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showInkAnnotation="0" hidePivotFieldList="1" autoCompressPictures="0"/>
  <mc:AlternateContent xmlns:mc="http://schemas.openxmlformats.org/markup-compatibility/2006">
    <mc:Choice Requires="x15">
      <x15ac:absPath xmlns:x15ac="http://schemas.microsoft.com/office/spreadsheetml/2010/11/ac" url="/Users/francktonle/Downloads/"/>
    </mc:Choice>
  </mc:AlternateContent>
  <xr:revisionPtr revIDLastSave="0" documentId="13_ncr:1_{7946BE6E-174B-DA46-8C75-13D464AD6B46}" xr6:coauthVersionLast="47" xr6:coauthVersionMax="47" xr10:uidLastSave="{00000000-0000-0000-0000-000000000000}"/>
  <bookViews>
    <workbookView xWindow="4680" yWindow="500" windowWidth="28560" windowHeight="16060" tabRatio="778" activeTab="4" xr2:uid="{00000000-000D-0000-FFFF-FFFF00000000}"/>
  </bookViews>
  <sheets>
    <sheet name="Medadata" sheetId="7" r:id="rId1"/>
    <sheet name="Protocol" sheetId="9" r:id="rId2"/>
    <sheet name="Variables" sheetId="6" r:id="rId3"/>
    <sheet name="Raw data" sheetId="10" r:id="rId4"/>
    <sheet name="Data_History" sheetId="12" r:id="rId5"/>
  </sheets>
  <definedNames>
    <definedName name="_xlnm._FilterDatabase" localSheetId="3" hidden="1">'Raw data'!$A$1:$AF$1744</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U771" i="10" l="1"/>
  <c r="AB771" i="10" s="1"/>
  <c r="AC771" i="10" s="1"/>
  <c r="AA771" i="10"/>
  <c r="U533" i="10"/>
  <c r="AB533" i="10" s="1"/>
  <c r="AC533" i="10" s="1"/>
  <c r="AA533" i="10"/>
  <c r="U676" i="10"/>
  <c r="AB676" i="10" s="1"/>
  <c r="AC676" i="10" s="1"/>
  <c r="AA676" i="10"/>
  <c r="U543" i="10"/>
  <c r="AB543" i="10" s="1"/>
  <c r="AC543" i="10" s="1"/>
  <c r="AD543" i="10" s="1"/>
  <c r="AE543" i="10" s="1"/>
  <c r="AF543" i="10" s="1"/>
  <c r="AA543" i="10"/>
  <c r="U732" i="10"/>
  <c r="AB732" i="10" s="1"/>
  <c r="AC732" i="10" s="1"/>
  <c r="AA732" i="10"/>
  <c r="U612" i="10"/>
  <c r="AB612" i="10" s="1"/>
  <c r="AC612" i="10" s="1"/>
  <c r="AA612" i="10"/>
  <c r="U602" i="10"/>
  <c r="AB602" i="10" s="1"/>
  <c r="AC602" i="10" s="1"/>
  <c r="AA602" i="10"/>
  <c r="U435" i="10"/>
  <c r="AB435" i="10" s="1"/>
  <c r="AC435" i="10" s="1"/>
  <c r="AA435" i="10"/>
  <c r="U614" i="10"/>
  <c r="AB614" i="10" s="1"/>
  <c r="AC614" i="10" s="1"/>
  <c r="AA614" i="10"/>
  <c r="U643" i="10"/>
  <c r="AB643" i="10" s="1"/>
  <c r="AC643" i="10" s="1"/>
  <c r="AA643" i="10"/>
  <c r="U322" i="10"/>
  <c r="AB322" i="10" s="1"/>
  <c r="AC322" i="10" s="1"/>
  <c r="AA322" i="10"/>
  <c r="U686" i="10"/>
  <c r="AB686" i="10" s="1"/>
  <c r="AC686" i="10" s="1"/>
  <c r="AA686" i="10"/>
  <c r="U668" i="10"/>
  <c r="AB668" i="10" s="1"/>
  <c r="AC668" i="10" s="1"/>
  <c r="AA668" i="10"/>
  <c r="U399" i="10"/>
  <c r="AB399" i="10" s="1"/>
  <c r="AC399" i="10" s="1"/>
  <c r="AA399" i="10"/>
  <c r="U620" i="10"/>
  <c r="AB620" i="10" s="1"/>
  <c r="AC620" i="10" s="1"/>
  <c r="AA620" i="10"/>
  <c r="U476" i="10"/>
  <c r="AB476" i="10" s="1"/>
  <c r="AC476" i="10" s="1"/>
  <c r="AA476" i="10"/>
  <c r="U511" i="10"/>
  <c r="AB511" i="10" s="1"/>
  <c r="AC511" i="10" s="1"/>
  <c r="AA511" i="10"/>
  <c r="U734" i="10"/>
  <c r="AB734" i="10" s="1"/>
  <c r="AC734" i="10" s="1"/>
  <c r="AA734" i="10"/>
  <c r="U545" i="10"/>
  <c r="AB545" i="10" s="1"/>
  <c r="AC545" i="10" s="1"/>
  <c r="AA545" i="10"/>
  <c r="U634" i="10"/>
  <c r="AB634" i="10" s="1"/>
  <c r="AC634" i="10" s="1"/>
  <c r="AD634" i="10" s="1"/>
  <c r="AE634" i="10" s="1"/>
  <c r="AF634" i="10" s="1"/>
  <c r="AA634" i="10"/>
  <c r="U664" i="10"/>
  <c r="AB664" i="10" s="1"/>
  <c r="AC664" i="10" s="1"/>
  <c r="AA664" i="10"/>
  <c r="U777" i="10"/>
  <c r="AB777" i="10" s="1"/>
  <c r="AC777" i="10" s="1"/>
  <c r="AA777" i="10"/>
  <c r="U652" i="10"/>
  <c r="AB652" i="10" s="1"/>
  <c r="AC652" i="10" s="1"/>
  <c r="AA652" i="10"/>
  <c r="U811" i="10"/>
  <c r="AB811" i="10" s="1"/>
  <c r="AC811" i="10" s="1"/>
  <c r="AA811" i="10"/>
  <c r="U819" i="10"/>
  <c r="AB819" i="10" s="1"/>
  <c r="AC819" i="10" s="1"/>
  <c r="AA819" i="10"/>
  <c r="U746" i="10"/>
  <c r="AB746" i="10" s="1"/>
  <c r="AC746" i="10" s="1"/>
  <c r="AA746" i="10"/>
  <c r="U805" i="10"/>
  <c r="AB805" i="10" s="1"/>
  <c r="AC805" i="10" s="1"/>
  <c r="AA805" i="10"/>
  <c r="U720" i="10"/>
  <c r="AB720" i="10" s="1"/>
  <c r="AC720" i="10" s="1"/>
  <c r="AA720" i="10"/>
  <c r="U949" i="10"/>
  <c r="AB949" i="10" s="1"/>
  <c r="Z949" i="10"/>
  <c r="AA949" i="10"/>
  <c r="U385" i="10"/>
  <c r="AB385" i="10" s="1"/>
  <c r="AC385" i="10" s="1"/>
  <c r="AA385" i="10"/>
  <c r="U189" i="10"/>
  <c r="AB189" i="10" s="1"/>
  <c r="AC189" i="10" s="1"/>
  <c r="AA189" i="10"/>
  <c r="U556" i="10"/>
  <c r="AB556" i="10" s="1"/>
  <c r="AC556" i="10" s="1"/>
  <c r="AA556" i="10"/>
  <c r="U333" i="10"/>
  <c r="AB333" i="10" s="1"/>
  <c r="AC333" i="10" s="1"/>
  <c r="AA333" i="10"/>
  <c r="U116" i="10"/>
  <c r="AB116" i="10" s="1"/>
  <c r="AC116" i="10" s="1"/>
  <c r="AA116" i="10"/>
  <c r="U32" i="10"/>
  <c r="AB32" i="10" s="1"/>
  <c r="AC32" i="10" s="1"/>
  <c r="AD32" i="10" s="1"/>
  <c r="AE32" i="10" s="1"/>
  <c r="AF32" i="10" s="1"/>
  <c r="AA32" i="10"/>
  <c r="U421" i="10"/>
  <c r="AB421" i="10" s="1"/>
  <c r="AC421" i="10" s="1"/>
  <c r="AA421" i="10"/>
  <c r="U525" i="10"/>
  <c r="AB525" i="10" s="1"/>
  <c r="AC525" i="10" s="1"/>
  <c r="AA525" i="10"/>
  <c r="U255" i="10"/>
  <c r="AB255" i="10" s="1"/>
  <c r="AC255" i="10" s="1"/>
  <c r="AA255" i="10"/>
  <c r="U148" i="10"/>
  <c r="AB148" i="10" s="1"/>
  <c r="AC148" i="10" s="1"/>
  <c r="AA148" i="10"/>
  <c r="U269" i="10"/>
  <c r="AB269" i="10" s="1"/>
  <c r="AC269" i="10" s="1"/>
  <c r="AA269" i="10"/>
  <c r="U151" i="10"/>
  <c r="AB151" i="10" s="1"/>
  <c r="AC151" i="10" s="1"/>
  <c r="AA151" i="10"/>
  <c r="U114" i="10"/>
  <c r="AB114" i="10" s="1"/>
  <c r="AC114" i="10" s="1"/>
  <c r="AA114" i="10"/>
  <c r="U86" i="10"/>
  <c r="AB86" i="10" s="1"/>
  <c r="AC86" i="10" s="1"/>
  <c r="AA86" i="10"/>
  <c r="U220" i="10"/>
  <c r="AB220" i="10" s="1"/>
  <c r="AC220" i="10" s="1"/>
  <c r="AA220" i="10"/>
  <c r="U864" i="10"/>
  <c r="AB864" i="10" s="1"/>
  <c r="AC864" i="10" s="1"/>
  <c r="AD864" i="10" s="1"/>
  <c r="AE864" i="10" s="1"/>
  <c r="AF864" i="10" s="1"/>
  <c r="AA864" i="10"/>
  <c r="U858" i="10"/>
  <c r="AB858" i="10" s="1"/>
  <c r="AC858" i="10" s="1"/>
  <c r="AA858" i="10"/>
  <c r="U873" i="10"/>
  <c r="AB873" i="10" s="1"/>
  <c r="AC873" i="10" s="1"/>
  <c r="AA873" i="10"/>
  <c r="U775" i="10"/>
  <c r="AB775" i="10" s="1"/>
  <c r="AC775" i="10" s="1"/>
  <c r="AA775" i="10"/>
  <c r="U713" i="10"/>
  <c r="AB713" i="10" s="1"/>
  <c r="AC713" i="10" s="1"/>
  <c r="AA713" i="10"/>
  <c r="U699" i="10"/>
  <c r="AB699" i="10" s="1"/>
  <c r="AC699" i="10" s="1"/>
  <c r="AA699" i="10"/>
  <c r="U395" i="10"/>
  <c r="AB395" i="10" s="1"/>
  <c r="AC395" i="10" s="1"/>
  <c r="AA395" i="10"/>
  <c r="U488" i="10"/>
  <c r="AB488" i="10" s="1"/>
  <c r="AC488" i="10" s="1"/>
  <c r="AA488" i="10"/>
  <c r="U409" i="10"/>
  <c r="AB409" i="10" s="1"/>
  <c r="AC409" i="10" s="1"/>
  <c r="AA409" i="10"/>
  <c r="U655" i="10"/>
  <c r="AB655" i="10" s="1"/>
  <c r="AC655" i="10" s="1"/>
  <c r="AA655" i="10"/>
  <c r="U397" i="10"/>
  <c r="AB397" i="10" s="1"/>
  <c r="AC397" i="10" s="1"/>
  <c r="AA397" i="10"/>
  <c r="U546" i="10"/>
  <c r="AB546" i="10" s="1"/>
  <c r="AC546" i="10" s="1"/>
  <c r="AA546" i="10"/>
  <c r="U651" i="10"/>
  <c r="AB651" i="10" s="1"/>
  <c r="AC651" i="10" s="1"/>
  <c r="AA651" i="10"/>
  <c r="U568" i="10"/>
  <c r="AB568" i="10" s="1"/>
  <c r="AC568" i="10" s="1"/>
  <c r="AD568" i="10" s="1"/>
  <c r="AE568" i="10" s="1"/>
  <c r="AF568" i="10" s="1"/>
  <c r="AA568" i="10"/>
  <c r="U343" i="10"/>
  <c r="AB343" i="10" s="1"/>
  <c r="AC343" i="10" s="1"/>
  <c r="AA343" i="10"/>
  <c r="U147" i="10"/>
  <c r="AB147" i="10" s="1"/>
  <c r="AC147" i="10" s="1"/>
  <c r="AA147" i="10"/>
  <c r="U119" i="10"/>
  <c r="AB119" i="10" s="1"/>
  <c r="AC119" i="10" s="1"/>
  <c r="AA119" i="10"/>
  <c r="U514" i="10"/>
  <c r="AB514" i="10" s="1"/>
  <c r="AC514" i="10" s="1"/>
  <c r="AA514" i="10"/>
  <c r="U226" i="10"/>
  <c r="AB226" i="10" s="1"/>
  <c r="AC226" i="10" s="1"/>
  <c r="AD226" i="10" s="1"/>
  <c r="AE226" i="10" s="1"/>
  <c r="AF226" i="10" s="1"/>
  <c r="AA226" i="10"/>
  <c r="U13" i="10"/>
  <c r="AB13" i="10" s="1"/>
  <c r="AC13" i="10" s="1"/>
  <c r="AA13" i="10"/>
  <c r="U285" i="10"/>
  <c r="AB285" i="10" s="1"/>
  <c r="AC285" i="10" s="1"/>
  <c r="AD285" i="10" s="1"/>
  <c r="AE285" i="10" s="1"/>
  <c r="AF285" i="10" s="1"/>
  <c r="AA285" i="10"/>
  <c r="U80" i="10"/>
  <c r="AB80" i="10" s="1"/>
  <c r="AC80" i="10" s="1"/>
  <c r="AA80" i="10"/>
  <c r="U586" i="10"/>
  <c r="AB586" i="10" s="1"/>
  <c r="AC586" i="10" s="1"/>
  <c r="AA586" i="10"/>
  <c r="U349" i="10"/>
  <c r="AB349" i="10" s="1"/>
  <c r="AC349" i="10" s="1"/>
  <c r="AA349" i="10"/>
  <c r="U284" i="10"/>
  <c r="AB284" i="10" s="1"/>
  <c r="AC284" i="10" s="1"/>
  <c r="AA284" i="10"/>
  <c r="U402" i="10"/>
  <c r="AB402" i="10" s="1"/>
  <c r="AC402" i="10" s="1"/>
  <c r="AA402" i="10"/>
  <c r="U325" i="10"/>
  <c r="AB325" i="10" s="1"/>
  <c r="AC325" i="10" s="1"/>
  <c r="AA325" i="10"/>
  <c r="U296" i="10"/>
  <c r="AB296" i="10" s="1"/>
  <c r="AC296" i="10" s="1"/>
  <c r="AA296" i="10"/>
  <c r="U165" i="10"/>
  <c r="AB165" i="10" s="1"/>
  <c r="AC165" i="10" s="1"/>
  <c r="AA165" i="10"/>
  <c r="U702" i="10"/>
  <c r="AB702" i="10" s="1"/>
  <c r="AC702" i="10" s="1"/>
  <c r="AA702" i="10"/>
  <c r="U115" i="10"/>
  <c r="AB115" i="10" s="1"/>
  <c r="AC115" i="10" s="1"/>
  <c r="AD115" i="10" s="1"/>
  <c r="AE115" i="10" s="1"/>
  <c r="AF115" i="10" s="1"/>
  <c r="AA115" i="10"/>
  <c r="U192" i="10"/>
  <c r="AB192" i="10" s="1"/>
  <c r="AC192" i="10" s="1"/>
  <c r="AA192" i="10"/>
  <c r="U303" i="10"/>
  <c r="AB303" i="10" s="1"/>
  <c r="AC303" i="10" s="1"/>
  <c r="AA303" i="10"/>
  <c r="U636" i="10"/>
  <c r="AB636" i="10" s="1"/>
  <c r="Z636" i="10"/>
  <c r="AA636" i="10"/>
  <c r="U187" i="10"/>
  <c r="AB187" i="10" s="1"/>
  <c r="AC187" i="10" s="1"/>
  <c r="AA187" i="10"/>
  <c r="U242" i="10"/>
  <c r="AB242" i="10" s="1"/>
  <c r="AC242" i="10" s="1"/>
  <c r="AA242" i="10"/>
  <c r="U182" i="10"/>
  <c r="AB182" i="10" s="1"/>
  <c r="AC182" i="10" s="1"/>
  <c r="AA182" i="10"/>
  <c r="U382" i="10"/>
  <c r="AB382" i="10" s="1"/>
  <c r="AC382" i="10" s="1"/>
  <c r="AA382" i="10"/>
  <c r="U206" i="10"/>
  <c r="AB206" i="10" s="1"/>
  <c r="AC206" i="10" s="1"/>
  <c r="AA206" i="10"/>
  <c r="U318" i="10"/>
  <c r="AB318" i="10" s="1"/>
  <c r="AC318" i="10" s="1"/>
  <c r="AA318" i="10"/>
  <c r="U184" i="10"/>
  <c r="AB184" i="10" s="1"/>
  <c r="AC184" i="10" s="1"/>
  <c r="AA184" i="10"/>
  <c r="U452" i="10"/>
  <c r="AB452" i="10" s="1"/>
  <c r="AC452" i="10" s="1"/>
  <c r="AA452" i="10"/>
  <c r="U726" i="10"/>
  <c r="AB726" i="10" s="1"/>
  <c r="AC726" i="10" s="1"/>
  <c r="AA726" i="10"/>
  <c r="U416" i="10"/>
  <c r="AB416" i="10" s="1"/>
  <c r="AC416" i="10" s="1"/>
  <c r="AA416" i="10"/>
  <c r="U390" i="10"/>
  <c r="AB390" i="10" s="1"/>
  <c r="AC390" i="10" s="1"/>
  <c r="AA390" i="10"/>
  <c r="U365" i="10"/>
  <c r="AB365" i="10" s="1"/>
  <c r="AC365" i="10" s="1"/>
  <c r="AA365" i="10"/>
  <c r="U247" i="10"/>
  <c r="AB247" i="10" s="1"/>
  <c r="AC247" i="10" s="1"/>
  <c r="AA247" i="10"/>
  <c r="U208" i="10"/>
  <c r="AB208" i="10" s="1"/>
  <c r="AC208" i="10" s="1"/>
  <c r="AA208" i="10"/>
  <c r="U300" i="10"/>
  <c r="AB300" i="10" s="1"/>
  <c r="AC300" i="10" s="1"/>
  <c r="AA300" i="10"/>
  <c r="U99" i="10"/>
  <c r="AB99" i="10" s="1"/>
  <c r="AC99" i="10" s="1"/>
  <c r="AA99" i="10"/>
  <c r="U179" i="10"/>
  <c r="AB179" i="10" s="1"/>
  <c r="AC179" i="10" s="1"/>
  <c r="AA179" i="10"/>
  <c r="U158" i="10"/>
  <c r="AB158" i="10" s="1"/>
  <c r="AC158" i="10" s="1"/>
  <c r="AA158" i="10"/>
  <c r="AD158" i="10" s="1"/>
  <c r="AE158" i="10" s="1"/>
  <c r="AF158" i="10" s="1"/>
  <c r="U163" i="10"/>
  <c r="AB163" i="10" s="1"/>
  <c r="AC163" i="10" s="1"/>
  <c r="AA163" i="10"/>
  <c r="U594" i="10"/>
  <c r="AB594" i="10" s="1"/>
  <c r="AC594" i="10" s="1"/>
  <c r="AD594" i="10" s="1"/>
  <c r="AE594" i="10" s="1"/>
  <c r="AF594" i="10" s="1"/>
  <c r="AA594" i="10"/>
  <c r="U580" i="10"/>
  <c r="AB580" i="10" s="1"/>
  <c r="AC580" i="10" s="1"/>
  <c r="AA580" i="10"/>
  <c r="U440" i="10"/>
  <c r="AB440" i="10" s="1"/>
  <c r="AC440" i="10" s="1"/>
  <c r="AA440" i="10"/>
  <c r="U690" i="10"/>
  <c r="AB690" i="10" s="1"/>
  <c r="AC690" i="10" s="1"/>
  <c r="AA690" i="10"/>
  <c r="U496" i="10"/>
  <c r="AB496" i="10" s="1"/>
  <c r="AC496" i="10" s="1"/>
  <c r="AA496" i="10"/>
  <c r="U591" i="10"/>
  <c r="AB591" i="10" s="1"/>
  <c r="AC591" i="10" s="1"/>
  <c r="AA591" i="10"/>
  <c r="U96" i="10"/>
  <c r="AB96" i="10" s="1"/>
  <c r="AC96" i="10" s="1"/>
  <c r="AA96" i="10"/>
  <c r="U536" i="10"/>
  <c r="AB536" i="10" s="1"/>
  <c r="AC536" i="10" s="1"/>
  <c r="AD536" i="10" s="1"/>
  <c r="AE536" i="10" s="1"/>
  <c r="AF536" i="10" s="1"/>
  <c r="AA536" i="10"/>
  <c r="U280" i="10"/>
  <c r="AB280" i="10" s="1"/>
  <c r="AC280" i="10" s="1"/>
  <c r="AD280" i="10" s="1"/>
  <c r="AE280" i="10" s="1"/>
  <c r="AF280" i="10" s="1"/>
  <c r="AA280" i="10"/>
  <c r="U453" i="10"/>
  <c r="AB453" i="10" s="1"/>
  <c r="AC453" i="10" s="1"/>
  <c r="AA453" i="10"/>
  <c r="U654" i="10"/>
  <c r="AB654" i="10" s="1"/>
  <c r="AC654" i="10"/>
  <c r="AD654" i="10" s="1"/>
  <c r="AE654" i="10" s="1"/>
  <c r="AF654" i="10" s="1"/>
  <c r="AA654" i="10"/>
  <c r="U606" i="10"/>
  <c r="AB606" i="10" s="1"/>
  <c r="AC606" i="10" s="1"/>
  <c r="AA606" i="10"/>
  <c r="U443" i="10"/>
  <c r="AB443" i="10" s="1"/>
  <c r="AC443" i="10" s="1"/>
  <c r="AA443" i="10"/>
  <c r="U650" i="10"/>
  <c r="AB650" i="10" s="1"/>
  <c r="AC650" i="10" s="1"/>
  <c r="AA650" i="10"/>
  <c r="U648" i="10"/>
  <c r="AB648" i="10" s="1"/>
  <c r="AC648" i="10" s="1"/>
  <c r="AA648" i="10"/>
  <c r="U527" i="10"/>
  <c r="AB527" i="10" s="1"/>
  <c r="AC527" i="10" s="1"/>
  <c r="AA527" i="10"/>
  <c r="U532" i="10"/>
  <c r="AB532" i="10" s="1"/>
  <c r="AC532" i="10" s="1"/>
  <c r="AA532" i="10"/>
  <c r="U467" i="10"/>
  <c r="AB467" i="10" s="1"/>
  <c r="AC467" i="10" s="1"/>
  <c r="AA467" i="10"/>
  <c r="U782" i="10"/>
  <c r="AB782" i="10" s="1"/>
  <c r="AC782" i="10" s="1"/>
  <c r="AD782" i="10" s="1"/>
  <c r="AE782" i="10" s="1"/>
  <c r="AF782" i="10" s="1"/>
  <c r="AA782" i="10"/>
  <c r="U748" i="10"/>
  <c r="AB748" i="10" s="1"/>
  <c r="AC748" i="10" s="1"/>
  <c r="AA748" i="10"/>
  <c r="U908" i="10"/>
  <c r="AB908" i="10" s="1"/>
  <c r="AC908" i="10" s="1"/>
  <c r="AA908" i="10"/>
  <c r="U291" i="10"/>
  <c r="AB291" i="10" s="1"/>
  <c r="AC291" i="10" s="1"/>
  <c r="AA291" i="10"/>
  <c r="U58" i="10"/>
  <c r="AB58" i="10" s="1"/>
  <c r="AC58" i="10" s="1"/>
  <c r="AA58" i="10"/>
  <c r="U122" i="10"/>
  <c r="AB122" i="10" s="1"/>
  <c r="AC122" i="10" s="1"/>
  <c r="AD122" i="10" s="1"/>
  <c r="AE122" i="10" s="1"/>
  <c r="AF122" i="10" s="1"/>
  <c r="AA122" i="10"/>
  <c r="U379" i="10"/>
  <c r="AB379" i="10" s="1"/>
  <c r="AC379" i="10" s="1"/>
  <c r="AD379" i="10" s="1"/>
  <c r="AE379" i="10" s="1"/>
  <c r="AF379" i="10" s="1"/>
  <c r="AA379" i="10"/>
  <c r="U317" i="10"/>
  <c r="AB317" i="10" s="1"/>
  <c r="AC317" i="10" s="1"/>
  <c r="AA317" i="10"/>
  <c r="U105" i="10"/>
  <c r="AB105" i="10" s="1"/>
  <c r="AC105" i="10" s="1"/>
  <c r="AD105" i="10" s="1"/>
  <c r="AE105" i="10" s="1"/>
  <c r="AF105" i="10" s="1"/>
  <c r="AA105" i="10"/>
  <c r="U445" i="10"/>
  <c r="AB445" i="10" s="1"/>
  <c r="AC445" i="10" s="1"/>
  <c r="AD445" i="10" s="1"/>
  <c r="AE445" i="10" s="1"/>
  <c r="AF445" i="10" s="1"/>
  <c r="AA445" i="10"/>
  <c r="U552" i="10"/>
  <c r="AB552" i="10" s="1"/>
  <c r="AC552" i="10" s="1"/>
  <c r="AD552" i="10" s="1"/>
  <c r="AE552" i="10" s="1"/>
  <c r="AF552" i="10" s="1"/>
  <c r="AA552" i="10"/>
  <c r="U481" i="10"/>
  <c r="AB481" i="10" s="1"/>
  <c r="AC481" i="10" s="1"/>
  <c r="AA481" i="10"/>
  <c r="U52" i="10"/>
  <c r="AB52" i="10" s="1"/>
  <c r="AC52" i="10" s="1"/>
  <c r="AA52" i="10"/>
  <c r="U44" i="10"/>
  <c r="AB44" i="10" s="1"/>
  <c r="AC44" i="10" s="1"/>
  <c r="AA44" i="10"/>
  <c r="U130" i="10"/>
  <c r="AB130" i="10" s="1"/>
  <c r="AC130" i="10" s="1"/>
  <c r="AA130" i="10"/>
  <c r="U600" i="10"/>
  <c r="AB600" i="10" s="1"/>
  <c r="AC600" i="10" s="1"/>
  <c r="AA600" i="10"/>
  <c r="U584" i="10"/>
  <c r="AB584" i="10" s="1"/>
  <c r="AC584" i="10" s="1"/>
  <c r="AA584" i="10"/>
  <c r="U569" i="10"/>
  <c r="AB569" i="10" s="1"/>
  <c r="AC569" i="10" s="1"/>
  <c r="AA569" i="10"/>
  <c r="U630" i="10"/>
  <c r="AB630" i="10" s="1"/>
  <c r="AC630" i="10" s="1"/>
  <c r="AA630" i="10"/>
  <c r="U680" i="10"/>
  <c r="AB680" i="10" s="1"/>
  <c r="AC680" i="10" s="1"/>
  <c r="AA680" i="10"/>
  <c r="U645" i="10"/>
  <c r="AB645" i="10" s="1"/>
  <c r="AC645" i="10" s="1"/>
  <c r="AA645" i="10"/>
  <c r="U426" i="10"/>
  <c r="AB426" i="10" s="1"/>
  <c r="AC426" i="10" s="1"/>
  <c r="AA426" i="10"/>
  <c r="U486" i="10"/>
  <c r="AB486" i="10" s="1"/>
  <c r="AC486" i="10" s="1"/>
  <c r="AA486" i="10"/>
  <c r="U470" i="10"/>
  <c r="AB470" i="10" s="1"/>
  <c r="AC470" i="10" s="1"/>
  <c r="AA470" i="10"/>
  <c r="U575" i="10"/>
  <c r="AB575" i="10" s="1"/>
  <c r="AC575" i="10" s="1"/>
  <c r="AA575" i="10"/>
  <c r="U641" i="10"/>
  <c r="AB641" i="10" s="1"/>
  <c r="AC641" i="10" s="1"/>
  <c r="AA641" i="10"/>
  <c r="U585" i="10"/>
  <c r="AB585" i="10" s="1"/>
  <c r="AC585" i="10" s="1"/>
  <c r="AA585" i="10"/>
  <c r="U666" i="10"/>
  <c r="AB666" i="10" s="1"/>
  <c r="AC666" i="10" s="1"/>
  <c r="AA666" i="10"/>
  <c r="U531" i="10"/>
  <c r="AB531" i="10" s="1"/>
  <c r="AC531" i="10" s="1"/>
  <c r="AA531" i="10"/>
  <c r="U930" i="10"/>
  <c r="AB930" i="10" s="1"/>
  <c r="AC930" i="10" s="1"/>
  <c r="AD930" i="10" s="1"/>
  <c r="AE930" i="10" s="1"/>
  <c r="AF930" i="10" s="1"/>
  <c r="Z930" i="10"/>
  <c r="AA930" i="10"/>
  <c r="U368" i="10"/>
  <c r="AB368" i="10" s="1"/>
  <c r="AC368" i="10" s="1"/>
  <c r="AA368" i="10"/>
  <c r="U553" i="10"/>
  <c r="AB553" i="10" s="1"/>
  <c r="AC553" i="10" s="1"/>
  <c r="AA553" i="10"/>
  <c r="U345" i="10"/>
  <c r="AB345" i="10" s="1"/>
  <c r="AC345" i="10" s="1"/>
  <c r="AA345" i="10"/>
  <c r="U429" i="10"/>
  <c r="AB429" i="10" s="1"/>
  <c r="AC429" i="10" s="1"/>
  <c r="AA429" i="10"/>
  <c r="U396" i="10"/>
  <c r="AB396" i="10" s="1"/>
  <c r="AC396" i="10" s="1"/>
  <c r="AA396" i="10"/>
  <c r="U431" i="10"/>
  <c r="AB431" i="10" s="1"/>
  <c r="AC431" i="10" s="1"/>
  <c r="AA431" i="10"/>
  <c r="U461" i="10"/>
  <c r="AB461" i="10" s="1"/>
  <c r="AC461" i="10" s="1"/>
  <c r="AA461" i="10"/>
  <c r="U547" i="10"/>
  <c r="AB547" i="10" s="1"/>
  <c r="AC547" i="10" s="1"/>
  <c r="AD547" i="10" s="1"/>
  <c r="AE547" i="10" s="1"/>
  <c r="AF547" i="10" s="1"/>
  <c r="AA547" i="10"/>
  <c r="U570" i="10"/>
  <c r="AB570" i="10" s="1"/>
  <c r="AC570" i="10" s="1"/>
  <c r="AA570" i="10"/>
  <c r="U197" i="10"/>
  <c r="AB197" i="10" s="1"/>
  <c r="AC197" i="10" s="1"/>
  <c r="AA197" i="10"/>
  <c r="U102" i="10"/>
  <c r="AB102" i="10" s="1"/>
  <c r="AC102" i="10" s="1"/>
  <c r="AD102" i="10" s="1"/>
  <c r="AE102" i="10" s="1"/>
  <c r="AF102" i="10" s="1"/>
  <c r="AA102" i="10"/>
  <c r="U667" i="10"/>
  <c r="AB667" i="10" s="1"/>
  <c r="AC667" i="10" s="1"/>
  <c r="AA667" i="10"/>
  <c r="U618" i="10"/>
  <c r="AB618" i="10" s="1"/>
  <c r="AC618" i="10" s="1"/>
  <c r="AA618" i="10"/>
  <c r="U704" i="10"/>
  <c r="AB704" i="10" s="1"/>
  <c r="AC704" i="10" s="1"/>
  <c r="AA704" i="10"/>
  <c r="U542" i="10"/>
  <c r="AB542" i="10" s="1"/>
  <c r="AC542" i="10" s="1"/>
  <c r="AA542" i="10"/>
  <c r="U696" i="10"/>
  <c r="AB696" i="10" s="1"/>
  <c r="AC696" i="10" s="1"/>
  <c r="AA696" i="10"/>
  <c r="U715" i="10"/>
  <c r="AB715" i="10" s="1"/>
  <c r="AC715" i="10" s="1"/>
  <c r="AA715" i="10"/>
  <c r="U539" i="10"/>
  <c r="AB539" i="10" s="1"/>
  <c r="AC539" i="10" s="1"/>
  <c r="AA539" i="10"/>
  <c r="U889" i="10"/>
  <c r="AB889" i="10" s="1"/>
  <c r="AC889" i="10" s="1"/>
  <c r="AD889" i="10" s="1"/>
  <c r="AE889" i="10" s="1"/>
  <c r="AF889" i="10" s="1"/>
  <c r="AA889" i="10"/>
  <c r="U509" i="10"/>
  <c r="AB509" i="10" s="1"/>
  <c r="AC509" i="10" s="1"/>
  <c r="AD509" i="10" s="1"/>
  <c r="AE509" i="10" s="1"/>
  <c r="AF509" i="10" s="1"/>
  <c r="AA509" i="10"/>
  <c r="U592" i="10"/>
  <c r="AB592" i="10" s="1"/>
  <c r="AC592" i="10" s="1"/>
  <c r="AA592" i="10"/>
  <c r="U371" i="10"/>
  <c r="AB371" i="10" s="1"/>
  <c r="AC371" i="10" s="1"/>
  <c r="AA371" i="10"/>
  <c r="U41" i="10"/>
  <c r="AB41" i="10" s="1"/>
  <c r="AC41" i="10" s="1"/>
  <c r="AA41" i="10"/>
  <c r="U787" i="10"/>
  <c r="AB787" i="10" s="1"/>
  <c r="AC787" i="10" s="1"/>
  <c r="AA787" i="10"/>
  <c r="U747" i="10"/>
  <c r="AB747" i="10" s="1"/>
  <c r="AC747" i="10" s="1"/>
  <c r="AA747" i="10"/>
  <c r="U623" i="10"/>
  <c r="AB623" i="10" s="1"/>
  <c r="AC623" i="10" s="1"/>
  <c r="AA623" i="10"/>
  <c r="U761" i="10"/>
  <c r="AB761" i="10" s="1"/>
  <c r="AC761" i="10" s="1"/>
  <c r="AA761" i="10"/>
  <c r="U762" i="10"/>
  <c r="AB762" i="10" s="1"/>
  <c r="AC762" i="10" s="1"/>
  <c r="AD762" i="10" s="1"/>
  <c r="AE762" i="10" s="1"/>
  <c r="AF762" i="10" s="1"/>
  <c r="AA762" i="10"/>
  <c r="U708" i="10"/>
  <c r="AB708" i="10" s="1"/>
  <c r="AC708" i="10" s="1"/>
  <c r="AA708" i="10"/>
  <c r="U173" i="10"/>
  <c r="AB173" i="10" s="1"/>
  <c r="AC173" i="10" s="1"/>
  <c r="AA173" i="10"/>
  <c r="U181" i="10"/>
  <c r="AB181" i="10" s="1"/>
  <c r="AC181" i="10" s="1"/>
  <c r="AA181" i="10"/>
  <c r="U494" i="10"/>
  <c r="AB494" i="10" s="1"/>
  <c r="AC494" i="10" s="1"/>
  <c r="AA494" i="10"/>
  <c r="U283" i="10"/>
  <c r="AB283" i="10" s="1"/>
  <c r="AC283" i="10" s="1"/>
  <c r="AA283" i="10"/>
  <c r="U288" i="10"/>
  <c r="AB288" i="10" s="1"/>
  <c r="AC288" i="10" s="1"/>
  <c r="AA288" i="10"/>
  <c r="U309" i="10"/>
  <c r="AB309" i="10" s="1"/>
  <c r="AC309" i="10" s="1"/>
  <c r="AD309" i="10" s="1"/>
  <c r="AE309" i="10" s="1"/>
  <c r="AF309" i="10" s="1"/>
  <c r="AA309" i="10"/>
  <c r="U125" i="10"/>
  <c r="AB125" i="10" s="1"/>
  <c r="AC125" i="10" s="1"/>
  <c r="AA125" i="10"/>
  <c r="U306" i="10"/>
  <c r="AB306" i="10" s="1"/>
  <c r="AC306" i="10" s="1"/>
  <c r="AA306" i="10"/>
  <c r="U562" i="10"/>
  <c r="AB562" i="10" s="1"/>
  <c r="AC562" i="10" s="1"/>
  <c r="AA562" i="10"/>
  <c r="U138" i="10"/>
  <c r="AB138" i="10" s="1"/>
  <c r="AC138" i="10" s="1"/>
  <c r="AA138" i="10"/>
  <c r="U261" i="10"/>
  <c r="AB261" i="10" s="1"/>
  <c r="AC261" i="10" s="1"/>
  <c r="AA261" i="10"/>
  <c r="U159" i="10"/>
  <c r="AB159" i="10" s="1"/>
  <c r="AC159" i="10" s="1"/>
  <c r="AA159" i="10"/>
  <c r="U313" i="10"/>
  <c r="AB313" i="10" s="1"/>
  <c r="AC313" i="10" s="1"/>
  <c r="AA313" i="10"/>
  <c r="U588" i="10"/>
  <c r="AB588" i="10" s="1"/>
  <c r="AC588" i="10" s="1"/>
  <c r="AA588" i="10"/>
  <c r="U425" i="10"/>
  <c r="AB425" i="10" s="1"/>
  <c r="AC425" i="10" s="1"/>
  <c r="AA425" i="10"/>
  <c r="U193" i="10"/>
  <c r="AB193" i="10" s="1"/>
  <c r="AC193" i="10" s="1"/>
  <c r="AA193" i="10"/>
  <c r="U135" i="10"/>
  <c r="AB135" i="10" s="1"/>
  <c r="AC135" i="10" s="1"/>
  <c r="AA135" i="10"/>
  <c r="U88" i="10"/>
  <c r="AB88" i="10" s="1"/>
  <c r="AC88" i="10" s="1"/>
  <c r="AA88" i="10"/>
  <c r="U128" i="10"/>
  <c r="AB128" i="10" s="1"/>
  <c r="AC128" i="10" s="1"/>
  <c r="AA128" i="10"/>
  <c r="U221" i="10"/>
  <c r="AB221" i="10" s="1"/>
  <c r="AC221" i="10" s="1"/>
  <c r="AA221" i="10"/>
  <c r="U254" i="10"/>
  <c r="AB254" i="10" s="1"/>
  <c r="AC254" i="10" s="1"/>
  <c r="AA254" i="10"/>
  <c r="U146" i="10"/>
  <c r="AB146" i="10" s="1"/>
  <c r="AC146" i="10" s="1"/>
  <c r="AA146" i="10"/>
  <c r="U423" i="10"/>
  <c r="AB423" i="10" s="1"/>
  <c r="AC423" i="10" s="1"/>
  <c r="AD423" i="10" s="1"/>
  <c r="AE423" i="10" s="1"/>
  <c r="AF423" i="10" s="1"/>
  <c r="AA423" i="10"/>
  <c r="U120" i="10"/>
  <c r="AB120" i="10" s="1"/>
  <c r="AC120" i="10" s="1"/>
  <c r="AA120" i="10"/>
  <c r="U36" i="10"/>
  <c r="AB36" i="10" s="1"/>
  <c r="AC36" i="10" s="1"/>
  <c r="AD36" i="10" s="1"/>
  <c r="AE36" i="10" s="1"/>
  <c r="AF36" i="10" s="1"/>
  <c r="AA36" i="10"/>
  <c r="U400" i="10"/>
  <c r="AB400" i="10" s="1"/>
  <c r="AC400" i="10" s="1"/>
  <c r="AA400" i="10"/>
  <c r="U34" i="10"/>
  <c r="AB34" i="10" s="1"/>
  <c r="AC34" i="10" s="1"/>
  <c r="AA34" i="10"/>
  <c r="U323" i="10"/>
  <c r="AB323" i="10" s="1"/>
  <c r="AC323" i="10" s="1"/>
  <c r="AA323" i="10"/>
  <c r="U489" i="10"/>
  <c r="AB489" i="10" s="1"/>
  <c r="AC489" i="10" s="1"/>
  <c r="AA489" i="10"/>
  <c r="U462" i="10"/>
  <c r="AB462" i="10" s="1"/>
  <c r="AC462" i="10" s="1"/>
  <c r="AD462" i="10" s="1"/>
  <c r="AE462" i="10" s="1"/>
  <c r="AF462" i="10" s="1"/>
  <c r="AA462" i="10"/>
  <c r="U258" i="10"/>
  <c r="AB258" i="10" s="1"/>
  <c r="AC258" i="10" s="1"/>
  <c r="AA258" i="10"/>
  <c r="U472" i="10"/>
  <c r="AB472" i="10" s="1"/>
  <c r="AC472" i="10" s="1"/>
  <c r="AA472" i="10"/>
  <c r="U367" i="10"/>
  <c r="AB367" i="10" s="1"/>
  <c r="AC367" i="10" s="1"/>
  <c r="AA367" i="10"/>
  <c r="U250" i="10"/>
  <c r="AB250" i="10" s="1"/>
  <c r="AC250" i="10" s="1"/>
  <c r="AA250" i="10"/>
  <c r="U501" i="10"/>
  <c r="AB501" i="10" s="1"/>
  <c r="AC501" i="10" s="1"/>
  <c r="AD501" i="10" s="1"/>
  <c r="AE501" i="10" s="1"/>
  <c r="AF501" i="10" s="1"/>
  <c r="AA501" i="10"/>
  <c r="U305" i="10"/>
  <c r="AB305" i="10" s="1"/>
  <c r="AC305" i="10" s="1"/>
  <c r="AA305" i="10"/>
  <c r="U329" i="10"/>
  <c r="AB329" i="10" s="1"/>
  <c r="AC329" i="10" s="1"/>
  <c r="AA329" i="10"/>
  <c r="U344" i="10"/>
  <c r="AB344" i="10" s="1"/>
  <c r="AC344" i="10" s="1"/>
  <c r="AA344" i="10"/>
  <c r="U463" i="10"/>
  <c r="AB463" i="10" s="1"/>
  <c r="AC463" i="10" s="1"/>
  <c r="AA463" i="10"/>
  <c r="U311" i="10"/>
  <c r="AB311" i="10" s="1"/>
  <c r="AC311" i="10" s="1"/>
  <c r="AA311" i="10"/>
  <c r="U162" i="10"/>
  <c r="AB162" i="10" s="1"/>
  <c r="AC162" i="10" s="1"/>
  <c r="AA162" i="10"/>
  <c r="U299" i="10"/>
  <c r="AB299" i="10" s="1"/>
  <c r="AC299" i="10" s="1"/>
  <c r="AD299" i="10" s="1"/>
  <c r="AE299" i="10" s="1"/>
  <c r="AF299" i="10" s="1"/>
  <c r="AA299" i="10"/>
  <c r="U783" i="10"/>
  <c r="AB783" i="10" s="1"/>
  <c r="AC783" i="10" s="1"/>
  <c r="AA783" i="10"/>
  <c r="U167" i="10"/>
  <c r="AB167" i="10" s="1"/>
  <c r="AC167" i="10" s="1"/>
  <c r="AA167" i="10"/>
  <c r="U214" i="10"/>
  <c r="AB214" i="10" s="1"/>
  <c r="AC214" i="10" s="1"/>
  <c r="AD214" i="10" s="1"/>
  <c r="AE214" i="10" s="1"/>
  <c r="AF214" i="10" s="1"/>
  <c r="AA214" i="10"/>
  <c r="U695" i="10"/>
  <c r="AB695" i="10" s="1"/>
  <c r="AC695" i="10" s="1"/>
  <c r="AA695" i="10"/>
  <c r="U685" i="10"/>
  <c r="AB685" i="10" s="1"/>
  <c r="AC685" i="10" s="1"/>
  <c r="AA685" i="10"/>
  <c r="U632" i="10"/>
  <c r="AB632" i="10" s="1"/>
  <c r="AC632" i="10" s="1"/>
  <c r="AA632" i="10"/>
  <c r="U759" i="10"/>
  <c r="AB759" i="10" s="1"/>
  <c r="AC759" i="10" s="1"/>
  <c r="AA759" i="10"/>
  <c r="U817" i="10"/>
  <c r="AB817" i="10" s="1"/>
  <c r="AC817" i="10" s="1"/>
  <c r="AA817" i="10"/>
  <c r="U723" i="10"/>
  <c r="AB723" i="10" s="1"/>
  <c r="AC723" i="10" s="1"/>
  <c r="AA723" i="10"/>
  <c r="U834" i="10"/>
  <c r="AB834" i="10" s="1"/>
  <c r="AC834" i="10" s="1"/>
  <c r="AA834" i="10"/>
  <c r="U669" i="10"/>
  <c r="AB669" i="10" s="1"/>
  <c r="AC669" i="10" s="1"/>
  <c r="AA669" i="10"/>
  <c r="U904" i="10"/>
  <c r="AB904" i="10" s="1"/>
  <c r="AC904" i="10" s="1"/>
  <c r="AA904" i="10"/>
  <c r="U852" i="10"/>
  <c r="AB852" i="10" s="1"/>
  <c r="AC852" i="10" s="1"/>
  <c r="AA852" i="10"/>
  <c r="U749" i="10"/>
  <c r="AB749" i="10" s="1"/>
  <c r="AC749" i="10" s="1"/>
  <c r="AA749" i="10"/>
  <c r="U789" i="10"/>
  <c r="AB789" i="10" s="1"/>
  <c r="AC789" i="10" s="1"/>
  <c r="AA789" i="10"/>
  <c r="U9" i="10"/>
  <c r="AB9" i="10" s="1"/>
  <c r="AC9" i="10" s="1"/>
  <c r="AA9" i="10"/>
  <c r="U175" i="10"/>
  <c r="AB175" i="10" s="1"/>
  <c r="AC175" i="10" s="1"/>
  <c r="AA175" i="10"/>
  <c r="U855" i="10"/>
  <c r="AB855" i="10" s="1"/>
  <c r="AC855" i="10" s="1"/>
  <c r="AA855" i="10"/>
  <c r="U204" i="10"/>
  <c r="AB204" i="10" s="1"/>
  <c r="AC204" i="10" s="1"/>
  <c r="AA204" i="10"/>
  <c r="U779" i="10"/>
  <c r="AB779" i="10" s="1"/>
  <c r="AC779" i="10" s="1"/>
  <c r="AA779" i="10"/>
  <c r="U142" i="10"/>
  <c r="AB142" i="10" s="1"/>
  <c r="AC142" i="10" s="1"/>
  <c r="AA142" i="10"/>
  <c r="U326" i="10"/>
  <c r="AB326" i="10" s="1"/>
  <c r="AC326" i="10" s="1"/>
  <c r="AA326" i="10"/>
  <c r="U656" i="10"/>
  <c r="AB656" i="10" s="1"/>
  <c r="AC656" i="10" s="1"/>
  <c r="AA656" i="10"/>
  <c r="U361" i="10"/>
  <c r="AB361" i="10" s="1"/>
  <c r="AC361" i="10" s="1"/>
  <c r="AA361" i="10"/>
  <c r="U315" i="10"/>
  <c r="AB315" i="10" s="1"/>
  <c r="AC315" i="10" s="1"/>
  <c r="AA315" i="10"/>
  <c r="U583" i="10"/>
  <c r="AB583" i="10" s="1"/>
  <c r="AC583" i="10" s="1"/>
  <c r="AA583" i="10"/>
  <c r="U730" i="10"/>
  <c r="AB730" i="10" s="1"/>
  <c r="AC730" i="10" s="1"/>
  <c r="AA730" i="10"/>
  <c r="U290" i="10"/>
  <c r="AB290" i="10" s="1"/>
  <c r="AC290" i="10" s="1"/>
  <c r="AA290" i="10"/>
  <c r="U278" i="10"/>
  <c r="AB278" i="10" s="1"/>
  <c r="AC278" i="10" s="1"/>
  <c r="AA278" i="10"/>
  <c r="U172" i="10"/>
  <c r="AB172" i="10" s="1"/>
  <c r="AC172" i="10" s="1"/>
  <c r="AA172" i="10"/>
  <c r="U109" i="10"/>
  <c r="AB109" i="10" s="1"/>
  <c r="AC109" i="10" s="1"/>
  <c r="AA109" i="10"/>
  <c r="U576" i="10"/>
  <c r="AB576" i="10" s="1"/>
  <c r="AC576" i="10" s="1"/>
  <c r="AA576" i="10"/>
  <c r="U195" i="10"/>
  <c r="AB195" i="10" s="1"/>
  <c r="AC195" i="10" s="1"/>
  <c r="AA195" i="10"/>
  <c r="U328" i="10"/>
  <c r="AB328" i="10" s="1"/>
  <c r="AC328" i="10" s="1"/>
  <c r="AA328" i="10"/>
  <c r="U12" i="10"/>
  <c r="AB12" i="10" s="1"/>
  <c r="AC12" i="10" s="1"/>
  <c r="AD12" i="10" s="1"/>
  <c r="AE12" i="10" s="1"/>
  <c r="AF12" i="10" s="1"/>
  <c r="AA12" i="10"/>
  <c r="U359" i="10"/>
  <c r="AB359" i="10" s="1"/>
  <c r="AC359" i="10" s="1"/>
  <c r="AA359" i="10"/>
  <c r="U228" i="10"/>
  <c r="AB228" i="10" s="1"/>
  <c r="AC228" i="10" s="1"/>
  <c r="AA228" i="10"/>
  <c r="U198" i="10"/>
  <c r="AB198" i="10" s="1"/>
  <c r="AC198" i="10" s="1"/>
  <c r="AA198" i="10"/>
  <c r="U177" i="10"/>
  <c r="AB177" i="10" s="1"/>
  <c r="AC177" i="10" s="1"/>
  <c r="AA177" i="10"/>
  <c r="U154" i="10"/>
  <c r="AB154" i="10" s="1"/>
  <c r="AC154" i="10" s="1"/>
  <c r="AA154" i="10"/>
  <c r="U393" i="10"/>
  <c r="AB393" i="10" s="1"/>
  <c r="AC393" i="10" s="1"/>
  <c r="AD393" i="10" s="1"/>
  <c r="AE393" i="10" s="1"/>
  <c r="AF393" i="10" s="1"/>
  <c r="AA393" i="10"/>
  <c r="U6" i="10"/>
  <c r="AB6" i="10" s="1"/>
  <c r="AC6" i="10" s="1"/>
  <c r="AA6" i="10"/>
  <c r="U538" i="10"/>
  <c r="AB538" i="10" s="1"/>
  <c r="AC538" i="10" s="1"/>
  <c r="AD538" i="10" s="1"/>
  <c r="AE538" i="10" s="1"/>
  <c r="AF538" i="10" s="1"/>
  <c r="AA538" i="10"/>
  <c r="U369" i="10"/>
  <c r="AB369" i="10" s="1"/>
  <c r="AC369" i="10" s="1"/>
  <c r="AD369" i="10" s="1"/>
  <c r="AE369" i="10" s="1"/>
  <c r="AF369" i="10" s="1"/>
  <c r="AA369" i="10"/>
  <c r="U273" i="10"/>
  <c r="AB273" i="10" s="1"/>
  <c r="AC273" i="10" s="1"/>
  <c r="AA273" i="10"/>
  <c r="U768" i="10"/>
  <c r="AB768" i="10" s="1"/>
  <c r="AC768" i="10" s="1"/>
  <c r="AA768" i="10"/>
  <c r="U714" i="10"/>
  <c r="AB714" i="10" s="1"/>
  <c r="AC714" i="10" s="1"/>
  <c r="AD714" i="10" s="1"/>
  <c r="AE714" i="10" s="1"/>
  <c r="AF714" i="10" s="1"/>
  <c r="AA714" i="10"/>
  <c r="U611" i="10"/>
  <c r="AB611" i="10" s="1"/>
  <c r="AC611" i="10" s="1"/>
  <c r="AA611" i="10"/>
  <c r="U225" i="10"/>
  <c r="AB225" i="10" s="1"/>
  <c r="AC225" i="10" s="1"/>
  <c r="AA225" i="10"/>
  <c r="U884" i="10"/>
  <c r="AB884" i="10" s="1"/>
  <c r="Z884" i="10"/>
  <c r="AA884" i="10"/>
  <c r="U772" i="10"/>
  <c r="AB772" i="10" s="1"/>
  <c r="AC772" i="10" s="1"/>
  <c r="AA772" i="10"/>
  <c r="U238" i="10"/>
  <c r="AB238" i="10" s="1"/>
  <c r="AC238" i="10" s="1"/>
  <c r="AA238" i="10"/>
  <c r="U267" i="10"/>
  <c r="AB267" i="10" s="1"/>
  <c r="AC267" i="10" s="1"/>
  <c r="AA267" i="10"/>
  <c r="U354" i="10"/>
  <c r="AB354" i="10" s="1"/>
  <c r="AC354" i="10" s="1"/>
  <c r="AA354" i="10"/>
  <c r="U510" i="10"/>
  <c r="AB510" i="10" s="1"/>
  <c r="AC510" i="10" s="1"/>
  <c r="AA510" i="10"/>
  <c r="U383" i="10"/>
  <c r="AB383" i="10" s="1"/>
  <c r="AC383" i="10" s="1"/>
  <c r="AA383" i="10"/>
  <c r="U477" i="10"/>
  <c r="AB477" i="10" s="1"/>
  <c r="AC477" i="10" s="1"/>
  <c r="AA477" i="10"/>
  <c r="U975" i="10"/>
  <c r="AB975" i="10" s="1"/>
  <c r="Z975" i="10"/>
  <c r="AA975" i="10"/>
  <c r="U451" i="10"/>
  <c r="AB451" i="10" s="1"/>
  <c r="AC451" i="10" s="1"/>
  <c r="AA451" i="10"/>
  <c r="U844" i="10"/>
  <c r="AB844" i="10" s="1"/>
  <c r="Z844" i="10"/>
  <c r="AA844" i="10"/>
  <c r="U830" i="10"/>
  <c r="AB830" i="10" s="1"/>
  <c r="AC830" i="10" s="1"/>
  <c r="AA830" i="10"/>
  <c r="U753" i="10"/>
  <c r="AB753" i="10" s="1"/>
  <c r="AC753" i="10" s="1"/>
  <c r="AA753" i="10"/>
  <c r="U773" i="10"/>
  <c r="AB773" i="10" s="1"/>
  <c r="AC773" i="10" s="1"/>
  <c r="AD773" i="10" s="1"/>
  <c r="AE773" i="10" s="1"/>
  <c r="AF773" i="10" s="1"/>
  <c r="AA773" i="10"/>
  <c r="U658" i="10"/>
  <c r="AB658" i="10" s="1"/>
  <c r="AC658" i="10" s="1"/>
  <c r="AA658" i="10"/>
  <c r="U716" i="10"/>
  <c r="AB716" i="10" s="1"/>
  <c r="AC716" i="10" s="1"/>
  <c r="AA716" i="10"/>
  <c r="U673" i="10"/>
  <c r="AB673" i="10" s="1"/>
  <c r="AC673" i="10" s="1"/>
  <c r="AA673" i="10"/>
  <c r="U744" i="10"/>
  <c r="AB744" i="10" s="1"/>
  <c r="AC744" i="10" s="1"/>
  <c r="AA744" i="10"/>
  <c r="U831" i="10"/>
  <c r="AB831" i="10" s="1"/>
  <c r="AC831" i="10" s="1"/>
  <c r="AA831" i="10"/>
  <c r="U719" i="10"/>
  <c r="AB719" i="10" s="1"/>
  <c r="AC719" i="10" s="1"/>
  <c r="AD719" i="10" s="1"/>
  <c r="AE719" i="10" s="1"/>
  <c r="AF719" i="10" s="1"/>
  <c r="AA719" i="10"/>
  <c r="U984" i="10"/>
  <c r="AB984" i="10" s="1"/>
  <c r="Z984" i="10"/>
  <c r="AA984" i="10"/>
  <c r="U936" i="10"/>
  <c r="AB936" i="10" s="1"/>
  <c r="Z936" i="10"/>
  <c r="AA936" i="10"/>
  <c r="U441" i="10"/>
  <c r="AB441" i="10" s="1"/>
  <c r="AC441" i="10" s="1"/>
  <c r="AD441" i="10" s="1"/>
  <c r="AE441" i="10" s="1"/>
  <c r="AF441" i="10" s="1"/>
  <c r="AA441" i="10"/>
  <c r="U348" i="10"/>
  <c r="AB348" i="10" s="1"/>
  <c r="AC348" i="10" s="1"/>
  <c r="AA348" i="10"/>
  <c r="U108" i="10"/>
  <c r="AB108" i="10" s="1"/>
  <c r="AC108" i="10" s="1"/>
  <c r="AA108" i="10"/>
  <c r="U294" i="10"/>
  <c r="AB294" i="10" s="1"/>
  <c r="AC294" i="10" s="1"/>
  <c r="AA294" i="10"/>
  <c r="U408" i="10"/>
  <c r="AB408" i="10" s="1"/>
  <c r="AC408" i="10" s="1"/>
  <c r="AA408" i="10"/>
  <c r="U262" i="10"/>
  <c r="AB262" i="10" s="1"/>
  <c r="AC262" i="10" s="1"/>
  <c r="AA262" i="10"/>
  <c r="U376" i="10"/>
  <c r="AB376" i="10" s="1"/>
  <c r="AC376" i="10" s="1"/>
  <c r="AA376" i="10"/>
  <c r="U330" i="10"/>
  <c r="AB330" i="10" s="1"/>
  <c r="AC330" i="10" s="1"/>
  <c r="AA330" i="10"/>
  <c r="U373" i="10"/>
  <c r="AB373" i="10" s="1"/>
  <c r="AC373" i="10" s="1"/>
  <c r="AA373" i="10"/>
  <c r="U750" i="10"/>
  <c r="AB750" i="10" s="1"/>
  <c r="AC750" i="10" s="1"/>
  <c r="AA750" i="10"/>
  <c r="U693" i="10"/>
  <c r="AB693" i="10" s="1"/>
  <c r="AC693" i="10" s="1"/>
  <c r="AA693" i="10"/>
  <c r="U752" i="10"/>
  <c r="AB752" i="10" s="1"/>
  <c r="AC752" i="10" s="1"/>
  <c r="AA752" i="10"/>
  <c r="U93" i="10"/>
  <c r="AB93" i="10" s="1"/>
  <c r="AC93" i="10" s="1"/>
  <c r="AD93" i="10" s="1"/>
  <c r="AE93" i="10" s="1"/>
  <c r="AF93" i="10" s="1"/>
  <c r="AA93" i="10"/>
  <c r="U412" i="10"/>
  <c r="AB412" i="10" s="1"/>
  <c r="AC412" i="10" s="1"/>
  <c r="AD412" i="10" s="1"/>
  <c r="AE412" i="10" s="1"/>
  <c r="AF412" i="10" s="1"/>
  <c r="AA412" i="10"/>
  <c r="U219" i="10"/>
  <c r="AB219" i="10" s="1"/>
  <c r="AC219" i="10" s="1"/>
  <c r="AA219" i="10"/>
  <c r="U260" i="10"/>
  <c r="AB260" i="10" s="1"/>
  <c r="AC260" i="10" s="1"/>
  <c r="AA260" i="10"/>
  <c r="U233" i="10"/>
  <c r="AB233" i="10" s="1"/>
  <c r="AC233" i="10" s="1"/>
  <c r="AA233" i="10"/>
  <c r="U535" i="10"/>
  <c r="AB535" i="10" s="1"/>
  <c r="AC535" i="10" s="1"/>
  <c r="AA535" i="10"/>
  <c r="U718" i="10"/>
  <c r="AB718" i="10" s="1"/>
  <c r="AC718" i="10" s="1"/>
  <c r="AA718" i="10"/>
  <c r="U170" i="10"/>
  <c r="AB170" i="10" s="1"/>
  <c r="AC170" i="10" s="1"/>
  <c r="AA170" i="10"/>
  <c r="U475" i="10"/>
  <c r="AB475" i="10" s="1"/>
  <c r="AC475" i="10" s="1"/>
  <c r="AA475" i="10"/>
  <c r="U276" i="10"/>
  <c r="AB276" i="10" s="1"/>
  <c r="AC276" i="10" s="1"/>
  <c r="AA276" i="10"/>
  <c r="U473" i="10"/>
  <c r="AB473" i="10" s="1"/>
  <c r="AC473" i="10" s="1"/>
  <c r="AA473" i="10"/>
  <c r="U270" i="10"/>
  <c r="AB270" i="10" s="1"/>
  <c r="AC270" i="10" s="1"/>
  <c r="AA270" i="10"/>
  <c r="U227" i="10"/>
  <c r="AB227" i="10" s="1"/>
  <c r="AC227" i="10" s="1"/>
  <c r="AA227" i="10"/>
  <c r="U466" i="10"/>
  <c r="AB466" i="10" s="1"/>
  <c r="AC466" i="10" s="1"/>
  <c r="AA466" i="10"/>
  <c r="U137" i="10"/>
  <c r="AB137" i="10" s="1"/>
  <c r="AC137" i="10" s="1"/>
  <c r="AA137" i="10"/>
  <c r="U405" i="10"/>
  <c r="AB405" i="10" s="1"/>
  <c r="AC405" i="10" s="1"/>
  <c r="AA405" i="10"/>
  <c r="U474" i="10"/>
  <c r="AB474" i="10" s="1"/>
  <c r="AC474" i="10" s="1"/>
  <c r="AA474" i="10"/>
  <c r="U230" i="10"/>
  <c r="AB230" i="10" s="1"/>
  <c r="AC230" i="10" s="1"/>
  <c r="AA230" i="10"/>
  <c r="U593" i="10"/>
  <c r="AB593" i="10" s="1"/>
  <c r="AC593" i="10" s="1"/>
  <c r="AA593" i="10"/>
  <c r="U558" i="10"/>
  <c r="AB558" i="10" s="1"/>
  <c r="AC558" i="10" s="1"/>
  <c r="AA558" i="10"/>
  <c r="U671" i="10"/>
  <c r="AB671" i="10" s="1"/>
  <c r="AC671" i="10" s="1"/>
  <c r="AA671" i="10"/>
  <c r="U436" i="10"/>
  <c r="AB436" i="10" s="1"/>
  <c r="AC436" i="10" s="1"/>
  <c r="AA436" i="10"/>
  <c r="U117" i="10"/>
  <c r="AB117" i="10" s="1"/>
  <c r="AC117" i="10" s="1"/>
  <c r="AA117" i="10"/>
  <c r="U66" i="10"/>
  <c r="AB66" i="10" s="1"/>
  <c r="AC66" i="10" s="1"/>
  <c r="AA66" i="10"/>
  <c r="U490" i="10"/>
  <c r="AB490" i="10" s="1"/>
  <c r="AC490" i="10" s="1"/>
  <c r="AA490" i="10"/>
  <c r="U733" i="10"/>
  <c r="AB733" i="10" s="1"/>
  <c r="AC733" i="10" s="1"/>
  <c r="AA733" i="10"/>
  <c r="U437" i="10"/>
  <c r="AB437" i="10" s="1"/>
  <c r="AC437" i="10" s="1"/>
  <c r="AA437" i="10"/>
  <c r="U595" i="10"/>
  <c r="AB595" i="10" s="1"/>
  <c r="AC595" i="10" s="1"/>
  <c r="AA595" i="10"/>
  <c r="U587" i="10"/>
  <c r="AB587" i="10" s="1"/>
  <c r="AC587" i="10" s="1"/>
  <c r="AA587" i="10"/>
  <c r="U454" i="10"/>
  <c r="AB454" i="10" s="1"/>
  <c r="AC454" i="10" s="1"/>
  <c r="AA454" i="10"/>
  <c r="U140" i="10"/>
  <c r="AB140" i="10" s="1"/>
  <c r="AC140" i="10" s="1"/>
  <c r="AD140" i="10" s="1"/>
  <c r="AE140" i="10" s="1"/>
  <c r="AF140" i="10" s="1"/>
  <c r="AA140" i="10"/>
  <c r="U141" i="10"/>
  <c r="AB141" i="10" s="1"/>
  <c r="AC141" i="10" s="1"/>
  <c r="AA141" i="10"/>
  <c r="U237" i="10"/>
  <c r="AB237" i="10" s="1"/>
  <c r="AC237" i="10" s="1"/>
  <c r="AA237" i="10"/>
  <c r="U406" i="10"/>
  <c r="AB406" i="10" s="1"/>
  <c r="AC406" i="10" s="1"/>
  <c r="AA406" i="10"/>
  <c r="U360" i="10"/>
  <c r="AB360" i="10" s="1"/>
  <c r="AC360" i="10" s="1"/>
  <c r="AA360" i="10"/>
  <c r="U464" i="10"/>
  <c r="AB464" i="10" s="1"/>
  <c r="AC464" i="10" s="1"/>
  <c r="AA464" i="10"/>
  <c r="U302" i="10"/>
  <c r="AB302" i="10" s="1"/>
  <c r="AA302" i="10"/>
  <c r="U222" i="10"/>
  <c r="AB222" i="10" s="1"/>
  <c r="AC222" i="10" s="1"/>
  <c r="AA222" i="10"/>
  <c r="U194" i="10"/>
  <c r="AB194" i="10" s="1"/>
  <c r="AC194" i="10" s="1"/>
  <c r="AA194" i="10"/>
  <c r="U457" i="10"/>
  <c r="AB457" i="10" s="1"/>
  <c r="AC457" i="10" s="1"/>
  <c r="AA457" i="10"/>
  <c r="U455" i="10"/>
  <c r="AB455" i="10" s="1"/>
  <c r="AC455" i="10" s="1"/>
  <c r="AA455" i="10"/>
  <c r="U240" i="10"/>
  <c r="AB240" i="10" s="1"/>
  <c r="AC240" i="10" s="1"/>
  <c r="AA240" i="10"/>
  <c r="U599" i="10"/>
  <c r="AB599" i="10" s="1"/>
  <c r="AC599" i="10" s="1"/>
  <c r="AA599" i="10"/>
  <c r="U191" i="10"/>
  <c r="AB191" i="10" s="1"/>
  <c r="AC191" i="10" s="1"/>
  <c r="AA191" i="10"/>
  <c r="U432" i="10"/>
  <c r="AB432" i="10" s="1"/>
  <c r="AC432" i="10" s="1"/>
  <c r="AA432" i="10"/>
  <c r="U186" i="10"/>
  <c r="AB186" i="10" s="1"/>
  <c r="AC186" i="10" s="1"/>
  <c r="AA186" i="10"/>
  <c r="U468" i="10"/>
  <c r="AB468" i="10" s="1"/>
  <c r="AC468" i="10" s="1"/>
  <c r="AA468" i="10"/>
  <c r="U200" i="10"/>
  <c r="AB200" i="10" s="1"/>
  <c r="AC200" i="10" s="1"/>
  <c r="AA200" i="10"/>
  <c r="U10" i="10"/>
  <c r="AB10" i="10" s="1"/>
  <c r="AC10" i="10" s="1"/>
  <c r="AA10" i="10"/>
  <c r="U25" i="10"/>
  <c r="AB25" i="10" s="1"/>
  <c r="AC25" i="10" s="1"/>
  <c r="AA25" i="10"/>
  <c r="U209" i="10"/>
  <c r="AB209" i="10" s="1"/>
  <c r="AC209" i="10" s="1"/>
  <c r="AA209" i="10"/>
  <c r="U185" i="10"/>
  <c r="AB185" i="10" s="1"/>
  <c r="AC185" i="10" s="1"/>
  <c r="AA185" i="10"/>
  <c r="U231" i="10"/>
  <c r="AB231" i="10" s="1"/>
  <c r="AC231" i="10" s="1"/>
  <c r="AA231" i="10"/>
  <c r="U211" i="10"/>
  <c r="AB211" i="10" s="1"/>
  <c r="AC211" i="10" s="1"/>
  <c r="AA211" i="10"/>
  <c r="U100" i="10"/>
  <c r="AB100" i="10" s="1"/>
  <c r="AC100" i="10"/>
  <c r="AA100" i="10"/>
  <c r="U259" i="10"/>
  <c r="AB259" i="10" s="1"/>
  <c r="AC259" i="10" s="1"/>
  <c r="AA259" i="10"/>
  <c r="U23" i="10"/>
  <c r="AB23" i="10" s="1"/>
  <c r="AC23" i="10" s="1"/>
  <c r="AA23" i="10"/>
  <c r="U380" i="10"/>
  <c r="AB380" i="10" s="1"/>
  <c r="AC380" i="10" s="1"/>
  <c r="AA380" i="10"/>
  <c r="U646" i="10"/>
  <c r="AB646" i="10" s="1"/>
  <c r="AC646" i="10" s="1"/>
  <c r="AA646" i="10"/>
  <c r="U709" i="10"/>
  <c r="AB709" i="10" s="1"/>
  <c r="AC709" i="10" s="1"/>
  <c r="AA709" i="10"/>
  <c r="U65" i="10"/>
  <c r="AB65" i="10" s="1"/>
  <c r="AC65" i="10" s="1"/>
  <c r="AA65" i="10"/>
  <c r="U471" i="10"/>
  <c r="AB471" i="10" s="1"/>
  <c r="AC471" i="10" s="1"/>
  <c r="AA471" i="10"/>
  <c r="U304" i="10"/>
  <c r="AB304" i="10" s="1"/>
  <c r="AC304" i="10" s="1"/>
  <c r="AA304" i="10"/>
  <c r="U350" i="10"/>
  <c r="AB350" i="10" s="1"/>
  <c r="AC350" i="10" s="1"/>
  <c r="AA350" i="10"/>
  <c r="U679" i="10"/>
  <c r="AB679" i="10" s="1"/>
  <c r="AC679" i="10" s="1"/>
  <c r="AA679" i="10"/>
  <c r="U560" i="10"/>
  <c r="AB560" i="10" s="1"/>
  <c r="AC560" i="10" s="1"/>
  <c r="AA560" i="10"/>
  <c r="U605" i="10"/>
  <c r="AB605" i="10" s="1"/>
  <c r="AC605" i="10" s="1"/>
  <c r="AA605" i="10"/>
  <c r="U387" i="10"/>
  <c r="AB387" i="10" s="1"/>
  <c r="AC387" i="10" s="1"/>
  <c r="AA387" i="10"/>
  <c r="U74" i="10"/>
  <c r="AB74" i="10" s="1"/>
  <c r="AC74" i="10" s="1"/>
  <c r="AA74" i="10"/>
  <c r="U351" i="10"/>
  <c r="AB351" i="10" s="1"/>
  <c r="AC351" i="10" s="1"/>
  <c r="AA351" i="10"/>
  <c r="U394" i="10"/>
  <c r="AB394" i="10" s="1"/>
  <c r="AC394" i="10" s="1"/>
  <c r="AA394" i="10"/>
  <c r="U161" i="10"/>
  <c r="AB161" i="10" s="1"/>
  <c r="AC161" i="10" s="1"/>
  <c r="AA161" i="10"/>
  <c r="U1001" i="10"/>
  <c r="AB1001" i="10" s="1"/>
  <c r="AC1001" i="10" s="1"/>
  <c r="Z1001" i="10"/>
  <c r="AA1001" i="10"/>
  <c r="U981" i="10"/>
  <c r="AB981" i="10" s="1"/>
  <c r="Z981" i="10"/>
  <c r="AA981" i="10"/>
  <c r="U965" i="10"/>
  <c r="AB965" i="10" s="1"/>
  <c r="Z965" i="10"/>
  <c r="AA965" i="10"/>
  <c r="U966" i="10"/>
  <c r="AB966" i="10" s="1"/>
  <c r="Z966" i="10"/>
  <c r="AA966" i="10"/>
  <c r="U967" i="10"/>
  <c r="AB967" i="10" s="1"/>
  <c r="Z967" i="10"/>
  <c r="AA967" i="10"/>
  <c r="U961" i="10"/>
  <c r="AB961" i="10" s="1"/>
  <c r="Z961" i="10"/>
  <c r="Y961" i="10"/>
  <c r="AA961" i="10" s="1"/>
  <c r="U492" i="10"/>
  <c r="AB492" i="10" s="1"/>
  <c r="AC492" i="10" s="1"/>
  <c r="AD492" i="10" s="1"/>
  <c r="AE492" i="10" s="1"/>
  <c r="AF492" i="10" s="1"/>
  <c r="AA492" i="10"/>
  <c r="U478" i="10"/>
  <c r="AB478" i="10" s="1"/>
  <c r="AC478" i="10" s="1"/>
  <c r="AA478" i="10"/>
  <c r="U991" i="10"/>
  <c r="AB991" i="10" s="1"/>
  <c r="Z991" i="10"/>
  <c r="AA991" i="10"/>
  <c r="U931" i="10"/>
  <c r="AB931" i="10" s="1"/>
  <c r="Z931" i="10"/>
  <c r="AA931" i="10"/>
  <c r="U386" i="10"/>
  <c r="AB386" i="10" s="1"/>
  <c r="AC386" i="10" s="1"/>
  <c r="AA386" i="10"/>
  <c r="U113" i="10"/>
  <c r="AB113" i="10" s="1"/>
  <c r="AC113" i="10" s="1"/>
  <c r="AA113" i="10"/>
  <c r="U381" i="10"/>
  <c r="AB381" i="10" s="1"/>
  <c r="AC381" i="10" s="1"/>
  <c r="AA381" i="10"/>
  <c r="U938" i="10"/>
  <c r="AB938" i="10" s="1"/>
  <c r="Z938" i="10"/>
  <c r="AA938" i="10"/>
  <c r="U1000" i="10"/>
  <c r="AB1000" i="10" s="1"/>
  <c r="Z1000" i="10"/>
  <c r="AA1000" i="10"/>
  <c r="U948" i="10"/>
  <c r="AB948" i="10" s="1"/>
  <c r="Z948" i="10"/>
  <c r="AA948" i="10"/>
  <c r="U188" i="10"/>
  <c r="AB188" i="10" s="1"/>
  <c r="AC188" i="10" s="1"/>
  <c r="AA188" i="10"/>
  <c r="U271" i="10"/>
  <c r="AB271" i="10" s="1"/>
  <c r="AC271" i="10" s="1"/>
  <c r="AA271" i="10"/>
  <c r="U417" i="10"/>
  <c r="AB417" i="10" s="1"/>
  <c r="AC417" i="10" s="1"/>
  <c r="AA417" i="10"/>
  <c r="U85" i="10"/>
  <c r="AB85" i="10" s="1"/>
  <c r="AC85" i="10" s="1"/>
  <c r="AA85" i="10"/>
  <c r="U169" i="10"/>
  <c r="AB169" i="10" s="1"/>
  <c r="AC169" i="10" s="1"/>
  <c r="AA169" i="10"/>
  <c r="U89" i="10"/>
  <c r="AB89" i="10" s="1"/>
  <c r="AC89" i="10" s="1"/>
  <c r="AA89" i="10"/>
  <c r="U945" i="10"/>
  <c r="AB945" i="10" s="1"/>
  <c r="AC945" i="10" s="1"/>
  <c r="Z945" i="10"/>
  <c r="AA945" i="10"/>
  <c r="U993" i="10"/>
  <c r="AB993" i="10" s="1"/>
  <c r="Z993" i="10"/>
  <c r="AA993" i="10"/>
  <c r="U941" i="10"/>
  <c r="AB941" i="10" s="1"/>
  <c r="Z941" i="10"/>
  <c r="AA941" i="10"/>
  <c r="U957" i="10"/>
  <c r="AB957" i="10" s="1"/>
  <c r="Z957" i="10"/>
  <c r="AA957" i="10"/>
  <c r="U925" i="10"/>
  <c r="AB925" i="10" s="1"/>
  <c r="Z925" i="10"/>
  <c r="AA925" i="10"/>
  <c r="U944" i="10"/>
  <c r="AB944" i="10" s="1"/>
  <c r="AC944" i="10" s="1"/>
  <c r="AD944" i="10" s="1"/>
  <c r="AE944" i="10" s="1"/>
  <c r="AF944" i="10" s="1"/>
  <c r="Z944" i="10"/>
  <c r="AA944" i="10"/>
  <c r="U112" i="10"/>
  <c r="AB112" i="10" s="1"/>
  <c r="AC112" i="10" s="1"/>
  <c r="AA112" i="10"/>
  <c r="U526" i="10"/>
  <c r="AB526" i="10" s="1"/>
  <c r="AC526" i="10" s="1"/>
  <c r="AA526" i="10"/>
  <c r="U520" i="10"/>
  <c r="AB520" i="10" s="1"/>
  <c r="AC520" i="10" s="1"/>
  <c r="AA520" i="10"/>
  <c r="U358" i="10"/>
  <c r="AB358" i="10" s="1"/>
  <c r="AC358" i="10" s="1"/>
  <c r="AD358" i="10" s="1"/>
  <c r="AE358" i="10" s="1"/>
  <c r="AF358" i="10" s="1"/>
  <c r="AA358" i="10"/>
  <c r="U626" i="10"/>
  <c r="AB626" i="10" s="1"/>
  <c r="AC626" i="10" s="1"/>
  <c r="AA626" i="10"/>
  <c r="U331" i="10"/>
  <c r="AB331" i="10" s="1"/>
  <c r="AC331" i="10" s="1"/>
  <c r="AA331" i="10"/>
  <c r="U266" i="10"/>
  <c r="AB266" i="10" s="1"/>
  <c r="AC266" i="10" s="1"/>
  <c r="AA266" i="10"/>
  <c r="U264" i="10"/>
  <c r="AB264" i="10" s="1"/>
  <c r="AC264" i="10" s="1"/>
  <c r="AA264" i="10"/>
  <c r="U252" i="10"/>
  <c r="AB252" i="10" s="1"/>
  <c r="AC252" i="10" s="1"/>
  <c r="AA252" i="10"/>
  <c r="U174" i="10"/>
  <c r="AB174" i="10" s="1"/>
  <c r="AC174" i="10" s="1"/>
  <c r="AA174" i="10"/>
  <c r="U37" i="10"/>
  <c r="AB37" i="10" s="1"/>
  <c r="AC37" i="10" s="1"/>
  <c r="AA37" i="10"/>
  <c r="U202" i="10"/>
  <c r="AB202" i="10" s="1"/>
  <c r="AC202" i="10" s="1"/>
  <c r="AA202" i="10"/>
  <c r="U364" i="10"/>
  <c r="AB364" i="10" s="1"/>
  <c r="AC364" i="10" s="1"/>
  <c r="AA364" i="10"/>
  <c r="U338" i="10"/>
  <c r="AB338" i="10" s="1"/>
  <c r="AC338" i="10" s="1"/>
  <c r="AA338" i="10"/>
  <c r="U223" i="10"/>
  <c r="AB223" i="10" s="1"/>
  <c r="AC223" i="10" s="1"/>
  <c r="AA223" i="10"/>
  <c r="U433" i="10"/>
  <c r="AB433" i="10" s="1"/>
  <c r="AC433" i="10" s="1"/>
  <c r="AA433" i="10"/>
  <c r="U479" i="10"/>
  <c r="AB479" i="10" s="1"/>
  <c r="AC479" i="10" s="1"/>
  <c r="AA479" i="10"/>
  <c r="U766" i="10"/>
  <c r="AB766" i="10" s="1"/>
  <c r="AC766" i="10" s="1"/>
  <c r="AA766" i="10"/>
  <c r="U459" i="10"/>
  <c r="AB459" i="10" s="1"/>
  <c r="AC459" i="10" s="1"/>
  <c r="AA459" i="10"/>
  <c r="U541" i="10"/>
  <c r="AB541" i="10" s="1"/>
  <c r="AC541" i="10" s="1"/>
  <c r="AA541" i="10"/>
  <c r="U540" i="10"/>
  <c r="AB540" i="10" s="1"/>
  <c r="AC540" i="10" s="1"/>
  <c r="AA540" i="10"/>
  <c r="U799" i="10"/>
  <c r="AB799" i="10" s="1"/>
  <c r="AC799" i="10" s="1"/>
  <c r="AA799" i="10"/>
  <c r="U739" i="10"/>
  <c r="AB739" i="10" s="1"/>
  <c r="AC739" i="10" s="1"/>
  <c r="AA739" i="10"/>
  <c r="U434" i="10"/>
  <c r="AB434" i="10" s="1"/>
  <c r="AC434" i="10" s="1"/>
  <c r="AD434" i="10" s="1"/>
  <c r="AE434" i="10" s="1"/>
  <c r="AF434" i="10" s="1"/>
  <c r="AA434" i="10"/>
  <c r="U629" i="10"/>
  <c r="AB629" i="10" s="1"/>
  <c r="AC629" i="10" s="1"/>
  <c r="AA629" i="10"/>
  <c r="U977" i="10"/>
  <c r="AB977" i="10" s="1"/>
  <c r="Z977" i="10"/>
  <c r="AA977" i="10"/>
  <c r="U939" i="10"/>
  <c r="AB939" i="10" s="1"/>
  <c r="Z939" i="10"/>
  <c r="AA939" i="10"/>
  <c r="U838" i="10"/>
  <c r="AB838" i="10" s="1"/>
  <c r="AC838" i="10" s="1"/>
  <c r="AD838" i="10" s="1"/>
  <c r="AE838" i="10" s="1"/>
  <c r="AF838" i="10" s="1"/>
  <c r="AA838" i="10"/>
  <c r="U694" i="10"/>
  <c r="AB694" i="10" s="1"/>
  <c r="AC694" i="10" s="1"/>
  <c r="AA694" i="10"/>
  <c r="U878" i="10"/>
  <c r="AB878" i="10" s="1"/>
  <c r="Z878" i="10"/>
  <c r="AA878" i="10"/>
  <c r="U628" i="10"/>
  <c r="AB628" i="10" s="1"/>
  <c r="AC628" i="10" s="1"/>
  <c r="AA628" i="10"/>
  <c r="U590" i="10"/>
  <c r="AB590" i="10" s="1"/>
  <c r="AC590" i="10" s="1"/>
  <c r="AA590" i="10"/>
  <c r="U308" i="10"/>
  <c r="AB308" i="10" s="1"/>
  <c r="AC308" i="10" s="1"/>
  <c r="AA308" i="10"/>
  <c r="U106" i="10"/>
  <c r="AB106" i="10" s="1"/>
  <c r="AC106" i="10" s="1"/>
  <c r="AA106" i="10"/>
  <c r="U339" i="10"/>
  <c r="AB339" i="10" s="1"/>
  <c r="AC339" i="10" s="1"/>
  <c r="AA339" i="10"/>
  <c r="U712" i="10"/>
  <c r="AB712" i="10" s="1"/>
  <c r="AC712" i="10" s="1"/>
  <c r="AA712" i="10"/>
  <c r="U934" i="10"/>
  <c r="AB934" i="10" s="1"/>
  <c r="Z934" i="10"/>
  <c r="AA934" i="10"/>
  <c r="U926" i="10"/>
  <c r="AB926" i="10" s="1"/>
  <c r="Z926" i="10"/>
  <c r="AA926" i="10"/>
  <c r="U332" i="10"/>
  <c r="AB332" i="10" s="1"/>
  <c r="AC332" i="10" s="1"/>
  <c r="AA332" i="10"/>
  <c r="U319" i="10"/>
  <c r="AB319" i="10" s="1"/>
  <c r="AC319" i="10" s="1"/>
  <c r="AA319" i="10"/>
  <c r="U94" i="10"/>
  <c r="AB94" i="10" s="1"/>
  <c r="AC94" i="10" s="1"/>
  <c r="AA94" i="10"/>
  <c r="U982" i="10"/>
  <c r="AB982" i="10" s="1"/>
  <c r="Z982" i="10"/>
  <c r="AA982" i="10"/>
  <c r="U995" i="10"/>
  <c r="AB995" i="10" s="1"/>
  <c r="Z995" i="10"/>
  <c r="AA995" i="10"/>
  <c r="U952" i="10"/>
  <c r="AB952" i="10" s="1"/>
  <c r="Z952" i="10"/>
  <c r="AA952" i="10"/>
  <c r="U589" i="10"/>
  <c r="AB589" i="10" s="1"/>
  <c r="AC589" i="10" s="1"/>
  <c r="AD589" i="10" s="1"/>
  <c r="AE589" i="10" s="1"/>
  <c r="AF589" i="10" s="1"/>
  <c r="AA589" i="10"/>
  <c r="U363" i="10"/>
  <c r="AB363" i="10" s="1"/>
  <c r="AC363" i="10" s="1"/>
  <c r="AA363" i="10"/>
  <c r="U624" i="10"/>
  <c r="AB624" i="10" s="1"/>
  <c r="AC624" i="10" s="1"/>
  <c r="AA624" i="10"/>
  <c r="U683" i="10"/>
  <c r="AB683" i="10" s="1"/>
  <c r="AC683" i="10" s="1"/>
  <c r="AD683" i="10" s="1"/>
  <c r="AE683" i="10" s="1"/>
  <c r="AF683" i="10" s="1"/>
  <c r="AA683" i="10"/>
  <c r="U601" i="10"/>
  <c r="AB601" i="10" s="1"/>
  <c r="AC601" i="10" s="1"/>
  <c r="AA601" i="10"/>
  <c r="U449" i="10"/>
  <c r="AB449" i="10"/>
  <c r="AC449" i="10" s="1"/>
  <c r="AA449" i="10"/>
  <c r="U316" i="10"/>
  <c r="AB316" i="10" s="1"/>
  <c r="AC316" i="10" s="1"/>
  <c r="AA316" i="10"/>
  <c r="U404" i="10"/>
  <c r="AB404" i="10" s="1"/>
  <c r="AC404" i="10" s="1"/>
  <c r="AA404" i="10"/>
  <c r="U484" i="10"/>
  <c r="AB484" i="10" s="1"/>
  <c r="AC484" i="10" s="1"/>
  <c r="AA484" i="10"/>
  <c r="U565" i="10"/>
  <c r="AB565" i="10" s="1"/>
  <c r="AC565" i="10" s="1"/>
  <c r="AA565" i="10"/>
  <c r="U900" i="10"/>
  <c r="AB900" i="10" s="1"/>
  <c r="AC900" i="10" s="1"/>
  <c r="AA900" i="10"/>
  <c r="U505" i="10"/>
  <c r="AB505" i="10" s="1"/>
  <c r="AC505" i="10" s="1"/>
  <c r="AA505" i="10"/>
  <c r="U808" i="10"/>
  <c r="AB808" i="10" s="1"/>
  <c r="AC808" i="10" s="1"/>
  <c r="AA808" i="10"/>
  <c r="U703" i="10"/>
  <c r="AB703" i="10" s="1"/>
  <c r="AC703" i="10" s="1"/>
  <c r="AA703" i="10"/>
  <c r="U548" i="10"/>
  <c r="AB548" i="10" s="1"/>
  <c r="AC548" i="10" s="1"/>
  <c r="AA548" i="10"/>
  <c r="U571" i="10"/>
  <c r="AB571" i="10" s="1"/>
  <c r="AC571" i="10" s="1"/>
  <c r="AA571" i="10"/>
  <c r="U498" i="10"/>
  <c r="AB498" i="10" s="1"/>
  <c r="AC498" i="10" s="1"/>
  <c r="AA498" i="10"/>
  <c r="U149" i="10"/>
  <c r="AB149" i="10" s="1"/>
  <c r="AC149" i="10" s="1"/>
  <c r="AA149" i="10"/>
  <c r="U487" i="10"/>
  <c r="AB487" i="10" s="1"/>
  <c r="AC487" i="10" s="1"/>
  <c r="AA487" i="10"/>
  <c r="U427" i="10"/>
  <c r="AB427" i="10" s="1"/>
  <c r="AC427" i="10" s="1"/>
  <c r="AA427" i="10"/>
  <c r="U337" i="10"/>
  <c r="AB337" i="10" s="1"/>
  <c r="AC337" i="10" s="1"/>
  <c r="AA337" i="10"/>
  <c r="U347" i="10"/>
  <c r="AB347" i="10" s="1"/>
  <c r="AC347" i="10" s="1"/>
  <c r="AA347" i="10"/>
  <c r="U916" i="10"/>
  <c r="AB916" i="10" s="1"/>
  <c r="Z916" i="10"/>
  <c r="AA916" i="10"/>
  <c r="U935" i="10"/>
  <c r="AB935" i="10" s="1"/>
  <c r="Z935" i="10"/>
  <c r="AA935" i="10"/>
  <c r="U377" i="10"/>
  <c r="AB377" i="10" s="1"/>
  <c r="AC377" i="10" s="1"/>
  <c r="AA377" i="10"/>
  <c r="U265" i="10"/>
  <c r="AB265" i="10" s="1"/>
  <c r="AC265" i="10" s="1"/>
  <c r="AA265" i="10"/>
  <c r="U384" i="10"/>
  <c r="AB384" i="10" s="1"/>
  <c r="AC384" i="10" s="1"/>
  <c r="AA384" i="10"/>
  <c r="U54" i="10"/>
  <c r="AB54" i="10" s="1"/>
  <c r="AC54" i="10" s="1"/>
  <c r="AA54" i="10"/>
  <c r="U970" i="10"/>
  <c r="AB970" i="10" s="1"/>
  <c r="Z970" i="10"/>
  <c r="AA970" i="10"/>
  <c r="U519" i="10"/>
  <c r="AB519" i="10" s="1"/>
  <c r="AC519" i="10" s="1"/>
  <c r="AA519" i="10"/>
  <c r="U101" i="10"/>
  <c r="AB101" i="10" s="1"/>
  <c r="AC101" i="10" s="1"/>
  <c r="AA101" i="10"/>
  <c r="U743" i="10"/>
  <c r="AB743" i="10" s="1"/>
  <c r="AC743" i="10" s="1"/>
  <c r="AA743" i="10"/>
  <c r="U249" i="10"/>
  <c r="AB249" i="10" s="1"/>
  <c r="AC249" i="10" s="1"/>
  <c r="AA249" i="10"/>
  <c r="U491" i="10"/>
  <c r="AB491" i="10" s="1"/>
  <c r="AC491" i="10" s="1"/>
  <c r="AA491" i="10"/>
  <c r="U581" i="10"/>
  <c r="AB581" i="10" s="1"/>
  <c r="AC581" i="10" s="1"/>
  <c r="AD581" i="10" s="1"/>
  <c r="AE581" i="10" s="1"/>
  <c r="AF581" i="10" s="1"/>
  <c r="AA581" i="10"/>
  <c r="U604" i="10"/>
  <c r="AB604" i="10" s="1"/>
  <c r="AC604" i="10" s="1"/>
  <c r="AA604" i="10"/>
  <c r="U268" i="10"/>
  <c r="AB268" i="10" s="1"/>
  <c r="AC268" i="10" s="1"/>
  <c r="AA268" i="10"/>
  <c r="U740" i="10"/>
  <c r="AB740" i="10" s="1"/>
  <c r="AC740" i="10" s="1"/>
  <c r="AA740" i="10"/>
  <c r="U731" i="10"/>
  <c r="AB731" i="10" s="1"/>
  <c r="AC731" i="10" s="1"/>
  <c r="AA731" i="10"/>
  <c r="U727" i="10"/>
  <c r="AB727" i="10" s="1"/>
  <c r="AC727" i="10" s="1"/>
  <c r="AA727" i="10"/>
  <c r="U428" i="10"/>
  <c r="AB428" i="10" s="1"/>
  <c r="AC428" i="10" s="1"/>
  <c r="AA428" i="10"/>
  <c r="U512" i="10"/>
  <c r="AB512" i="10" s="1"/>
  <c r="AC512" i="10" s="1"/>
  <c r="AA512" i="10"/>
  <c r="U495" i="10"/>
  <c r="AB495" i="10" s="1"/>
  <c r="AC495" i="10" s="1"/>
  <c r="AA495" i="10"/>
  <c r="U518" i="10"/>
  <c r="AB518" i="10" s="1"/>
  <c r="AC518" i="10" s="1"/>
  <c r="AA518" i="10"/>
  <c r="U407" i="10"/>
  <c r="AB407" i="10" s="1"/>
  <c r="AC407" i="10" s="1"/>
  <c r="AA407" i="10"/>
  <c r="U972" i="10"/>
  <c r="AB972" i="10" s="1"/>
  <c r="Z972" i="10"/>
  <c r="AA972" i="10"/>
  <c r="U251" i="10"/>
  <c r="AB251" i="10" s="1"/>
  <c r="AC251" i="10" s="1"/>
  <c r="AA251" i="10"/>
  <c r="U485" i="10"/>
  <c r="AB485" i="10" s="1"/>
  <c r="AC485" i="10" s="1"/>
  <c r="AA485" i="10"/>
  <c r="U357" i="10"/>
  <c r="AB357" i="10" s="1"/>
  <c r="AC357" i="10" s="1"/>
  <c r="AA357" i="10"/>
  <c r="U482" i="10"/>
  <c r="AB482" i="10" s="1"/>
  <c r="AC482" i="10" s="1"/>
  <c r="AA482" i="10"/>
  <c r="U414" i="10"/>
  <c r="AB414" i="10" s="1"/>
  <c r="AC414" i="10" s="1"/>
  <c r="AA414" i="10"/>
  <c r="U257" i="10"/>
  <c r="AB257" i="10" s="1"/>
  <c r="AC257" i="10" s="1"/>
  <c r="AA257" i="10"/>
  <c r="U508" i="10"/>
  <c r="AB508" i="10" s="1"/>
  <c r="AC508" i="10" s="1"/>
  <c r="AA508" i="10"/>
  <c r="U573" i="10"/>
  <c r="AB573" i="10" s="1"/>
  <c r="AC573" i="10" s="1"/>
  <c r="AA573" i="10"/>
  <c r="U248" i="10"/>
  <c r="AB248" i="10" s="1"/>
  <c r="AC248" i="10" s="1"/>
  <c r="AA248" i="10"/>
  <c r="U549" i="10"/>
  <c r="AB549" i="10" s="1"/>
  <c r="AC549" i="10" s="1"/>
  <c r="AA549" i="10"/>
  <c r="U392" i="10"/>
  <c r="AB392" i="10" s="1"/>
  <c r="AC392" i="10" s="1"/>
  <c r="AA392" i="10"/>
  <c r="U438" i="10"/>
  <c r="AB438" i="10" s="1"/>
  <c r="AC438" i="10" s="1"/>
  <c r="AA438" i="10"/>
  <c r="U439" i="10"/>
  <c r="AB439" i="10" s="1"/>
  <c r="AC439" i="10" s="1"/>
  <c r="AA439" i="10"/>
  <c r="U430" i="10"/>
  <c r="AB430" i="10" s="1"/>
  <c r="AC430" i="10" s="1"/>
  <c r="AA430" i="10"/>
  <c r="U577" i="10"/>
  <c r="AB577" i="10" s="1"/>
  <c r="AC577" i="10" s="1"/>
  <c r="AA577" i="10"/>
  <c r="U297" i="10"/>
  <c r="AB297" i="10" s="1"/>
  <c r="AC297" i="10" s="1"/>
  <c r="AA297" i="10"/>
  <c r="U596" i="10"/>
  <c r="AB596" i="10" s="1"/>
  <c r="AC596" i="10" s="1"/>
  <c r="AA596" i="10"/>
  <c r="U444" i="10"/>
  <c r="AB444" i="10" s="1"/>
  <c r="AC444" i="10" s="1"/>
  <c r="AA444" i="10"/>
  <c r="U334" i="10"/>
  <c r="AB334" i="10" s="1"/>
  <c r="AC334" i="10" s="1"/>
  <c r="AA334" i="10"/>
  <c r="U521" i="10"/>
  <c r="AB521" i="10" s="1"/>
  <c r="AC521" i="10" s="1"/>
  <c r="AA521" i="10"/>
  <c r="U448" i="10"/>
  <c r="AB448" i="10" s="1"/>
  <c r="AC448" i="10" s="1"/>
  <c r="AA448" i="10"/>
  <c r="U920" i="10"/>
  <c r="AB920" i="10" s="1"/>
  <c r="Z920" i="10"/>
  <c r="AA920" i="10"/>
  <c r="U528" i="10"/>
  <c r="AB528" i="10" s="1"/>
  <c r="AC528" i="10" s="1"/>
  <c r="AA528" i="10"/>
  <c r="U567" i="10"/>
  <c r="AB567" i="10" s="1"/>
  <c r="AC567" i="10" s="1"/>
  <c r="AA567" i="10"/>
  <c r="U362" i="10"/>
  <c r="AB362" i="10" s="1"/>
  <c r="AC362" i="10" s="1"/>
  <c r="AA362" i="10"/>
  <c r="U659" i="10"/>
  <c r="AB659" i="10" s="1"/>
  <c r="AC659" i="10" s="1"/>
  <c r="AA659" i="10"/>
  <c r="U613" i="10"/>
  <c r="AB613" i="10" s="1"/>
  <c r="AC613" i="10" s="1"/>
  <c r="AA613" i="10"/>
  <c r="U1004" i="10"/>
  <c r="AB1004" i="10" s="1"/>
  <c r="Z1004" i="10"/>
  <c r="AA1004" i="10"/>
  <c r="U992" i="10"/>
  <c r="AB992" i="10" s="1"/>
  <c r="Z992" i="10"/>
  <c r="AA992" i="10"/>
  <c r="U450" i="10"/>
  <c r="AB450" i="10" s="1"/>
  <c r="AC450" i="10" s="1"/>
  <c r="AA450" i="10"/>
  <c r="U320" i="10"/>
  <c r="AB320" i="10" s="1"/>
  <c r="AC320" i="10" s="1"/>
  <c r="AA320" i="10"/>
  <c r="U597" i="10"/>
  <c r="AB597" i="10" s="1"/>
  <c r="AC597" i="10" s="1"/>
  <c r="AA597" i="10"/>
  <c r="U537" i="10"/>
  <c r="AB537" i="10" s="1"/>
  <c r="AC537" i="10" s="1"/>
  <c r="AA537" i="10"/>
  <c r="U763" i="10"/>
  <c r="AB763" i="10" s="1"/>
  <c r="AC763" i="10" s="1"/>
  <c r="AA763" i="10"/>
  <c r="U523" i="10"/>
  <c r="AB523" i="10" s="1"/>
  <c r="AC523" i="10" s="1"/>
  <c r="AA523" i="10"/>
  <c r="U700" i="10"/>
  <c r="AB700" i="10" s="1"/>
  <c r="AC700" i="10" s="1"/>
  <c r="AA700" i="10"/>
  <c r="U707" i="10"/>
  <c r="AB707" i="10" s="1"/>
  <c r="AC707" i="10" s="1"/>
  <c r="AA707" i="10"/>
  <c r="U711" i="10"/>
  <c r="AB711" i="10" s="1"/>
  <c r="AC711" i="10" s="1"/>
  <c r="AD711" i="10" s="1"/>
  <c r="AE711" i="10" s="1"/>
  <c r="AF711" i="10" s="1"/>
  <c r="AA711" i="10"/>
  <c r="U698" i="10"/>
  <c r="AB698" i="10" s="1"/>
  <c r="AC698" i="10" s="1"/>
  <c r="AA698" i="10"/>
  <c r="U735" i="10"/>
  <c r="AB735" i="10" s="1"/>
  <c r="AC735" i="10" s="1"/>
  <c r="AA735" i="10"/>
  <c r="U670" i="10"/>
  <c r="AB670" i="10" s="1"/>
  <c r="AC670" i="10" s="1"/>
  <c r="AA670" i="10"/>
  <c r="U870" i="10"/>
  <c r="AB870" i="10" s="1"/>
  <c r="Z870" i="10"/>
  <c r="AA870" i="10"/>
  <c r="U866" i="10"/>
  <c r="AB866" i="10" s="1"/>
  <c r="AC866" i="10" s="1"/>
  <c r="Z866" i="10"/>
  <c r="AA866" i="10"/>
  <c r="U983" i="10"/>
  <c r="AB983" i="10" s="1"/>
  <c r="Z983" i="10"/>
  <c r="AA983" i="10"/>
  <c r="U998" i="10"/>
  <c r="AB998" i="10" s="1"/>
  <c r="Z998" i="10"/>
  <c r="AA998" i="10"/>
  <c r="U1006" i="10"/>
  <c r="AB1006" i="10" s="1"/>
  <c r="Z1006" i="10"/>
  <c r="AA1006" i="10"/>
  <c r="U1005" i="10"/>
  <c r="AB1005" i="10" s="1"/>
  <c r="AC1005" i="10" s="1"/>
  <c r="AD1005" i="10" s="1"/>
  <c r="AE1005" i="10" s="1"/>
  <c r="AF1005" i="10" s="1"/>
  <c r="Z1005" i="10"/>
  <c r="AA1005" i="10"/>
  <c r="U647" i="10"/>
  <c r="AB647" i="10" s="1"/>
  <c r="AC647" i="10" s="1"/>
  <c r="AA647" i="10"/>
  <c r="U821" i="10"/>
  <c r="AB821" i="10" s="1"/>
  <c r="AC821" i="10" s="1"/>
  <c r="AA821" i="10"/>
  <c r="U764" i="10"/>
  <c r="AB764" i="10" s="1"/>
  <c r="AC764" i="10" s="1"/>
  <c r="AA764" i="10"/>
  <c r="U631" i="10"/>
  <c r="AB631" i="10" s="1"/>
  <c r="AC631" i="10" s="1"/>
  <c r="AA631" i="10"/>
  <c r="U662" i="10"/>
  <c r="AB662" i="10" s="1"/>
  <c r="AC662" i="10" s="1"/>
  <c r="AA662" i="10"/>
  <c r="U728" i="10"/>
  <c r="AB728" i="10" s="1"/>
  <c r="AC728" i="10" s="1"/>
  <c r="AA728" i="10"/>
  <c r="U660" i="10"/>
  <c r="AB660" i="10" s="1"/>
  <c r="AC660" i="10" s="1"/>
  <c r="AA660" i="10"/>
  <c r="U665" i="10"/>
  <c r="AB665" i="10" s="1"/>
  <c r="AC665" i="10" s="1"/>
  <c r="AA665" i="10"/>
  <c r="U835" i="10"/>
  <c r="AB835" i="10" s="1"/>
  <c r="AC835" i="10" s="1"/>
  <c r="AA835" i="10"/>
  <c r="U932" i="10"/>
  <c r="AB932" i="10" s="1"/>
  <c r="Z932" i="10"/>
  <c r="AA932" i="10"/>
  <c r="U755" i="10"/>
  <c r="AB755" i="10" s="1"/>
  <c r="AC755" i="10" s="1"/>
  <c r="AA755" i="10"/>
  <c r="U572" i="10"/>
  <c r="AB572" i="10" s="1"/>
  <c r="AC572" i="10" s="1"/>
  <c r="AA572" i="10"/>
  <c r="U697" i="10"/>
  <c r="AB697" i="10" s="1"/>
  <c r="AC697" i="10" s="1"/>
  <c r="AA697" i="10"/>
  <c r="U757" i="10"/>
  <c r="AB757" i="10" s="1"/>
  <c r="AC757" i="10" s="1"/>
  <c r="AA757" i="10"/>
  <c r="U774" i="10"/>
  <c r="AB774" i="10" s="1"/>
  <c r="AC774" i="10" s="1"/>
  <c r="AA774" i="10"/>
  <c r="U544" i="10"/>
  <c r="AB544" i="10" s="1"/>
  <c r="AC544" i="10" s="1"/>
  <c r="AA544" i="10"/>
  <c r="U627" i="10"/>
  <c r="AB627" i="10" s="1"/>
  <c r="AC627" i="10" s="1"/>
  <c r="AA627" i="10"/>
  <c r="U633" i="10"/>
  <c r="AB633" i="10" s="1"/>
  <c r="AC633" i="10" s="1"/>
  <c r="AA633" i="10"/>
  <c r="U277" i="10"/>
  <c r="AB277" i="10" s="1"/>
  <c r="AC277" i="10" s="1"/>
  <c r="AA277" i="10"/>
  <c r="U691" i="10"/>
  <c r="AB691" i="10" s="1"/>
  <c r="AC691" i="10" s="1"/>
  <c r="AA691" i="10"/>
  <c r="U111" i="10"/>
  <c r="AB111" i="10" s="1"/>
  <c r="AC111" i="10" s="1"/>
  <c r="AA111" i="10"/>
  <c r="U517" i="10"/>
  <c r="AB517" i="10" s="1"/>
  <c r="AC517" i="10" s="1"/>
  <c r="AA517" i="10"/>
  <c r="U534" i="10"/>
  <c r="AB534" i="10" s="1"/>
  <c r="AC534" i="10" s="1"/>
  <c r="AD534" i="10" s="1"/>
  <c r="AE534" i="10" s="1"/>
  <c r="AF534" i="10" s="1"/>
  <c r="AA534" i="10"/>
  <c r="U422" i="10"/>
  <c r="AB422" i="10" s="1"/>
  <c r="AC422" i="10" s="1"/>
  <c r="AA422" i="10"/>
  <c r="U682" i="10"/>
  <c r="AB682" i="10" s="1"/>
  <c r="AC682" i="10" s="1"/>
  <c r="AA682" i="10"/>
  <c r="U615" i="10"/>
  <c r="AB615" i="10" s="1"/>
  <c r="AC615" i="10" s="1"/>
  <c r="AA615" i="10"/>
  <c r="U458" i="10"/>
  <c r="AB458" i="10" s="1"/>
  <c r="AC458" i="10" s="1"/>
  <c r="AD458" i="10" s="1"/>
  <c r="AE458" i="10" s="1"/>
  <c r="AF458" i="10" s="1"/>
  <c r="AA458" i="10"/>
  <c r="U483" i="10"/>
  <c r="AB483" i="10" s="1"/>
  <c r="AC483" i="10" s="1"/>
  <c r="AA483" i="10"/>
  <c r="U340" i="10"/>
  <c r="AB340" i="10" s="1"/>
  <c r="AC340" i="10" s="1"/>
  <c r="AA340" i="10"/>
  <c r="U725" i="10"/>
  <c r="AB725" i="10" s="1"/>
  <c r="AC725" i="10" s="1"/>
  <c r="AA725" i="10"/>
  <c r="U561" i="10"/>
  <c r="AB561" i="10" s="1"/>
  <c r="AC561" i="10" s="1"/>
  <c r="AA561" i="10"/>
  <c r="U617" i="10"/>
  <c r="AB617" i="10" s="1"/>
  <c r="AC617" i="10" s="1"/>
  <c r="AA617" i="10"/>
  <c r="U692" i="10"/>
  <c r="AB692" i="10" s="1"/>
  <c r="AC692" i="10" s="1"/>
  <c r="AA692" i="10"/>
  <c r="U780" i="10"/>
  <c r="AB780" i="10" s="1"/>
  <c r="AC780" i="10" s="1"/>
  <c r="AA780" i="10"/>
  <c r="U956" i="10"/>
  <c r="AB956" i="10" s="1"/>
  <c r="AC956" i="10" s="1"/>
  <c r="Z956" i="10"/>
  <c r="AA956" i="10"/>
  <c r="U867" i="10"/>
  <c r="AB867" i="10" s="1"/>
  <c r="Z867" i="10"/>
  <c r="AA867" i="10"/>
  <c r="U928" i="10"/>
  <c r="AB928" i="10" s="1"/>
  <c r="Z928" i="10"/>
  <c r="AA928" i="10"/>
  <c r="U860" i="10"/>
  <c r="AB860" i="10" s="1"/>
  <c r="Z860" i="10"/>
  <c r="AA860" i="10"/>
  <c r="U760" i="10"/>
  <c r="AB760" i="10" s="1"/>
  <c r="AC760" i="10" s="1"/>
  <c r="AA760" i="10"/>
  <c r="U859" i="10"/>
  <c r="AB859" i="10" s="1"/>
  <c r="AC859" i="10" s="1"/>
  <c r="AA859" i="10"/>
  <c r="U688" i="10"/>
  <c r="AB688" i="10" s="1"/>
  <c r="AC688" i="10" s="1"/>
  <c r="AD688" i="10" s="1"/>
  <c r="AE688" i="10" s="1"/>
  <c r="AF688" i="10" s="1"/>
  <c r="AA688" i="10"/>
  <c r="U996" i="10"/>
  <c r="AB996" i="10" s="1"/>
  <c r="Z996" i="10"/>
  <c r="AA996" i="10"/>
  <c r="U751" i="10"/>
  <c r="AB751" i="10" s="1"/>
  <c r="AC751" i="10" s="1"/>
  <c r="AA751" i="10"/>
  <c r="U530" i="10"/>
  <c r="AB530" i="10" s="1"/>
  <c r="AC530" i="10" s="1"/>
  <c r="AA530" i="10"/>
  <c r="U493" i="10"/>
  <c r="AB493" i="10" s="1"/>
  <c r="AC493" i="10" s="1"/>
  <c r="AD493" i="10" s="1"/>
  <c r="AE493" i="10" s="1"/>
  <c r="AF493" i="10" s="1"/>
  <c r="AA493" i="10"/>
  <c r="U635" i="10"/>
  <c r="AB635" i="10" s="1"/>
  <c r="AC635" i="10" s="1"/>
  <c r="AA635" i="10"/>
  <c r="U401" i="10"/>
  <c r="AB401" i="10" s="1"/>
  <c r="AC401" i="10" s="1"/>
  <c r="AA401" i="10"/>
  <c r="U988" i="10"/>
  <c r="AB988" i="10" s="1"/>
  <c r="Z988" i="10"/>
  <c r="AA988" i="10"/>
  <c r="U976" i="10"/>
  <c r="AB976" i="10" s="1"/>
  <c r="Z976" i="10"/>
  <c r="AA976" i="10"/>
  <c r="U907" i="10"/>
  <c r="AB907" i="10" s="1"/>
  <c r="Z907" i="10"/>
  <c r="AA907" i="10"/>
  <c r="U790" i="10"/>
  <c r="AB790" i="10" s="1"/>
  <c r="AC790" i="10" s="1"/>
  <c r="AA790" i="10"/>
  <c r="U903" i="10"/>
  <c r="AB903" i="10" s="1"/>
  <c r="Z903" i="10"/>
  <c r="AA903" i="10"/>
  <c r="U388" i="10"/>
  <c r="AB388" i="10" s="1"/>
  <c r="AC388" i="10" s="1"/>
  <c r="AA388" i="10"/>
  <c r="U500" i="10"/>
  <c r="AB500" i="10" s="1"/>
  <c r="AC500" i="10" s="1"/>
  <c r="AD500" i="10" s="1"/>
  <c r="AE500" i="10" s="1"/>
  <c r="AF500" i="10" s="1"/>
  <c r="AA500" i="10"/>
  <c r="U506" i="10"/>
  <c r="AB506" i="10" s="1"/>
  <c r="AC506" i="10" s="1"/>
  <c r="AA506" i="10"/>
  <c r="U607" i="10"/>
  <c r="AB607" i="10" s="1"/>
  <c r="AC607" i="10" s="1"/>
  <c r="AA607" i="10"/>
  <c r="U978" i="10"/>
  <c r="AB978" i="10" s="1"/>
  <c r="Z978" i="10"/>
  <c r="AA978" i="10"/>
  <c r="U927" i="10"/>
  <c r="AB927" i="10" s="1"/>
  <c r="Z927" i="10"/>
  <c r="AA927" i="10"/>
  <c r="U675" i="10"/>
  <c r="AB675" i="10" s="1"/>
  <c r="AC675" i="10" s="1"/>
  <c r="AA675" i="10"/>
  <c r="U875" i="10"/>
  <c r="AB875" i="10" s="1"/>
  <c r="Z875" i="10"/>
  <c r="AA875" i="10"/>
  <c r="U515" i="10"/>
  <c r="AB515" i="10" s="1"/>
  <c r="AC515" i="10" s="1"/>
  <c r="AA515" i="10"/>
  <c r="U513" i="10"/>
  <c r="AB513" i="10" s="1"/>
  <c r="AC513" i="10" s="1"/>
  <c r="AA513" i="10"/>
  <c r="U370" i="10"/>
  <c r="AB370" i="10" s="1"/>
  <c r="AC370" i="10" s="1"/>
  <c r="AA370" i="10"/>
  <c r="U504" i="10"/>
  <c r="AB504" i="10" s="1"/>
  <c r="AC504" i="10" s="1"/>
  <c r="AA504" i="10"/>
  <c r="U710" i="10"/>
  <c r="AB710" i="10" s="1"/>
  <c r="AC710" i="10" s="1"/>
  <c r="AA710" i="10"/>
  <c r="U922" i="10"/>
  <c r="AB922" i="10" s="1"/>
  <c r="Z922" i="10"/>
  <c r="AA922" i="10"/>
  <c r="U899" i="10"/>
  <c r="AB899" i="10" s="1"/>
  <c r="Z899" i="10"/>
  <c r="AA899" i="10"/>
  <c r="U232" i="10"/>
  <c r="AB232" i="10" s="1"/>
  <c r="AC232" i="10" s="1"/>
  <c r="AA232" i="10"/>
  <c r="U136" i="10"/>
  <c r="AB136" i="10" s="1"/>
  <c r="AC136" i="10" s="1"/>
  <c r="AA136" i="10"/>
  <c r="U55" i="10"/>
  <c r="AB55" i="10" s="1"/>
  <c r="AC55" i="10" s="1"/>
  <c r="AA55" i="10"/>
  <c r="U352" i="10"/>
  <c r="AB352" i="10" s="1"/>
  <c r="AC352" i="10" s="1"/>
  <c r="AA352" i="10"/>
  <c r="U123" i="10"/>
  <c r="AB123" i="10" s="1"/>
  <c r="AC123" i="10" s="1"/>
  <c r="AA123" i="10"/>
  <c r="U661" i="10"/>
  <c r="AB661" i="10"/>
  <c r="AC661" i="10" s="1"/>
  <c r="AA661" i="10"/>
  <c r="U413" i="10"/>
  <c r="AB413" i="10" s="1"/>
  <c r="AC413" i="10" s="1"/>
  <c r="AA413" i="10"/>
  <c r="U176" i="10"/>
  <c r="AB176" i="10" s="1"/>
  <c r="AC176" i="10" s="1"/>
  <c r="AA176" i="10"/>
  <c r="U92" i="10"/>
  <c r="AB92" i="10" s="1"/>
  <c r="AC92" i="10" s="1"/>
  <c r="AA92" i="10"/>
  <c r="U212" i="10"/>
  <c r="AB212" i="10" s="1"/>
  <c r="AC212" i="10" s="1"/>
  <c r="AA212" i="10"/>
  <c r="U374" i="10"/>
  <c r="AB374" i="10" s="1"/>
  <c r="AC374" i="10" s="1"/>
  <c r="AA374" i="10"/>
  <c r="U164" i="10"/>
  <c r="AB164" i="10" s="1"/>
  <c r="AC164" i="10" s="1"/>
  <c r="AD164" i="10" s="1"/>
  <c r="AE164" i="10" s="1"/>
  <c r="AF164" i="10" s="1"/>
  <c r="AA164" i="10"/>
  <c r="U27" i="10"/>
  <c r="AB27" i="10" s="1"/>
  <c r="AC27" i="10" s="1"/>
  <c r="AA27" i="10"/>
  <c r="U637" i="10"/>
  <c r="AB637" i="10" s="1"/>
  <c r="AC637" i="10" s="1"/>
  <c r="AA637" i="10"/>
  <c r="U968" i="10"/>
  <c r="AB968" i="10" s="1"/>
  <c r="Z968" i="10"/>
  <c r="AA968" i="10"/>
  <c r="U77" i="10"/>
  <c r="AB77" i="10" s="1"/>
  <c r="AC77" i="10" s="1"/>
  <c r="AA77" i="10"/>
  <c r="U131" i="10"/>
  <c r="AB131" i="10" s="1"/>
  <c r="AC131" i="10" s="1"/>
  <c r="AA131" i="10"/>
  <c r="U356" i="10"/>
  <c r="AB356" i="10" s="1"/>
  <c r="AC356" i="10" s="1"/>
  <c r="AA356" i="10"/>
  <c r="U26" i="10"/>
  <c r="AB26" i="10" s="1"/>
  <c r="AC26" i="10" s="1"/>
  <c r="AD26" i="10" s="1"/>
  <c r="AE26" i="10" s="1"/>
  <c r="AF26" i="10" s="1"/>
  <c r="AA26" i="10"/>
  <c r="U160" i="10"/>
  <c r="AB160" i="10" s="1"/>
  <c r="AC160" i="10" s="1"/>
  <c r="AA160" i="10"/>
  <c r="U239" i="10"/>
  <c r="AB239" i="10" s="1"/>
  <c r="AC239" i="10" s="1"/>
  <c r="AA239" i="10"/>
  <c r="U132" i="10"/>
  <c r="AB132" i="10" s="1"/>
  <c r="AC132" i="10" s="1"/>
  <c r="AA132" i="10"/>
  <c r="U218" i="10"/>
  <c r="AB218" i="10" s="1"/>
  <c r="AC218" i="10" s="1"/>
  <c r="AD218" i="10" s="1"/>
  <c r="AE218" i="10" s="1"/>
  <c r="AF218" i="10" s="1"/>
  <c r="AA218" i="10"/>
  <c r="U246" i="10"/>
  <c r="AB246" i="10" s="1"/>
  <c r="AC246" i="10" s="1"/>
  <c r="AA246" i="10"/>
  <c r="U955" i="10"/>
  <c r="AB955" i="10" s="1"/>
  <c r="AC955" i="10" s="1"/>
  <c r="AA955" i="10"/>
  <c r="U962" i="10"/>
  <c r="AB962" i="10" s="1"/>
  <c r="AC962" i="10" s="1"/>
  <c r="AA962" i="10"/>
  <c r="U869" i="10"/>
  <c r="AB869" i="10" s="1"/>
  <c r="AC869" i="10" s="1"/>
  <c r="AA869" i="10"/>
  <c r="U563" i="10"/>
  <c r="AB563" i="10" s="1"/>
  <c r="AC563" i="10" s="1"/>
  <c r="AA563" i="10"/>
  <c r="U881" i="10"/>
  <c r="AB881" i="10" s="1"/>
  <c r="AC881" i="10" s="1"/>
  <c r="AA881" i="10"/>
  <c r="U372" i="10"/>
  <c r="AB372" i="10" s="1"/>
  <c r="AC372" i="10" s="1"/>
  <c r="AA372" i="10"/>
  <c r="U621" i="10"/>
  <c r="AB621" i="10" s="1"/>
  <c r="AC621" i="10" s="1"/>
  <c r="AA621" i="10"/>
  <c r="U557" i="10"/>
  <c r="AB557" i="10" s="1"/>
  <c r="AC557" i="10" s="1"/>
  <c r="AA557" i="10"/>
  <c r="U460" i="10"/>
  <c r="AB460" i="10" s="1"/>
  <c r="AC460" i="10" s="1"/>
  <c r="AA460" i="10"/>
  <c r="U516" i="10"/>
  <c r="AB516" i="10" s="1"/>
  <c r="AC516" i="10" s="1"/>
  <c r="AA516" i="10"/>
  <c r="U582" i="10"/>
  <c r="AB582" i="10" s="1"/>
  <c r="AC582" i="10" s="1"/>
  <c r="AA582" i="10"/>
  <c r="U499" i="10"/>
  <c r="AB499" i="10" s="1"/>
  <c r="AC499" i="10" s="1"/>
  <c r="AA499" i="10"/>
  <c r="U657" i="10"/>
  <c r="AB657" i="10" s="1"/>
  <c r="AC657" i="10" s="1"/>
  <c r="AA657" i="10"/>
  <c r="U653" i="10"/>
  <c r="AB653" i="10" s="1"/>
  <c r="AC653" i="10" s="1"/>
  <c r="AA653" i="10"/>
  <c r="U598" i="10"/>
  <c r="AB598" i="10" s="1"/>
  <c r="AC598" i="10" s="1"/>
  <c r="AA598" i="10"/>
  <c r="U324" i="10"/>
  <c r="AB324" i="10" s="1"/>
  <c r="AC324" i="10" s="1"/>
  <c r="AA324" i="10"/>
  <c r="U79" i="10"/>
  <c r="AB79" i="10" s="1"/>
  <c r="AC79" i="10" s="1"/>
  <c r="AA79" i="10"/>
  <c r="U263" i="10"/>
  <c r="AB263" i="10" s="1"/>
  <c r="AC263" i="10" s="1"/>
  <c r="AA263" i="10"/>
  <c r="U293" i="10"/>
  <c r="AB293" i="10" s="1"/>
  <c r="AC293" i="10" s="1"/>
  <c r="AD293" i="10" s="1"/>
  <c r="AE293" i="10" s="1"/>
  <c r="AF293" i="10" s="1"/>
  <c r="AA293" i="10"/>
  <c r="U480" i="10"/>
  <c r="AB480" i="10" s="1"/>
  <c r="AC480" i="10" s="1"/>
  <c r="AA480" i="10"/>
  <c r="U420" i="10"/>
  <c r="AB420" i="10" s="1"/>
  <c r="AC420" i="10" s="1"/>
  <c r="AA420" i="10"/>
  <c r="U882" i="10"/>
  <c r="AB882" i="10" s="1"/>
  <c r="Z882" i="10"/>
  <c r="AC882" i="10" s="1"/>
  <c r="AA882" i="10"/>
  <c r="U951" i="10"/>
  <c r="AB951" i="10" s="1"/>
  <c r="Z951" i="10"/>
  <c r="AA951" i="10"/>
  <c r="U795" i="10"/>
  <c r="AB795" i="10" s="1"/>
  <c r="AC795" i="10" s="1"/>
  <c r="AA795" i="10"/>
  <c r="U706" i="10"/>
  <c r="AB706" i="10" s="1"/>
  <c r="AC706" i="10" s="1"/>
  <c r="AA706" i="10"/>
  <c r="U446" i="10"/>
  <c r="AB446" i="10" s="1"/>
  <c r="AC446" i="10" s="1"/>
  <c r="AA446" i="10"/>
  <c r="U442" i="10"/>
  <c r="AB442" i="10" s="1"/>
  <c r="AC442" i="10" s="1"/>
  <c r="AA442" i="10"/>
  <c r="U551" i="10"/>
  <c r="AB551" i="10" s="1"/>
  <c r="AC551" i="10" s="1"/>
  <c r="AA551" i="10"/>
  <c r="U529" i="10"/>
  <c r="AB529" i="10" s="1"/>
  <c r="AC529" i="10" s="1"/>
  <c r="AA529" i="10"/>
  <c r="U497" i="10"/>
  <c r="AB497" i="10" s="1"/>
  <c r="AC497" i="10" s="1"/>
  <c r="AD497" i="10" s="1"/>
  <c r="AE497" i="10" s="1"/>
  <c r="AF497" i="10" s="1"/>
  <c r="AA497" i="10"/>
  <c r="U419" i="10"/>
  <c r="AB419" i="10" s="1"/>
  <c r="AC419" i="10" s="1"/>
  <c r="AA419" i="10"/>
  <c r="U814" i="10"/>
  <c r="AB814" i="10" s="1"/>
  <c r="AC814" i="10" s="1"/>
  <c r="AA814" i="10"/>
  <c r="U411" i="10"/>
  <c r="AB411" i="10" s="1"/>
  <c r="AC411" i="10"/>
  <c r="AA411" i="10"/>
  <c r="U841" i="10"/>
  <c r="AB841" i="10" s="1"/>
  <c r="AC841" i="10" s="1"/>
  <c r="AD841" i="10" s="1"/>
  <c r="AE841" i="10" s="1"/>
  <c r="AF841" i="10" s="1"/>
  <c r="AA841" i="10"/>
  <c r="U640" i="10"/>
  <c r="AB640" i="10" s="1"/>
  <c r="AC640" i="10" s="1"/>
  <c r="AA640" i="10"/>
  <c r="U742" i="10"/>
  <c r="AB742" i="10" s="1"/>
  <c r="AC742" i="10" s="1"/>
  <c r="AA742" i="10"/>
  <c r="U579" i="10"/>
  <c r="AB579" i="10" s="1"/>
  <c r="AC579" i="10" s="1"/>
  <c r="AA579" i="10"/>
  <c r="U609" i="10"/>
  <c r="AB609" i="10" s="1"/>
  <c r="AC609" i="10" s="1"/>
  <c r="AA609" i="10"/>
  <c r="U813" i="10"/>
  <c r="AB813" i="10" s="1"/>
  <c r="AC813" i="10" s="1"/>
  <c r="AA813" i="10"/>
  <c r="U937" i="10"/>
  <c r="AB937" i="10" s="1"/>
  <c r="Z937" i="10"/>
  <c r="AA937" i="10"/>
  <c r="U947" i="10"/>
  <c r="AB947" i="10" s="1"/>
  <c r="Z947" i="10"/>
  <c r="AA947" i="10"/>
  <c r="U892" i="10"/>
  <c r="AB892" i="10" s="1"/>
  <c r="Z892" i="10"/>
  <c r="AA892" i="10"/>
  <c r="U989" i="10"/>
  <c r="AB989" i="10" s="1"/>
  <c r="Z989" i="10"/>
  <c r="AA989" i="10"/>
  <c r="U942" i="10"/>
  <c r="AB942" i="10" s="1"/>
  <c r="Z942" i="10"/>
  <c r="AA942" i="10"/>
  <c r="U802" i="10"/>
  <c r="AB802" i="10" s="1"/>
  <c r="Z802" i="10"/>
  <c r="AA802" i="10"/>
  <c r="U876" i="10"/>
  <c r="AB876" i="10" s="1"/>
  <c r="Z876" i="10"/>
  <c r="AA876" i="10"/>
  <c r="U804" i="10"/>
  <c r="AB804" i="10" s="1"/>
  <c r="Z804" i="10"/>
  <c r="AA804" i="10"/>
  <c r="U829" i="10"/>
  <c r="AB829" i="10" s="1"/>
  <c r="Z829" i="10"/>
  <c r="AA829" i="10"/>
  <c r="U216" i="10"/>
  <c r="AB216" i="10" s="1"/>
  <c r="AC216" i="10" s="1"/>
  <c r="AA216" i="10"/>
  <c r="U832" i="10"/>
  <c r="AB832" i="10" s="1"/>
  <c r="Z832" i="10"/>
  <c r="AA832" i="10"/>
  <c r="U796" i="10"/>
  <c r="AB796" i="10" s="1"/>
  <c r="Z796" i="10"/>
  <c r="AA796" i="10"/>
  <c r="U129" i="10"/>
  <c r="AB129" i="10" s="1"/>
  <c r="AC129" i="10" s="1"/>
  <c r="AA129" i="10"/>
  <c r="U843" i="10"/>
  <c r="AB843" i="10" s="1"/>
  <c r="Z843" i="10"/>
  <c r="AA843" i="10"/>
  <c r="U286" i="10"/>
  <c r="AB286" i="10" s="1"/>
  <c r="AC286" i="10" s="1"/>
  <c r="AA286" i="10"/>
  <c r="U861" i="10"/>
  <c r="AB861" i="10" s="1"/>
  <c r="AC861" i="10" s="1"/>
  <c r="AD861" i="10" s="1"/>
  <c r="AE861" i="10" s="1"/>
  <c r="AF861" i="10" s="1"/>
  <c r="Z861" i="10"/>
  <c r="AA861" i="10"/>
  <c r="U812" i="10"/>
  <c r="AB812" i="10" s="1"/>
  <c r="Z812" i="10"/>
  <c r="AA812" i="10"/>
  <c r="U803" i="10"/>
  <c r="AB803" i="10" s="1"/>
  <c r="Z803" i="10"/>
  <c r="AA803" i="10"/>
  <c r="U45" i="10"/>
  <c r="AB45" i="10" s="1"/>
  <c r="AC45" i="10" s="1"/>
  <c r="AA45" i="10"/>
  <c r="U918" i="10"/>
  <c r="AB918" i="10" s="1"/>
  <c r="Z918" i="10"/>
  <c r="AA918" i="10"/>
  <c r="U943" i="10"/>
  <c r="AB943" i="10" s="1"/>
  <c r="Z943" i="10"/>
  <c r="AA943" i="10"/>
  <c r="AD608" i="10"/>
  <c r="Z608" i="10"/>
  <c r="U314" i="10"/>
  <c r="AB314" i="10" s="1"/>
  <c r="AC314" i="10" s="1"/>
  <c r="AA314" i="10"/>
  <c r="U70" i="10"/>
  <c r="AB70" i="10" s="1"/>
  <c r="AC70" i="10" s="1"/>
  <c r="AA70" i="10"/>
  <c r="U898" i="10"/>
  <c r="AB898" i="10" s="1"/>
  <c r="Z898" i="10"/>
  <c r="AA898" i="10"/>
  <c r="U917" i="10"/>
  <c r="AB917" i="10" s="1"/>
  <c r="Z917" i="10"/>
  <c r="AA917" i="10"/>
  <c r="U868" i="10"/>
  <c r="AB868" i="10" s="1"/>
  <c r="Z868" i="10"/>
  <c r="AA868" i="10"/>
  <c r="U891" i="10"/>
  <c r="AB891" i="10" s="1"/>
  <c r="Z891" i="10"/>
  <c r="AA891" i="10"/>
  <c r="U134" i="10"/>
  <c r="AB134" i="10" s="1"/>
  <c r="AC134" i="10" s="1"/>
  <c r="AA134" i="10"/>
  <c r="U90" i="10"/>
  <c r="AB90" i="10" s="1"/>
  <c r="AC90" i="10" s="1"/>
  <c r="AA90" i="10"/>
  <c r="U18" i="10"/>
  <c r="AB18" i="10" s="1"/>
  <c r="AC18" i="10" s="1"/>
  <c r="AA18" i="10"/>
  <c r="U292" i="10"/>
  <c r="AB292" i="10" s="1"/>
  <c r="AC292" i="10" s="1"/>
  <c r="AA292" i="10"/>
  <c r="U851" i="10"/>
  <c r="AB851" i="10" s="1"/>
  <c r="Z851" i="10"/>
  <c r="AA851" i="10"/>
  <c r="U793" i="10"/>
  <c r="AB793" i="10" s="1"/>
  <c r="Z793" i="10"/>
  <c r="AA793" i="10"/>
  <c r="U974" i="10"/>
  <c r="AB974" i="10" s="1"/>
  <c r="Z974" i="10"/>
  <c r="AA974" i="10"/>
  <c r="U902" i="10"/>
  <c r="AB902" i="10" s="1"/>
  <c r="Z902" i="10"/>
  <c r="AA902" i="10"/>
  <c r="U950" i="10"/>
  <c r="AB950" i="10" s="1"/>
  <c r="Z950" i="10"/>
  <c r="AA950" i="10"/>
  <c r="U894" i="10"/>
  <c r="AB894" i="10" s="1"/>
  <c r="Z894" i="10"/>
  <c r="AA894" i="10"/>
  <c r="U398" i="10"/>
  <c r="AB398" i="10" s="1"/>
  <c r="AC398" i="10" s="1"/>
  <c r="AA398" i="10"/>
  <c r="U964" i="10"/>
  <c r="AB964" i="10" s="1"/>
  <c r="Z964" i="10"/>
  <c r="AA964" i="10"/>
  <c r="U31" i="10"/>
  <c r="AB31" i="10" s="1"/>
  <c r="AC31" i="10" s="1"/>
  <c r="AA31" i="10"/>
  <c r="U794" i="10"/>
  <c r="AB794" i="10" s="1"/>
  <c r="Z794" i="10"/>
  <c r="AA794" i="10"/>
  <c r="U958" i="10"/>
  <c r="AB958" i="10" s="1"/>
  <c r="Z958" i="10"/>
  <c r="AA958" i="10"/>
  <c r="U847" i="10"/>
  <c r="AB847" i="10" s="1"/>
  <c r="Z847" i="10"/>
  <c r="AA847" i="10"/>
  <c r="U807" i="10"/>
  <c r="AB807" i="10" s="1"/>
  <c r="Z807" i="10"/>
  <c r="AA807" i="10"/>
  <c r="U825" i="10"/>
  <c r="AB825" i="10" s="1"/>
  <c r="Z825" i="10"/>
  <c r="AA825" i="10"/>
  <c r="U770" i="10"/>
  <c r="AB770" i="10" s="1"/>
  <c r="Z770" i="10"/>
  <c r="AA770" i="10"/>
  <c r="U806" i="10"/>
  <c r="AB806" i="10"/>
  <c r="Z806" i="10"/>
  <c r="AA806" i="10"/>
  <c r="U816" i="10"/>
  <c r="AB816" i="10" s="1"/>
  <c r="Z816" i="10"/>
  <c r="AA816" i="10"/>
  <c r="U883" i="10"/>
  <c r="AB883" i="10" s="1"/>
  <c r="Z883" i="10"/>
  <c r="AA883" i="10"/>
  <c r="U960" i="10"/>
  <c r="AB960" i="10" s="1"/>
  <c r="Z960" i="10"/>
  <c r="AA960" i="10"/>
  <c r="U81" i="10"/>
  <c r="AB81" i="10" s="1"/>
  <c r="AC81" i="10" s="1"/>
  <c r="AA81" i="10"/>
  <c r="U157" i="10"/>
  <c r="AB157" i="10" s="1"/>
  <c r="AC157" i="10" s="1"/>
  <c r="AA157" i="10"/>
  <c r="U973" i="10"/>
  <c r="AB973" i="10" s="1"/>
  <c r="Z973" i="10"/>
  <c r="AA973" i="10"/>
  <c r="U999" i="10"/>
  <c r="AB999" i="10" s="1"/>
  <c r="Z999" i="10"/>
  <c r="AA999" i="10"/>
  <c r="U987" i="10"/>
  <c r="AB987" i="10" s="1"/>
  <c r="Z987" i="10"/>
  <c r="AA987" i="10"/>
  <c r="U901" i="10"/>
  <c r="AB901" i="10" s="1"/>
  <c r="Z901" i="10"/>
  <c r="AA901" i="10"/>
  <c r="U893" i="10"/>
  <c r="AB893" i="10" s="1"/>
  <c r="Z893" i="10"/>
  <c r="AA893" i="10"/>
  <c r="U910" i="10"/>
  <c r="AB910" i="10" s="1"/>
  <c r="Z910" i="10"/>
  <c r="AA910" i="10"/>
  <c r="U33" i="10"/>
  <c r="AB33" i="10" s="1"/>
  <c r="AC33" i="10" s="1"/>
  <c r="AA33" i="10"/>
  <c r="U815" i="10"/>
  <c r="AB815" i="10" s="1"/>
  <c r="Z815" i="10"/>
  <c r="AA815" i="10"/>
  <c r="U767" i="10"/>
  <c r="AB767" i="10" s="1"/>
  <c r="Z767" i="10"/>
  <c r="AA767" i="10"/>
  <c r="U924" i="10"/>
  <c r="AB924" i="10" s="1"/>
  <c r="Z924" i="10"/>
  <c r="AA924" i="10"/>
  <c r="U912" i="10"/>
  <c r="AB912" i="10" s="1"/>
  <c r="Z912" i="10"/>
  <c r="AA912" i="10"/>
  <c r="U603" i="10"/>
  <c r="AB603" i="10" s="1"/>
  <c r="AC603" i="10" s="1"/>
  <c r="AA603" i="10"/>
  <c r="U810" i="10"/>
  <c r="AB810" i="10" s="1"/>
  <c r="Z810" i="10"/>
  <c r="AA810" i="10"/>
  <c r="U83" i="10"/>
  <c r="AB83" i="10" s="1"/>
  <c r="AC83" i="10" s="1"/>
  <c r="AA83" i="10"/>
  <c r="U91" i="10"/>
  <c r="AB91" i="10" s="1"/>
  <c r="AC91" i="10" s="1"/>
  <c r="AA91" i="10"/>
  <c r="U14" i="10"/>
  <c r="AB14" i="10" s="1"/>
  <c r="AC14" i="10" s="1"/>
  <c r="AA14" i="10"/>
  <c r="U75" i="10"/>
  <c r="AB75" i="10" s="1"/>
  <c r="AC75" i="10" s="1"/>
  <c r="AA75" i="10"/>
  <c r="U82" i="10"/>
  <c r="AB82" i="10" s="1"/>
  <c r="AC82" i="10" s="1"/>
  <c r="AA82" i="10"/>
  <c r="U642" i="10"/>
  <c r="AB642" i="10" s="1"/>
  <c r="Z642" i="10"/>
  <c r="AA642" i="10"/>
  <c r="U788" i="10"/>
  <c r="AB788" i="10" s="1"/>
  <c r="Z788" i="10"/>
  <c r="AA788" i="10"/>
  <c r="U784" i="10"/>
  <c r="AB784" i="10" s="1"/>
  <c r="Z784" i="10"/>
  <c r="AA784" i="10"/>
  <c r="U846" i="10"/>
  <c r="AB846" i="10" s="1"/>
  <c r="Z846" i="10"/>
  <c r="AA846" i="10"/>
  <c r="U888" i="10"/>
  <c r="AB888" i="10" s="1"/>
  <c r="Z888" i="10"/>
  <c r="AA888" i="10"/>
  <c r="U897" i="10"/>
  <c r="AB897" i="10" s="1"/>
  <c r="Z897" i="10"/>
  <c r="AA897" i="10"/>
  <c r="U391" i="10"/>
  <c r="AB391" i="10" s="1"/>
  <c r="AC391" i="10" s="1"/>
  <c r="AA391" i="10"/>
  <c r="U201" i="10"/>
  <c r="AB201" i="10" s="1"/>
  <c r="AC201" i="10" s="1"/>
  <c r="AA201" i="10"/>
  <c r="U684" i="10"/>
  <c r="AB684" i="10" s="1"/>
  <c r="AC684" i="10" s="1"/>
  <c r="AA684" i="10"/>
  <c r="U986" i="10"/>
  <c r="AB986" i="10" s="1"/>
  <c r="Z986" i="10"/>
  <c r="AA986" i="10"/>
  <c r="U64" i="10"/>
  <c r="AB64" i="10" s="1"/>
  <c r="AC64" i="10" s="1"/>
  <c r="AA64" i="10"/>
  <c r="U649" i="10"/>
  <c r="AB649" i="10" s="1"/>
  <c r="AC649" i="10" s="1"/>
  <c r="AA649" i="10"/>
  <c r="U839" i="10"/>
  <c r="AB839" i="10" s="1"/>
  <c r="Z839" i="10"/>
  <c r="AA839" i="10"/>
  <c r="U574" i="10"/>
  <c r="AB574" i="10" s="1"/>
  <c r="Z574" i="10"/>
  <c r="AA574" i="10"/>
  <c r="U745" i="10"/>
  <c r="AB745" i="10" s="1"/>
  <c r="Z745" i="10"/>
  <c r="AA745" i="10"/>
  <c r="U756" i="10"/>
  <c r="AB756" i="10" s="1"/>
  <c r="Z756" i="10"/>
  <c r="AA756" i="10"/>
  <c r="U853" i="10"/>
  <c r="AB853" i="10" s="1"/>
  <c r="Z853" i="10"/>
  <c r="AA853" i="10"/>
  <c r="U301" i="10"/>
  <c r="AB301" i="10" s="1"/>
  <c r="AC301" i="10" s="1"/>
  <c r="AD301" i="10" s="1"/>
  <c r="AE301" i="10" s="1"/>
  <c r="AF301" i="10" s="1"/>
  <c r="AA301" i="10"/>
  <c r="U145" i="10"/>
  <c r="AB145" i="10" s="1"/>
  <c r="AC145" i="10" s="1"/>
  <c r="AA145" i="10"/>
  <c r="U415" i="10"/>
  <c r="AB415" i="10" s="1"/>
  <c r="AC415" i="10" s="1"/>
  <c r="AA415" i="10"/>
  <c r="U166" i="10"/>
  <c r="AB166" i="10" s="1"/>
  <c r="AC166" i="10" s="1"/>
  <c r="AD166" i="10" s="1"/>
  <c r="AE166" i="10" s="1"/>
  <c r="AF166" i="10" s="1"/>
  <c r="AA166" i="10"/>
  <c r="U16" i="10"/>
  <c r="AB16" i="10" s="1"/>
  <c r="AC16" i="10" s="1"/>
  <c r="AA16" i="10"/>
  <c r="U7" i="10"/>
  <c r="AB7" i="10" s="1"/>
  <c r="AC7" i="10" s="1"/>
  <c r="AA7" i="10"/>
  <c r="U190" i="10"/>
  <c r="AB190" i="10" s="1"/>
  <c r="AC190" i="10" s="1"/>
  <c r="AA190" i="10"/>
  <c r="U104" i="10"/>
  <c r="AB104" i="10" s="1"/>
  <c r="AC104" i="10" s="1"/>
  <c r="AA104" i="10"/>
  <c r="U754" i="10"/>
  <c r="AB754" i="10" s="1"/>
  <c r="Z754" i="10"/>
  <c r="AA754" i="10"/>
  <c r="U555" i="10"/>
  <c r="AB555" i="10" s="1"/>
  <c r="AC555" i="10" s="1"/>
  <c r="AA555" i="10"/>
  <c r="U828" i="10"/>
  <c r="AB828" i="10" s="1"/>
  <c r="Z828" i="10"/>
  <c r="AA828" i="10"/>
  <c r="U133" i="10"/>
  <c r="AB133" i="10" s="1"/>
  <c r="AC133" i="10" s="1"/>
  <c r="AA133" i="10"/>
  <c r="U724" i="10"/>
  <c r="AB724" i="10" s="1"/>
  <c r="Z724" i="10"/>
  <c r="AA724" i="10"/>
  <c r="U798" i="10"/>
  <c r="AB798" i="10" s="1"/>
  <c r="Z798" i="10"/>
  <c r="AA798" i="10"/>
  <c r="U705" i="10"/>
  <c r="AB705" i="10" s="1"/>
  <c r="Z705" i="10"/>
  <c r="AA705" i="10"/>
  <c r="U758" i="10"/>
  <c r="AB758" i="10" s="1"/>
  <c r="Z758" i="10"/>
  <c r="AA758" i="10"/>
  <c r="U168" i="10"/>
  <c r="AB168" i="10" s="1"/>
  <c r="AC168" i="10" s="1"/>
  <c r="AA168" i="10"/>
  <c r="U503" i="10"/>
  <c r="AB503" i="10" s="1"/>
  <c r="AC503" i="10" s="1"/>
  <c r="AA503" i="10"/>
  <c r="U823" i="10"/>
  <c r="AB823" i="10" s="1"/>
  <c r="Z823" i="10"/>
  <c r="AA823" i="10"/>
  <c r="U863" i="10"/>
  <c r="AB863" i="10" s="1"/>
  <c r="Z863" i="10"/>
  <c r="AA863" i="10"/>
  <c r="U619" i="10"/>
  <c r="AB619" i="10" s="1"/>
  <c r="AC619" i="10" s="1"/>
  <c r="AA619" i="10"/>
  <c r="U886" i="10"/>
  <c r="AB886" i="10" s="1"/>
  <c r="Z886" i="10"/>
  <c r="AA886" i="10"/>
  <c r="U355" i="10"/>
  <c r="AB355" i="10" s="1"/>
  <c r="AC355" i="10" s="1"/>
  <c r="AD355" i="10" s="1"/>
  <c r="AE355" i="10" s="1"/>
  <c r="AF355" i="10" s="1"/>
  <c r="AA355" i="10"/>
  <c r="U150" i="10"/>
  <c r="AB150" i="10" s="1"/>
  <c r="AC150" i="10" s="1"/>
  <c r="AA150" i="10"/>
  <c r="U144" i="10"/>
  <c r="AB144" i="10" s="1"/>
  <c r="AC144" i="10" s="1"/>
  <c r="AA144" i="10"/>
  <c r="U610" i="10"/>
  <c r="AB610" i="10" s="1"/>
  <c r="AC610" i="10" s="1"/>
  <c r="AA610" i="10"/>
  <c r="U378" i="10"/>
  <c r="AB378" i="10" s="1"/>
  <c r="AC378" i="10" s="1"/>
  <c r="AD378" i="10" s="1"/>
  <c r="AE378" i="10" s="1"/>
  <c r="AF378" i="10" s="1"/>
  <c r="AA378" i="10"/>
  <c r="U826" i="10"/>
  <c r="AB826" i="10" s="1"/>
  <c r="Z826" i="10"/>
  <c r="AA826" i="10"/>
  <c r="U235" i="10"/>
  <c r="AB235" i="10" s="1"/>
  <c r="AC235" i="10" s="1"/>
  <c r="AA235" i="10"/>
  <c r="U29" i="10"/>
  <c r="AB29" i="10" s="1"/>
  <c r="AC29" i="10" s="1"/>
  <c r="AD29" i="10" s="1"/>
  <c r="AE29" i="10" s="1"/>
  <c r="AF29" i="10" s="1"/>
  <c r="AA29" i="10"/>
  <c r="U203" i="10"/>
  <c r="AB203" i="10" s="1"/>
  <c r="AC203" i="10" s="1"/>
  <c r="AA203" i="10"/>
  <c r="U979" i="10"/>
  <c r="AB979" i="10" s="1"/>
  <c r="AC979" i="10" s="1"/>
  <c r="Z979" i="10"/>
  <c r="AA979" i="10"/>
  <c r="U953" i="10"/>
  <c r="AB953" i="10" s="1"/>
  <c r="Z953" i="10"/>
  <c r="AA953" i="10"/>
  <c r="U906" i="10"/>
  <c r="AB906" i="10" s="1"/>
  <c r="Z906" i="10"/>
  <c r="AA906" i="10"/>
  <c r="AD890" i="10"/>
  <c r="Z890" i="10"/>
  <c r="AD872" i="10"/>
  <c r="Z872" i="10"/>
  <c r="AD736" i="10"/>
  <c r="Z736" i="10"/>
  <c r="AD862" i="10"/>
  <c r="Z862" i="10"/>
  <c r="AD871" i="10"/>
  <c r="Z871" i="10"/>
  <c r="AD879" i="10"/>
  <c r="Z879" i="10"/>
  <c r="U857" i="10"/>
  <c r="AB857" i="10" s="1"/>
  <c r="Z857" i="10"/>
  <c r="AA857" i="10"/>
  <c r="U678" i="10"/>
  <c r="AB678" i="10" s="1"/>
  <c r="Z678" i="10"/>
  <c r="AA678" i="10"/>
  <c r="U87" i="10"/>
  <c r="AB87" i="10" s="1"/>
  <c r="AC87" i="10" s="1"/>
  <c r="AA87" i="10"/>
  <c r="AD776" i="10"/>
  <c r="Z776" i="10"/>
  <c r="AD701" i="10"/>
  <c r="Z701" i="10"/>
  <c r="AD786" i="10"/>
  <c r="Z786" i="10"/>
  <c r="AD887" i="10"/>
  <c r="Z887" i="10"/>
  <c r="AE887" i="10" s="1"/>
  <c r="AF887" i="10" s="1"/>
  <c r="AD737" i="10"/>
  <c r="Z737" i="10"/>
  <c r="AD689" i="10"/>
  <c r="Z689" i="10"/>
  <c r="AD885" i="10"/>
  <c r="Z885" i="10"/>
  <c r="AD738" i="10"/>
  <c r="Z738" i="10"/>
  <c r="AD722" i="10"/>
  <c r="Z722" i="10"/>
  <c r="U341" i="10"/>
  <c r="AB341" i="10" s="1"/>
  <c r="AC341" i="10" s="1"/>
  <c r="AA341" i="10"/>
  <c r="U845" i="10"/>
  <c r="AB845" i="10" s="1"/>
  <c r="Z845" i="10"/>
  <c r="AA845" i="10"/>
  <c r="U919" i="10"/>
  <c r="AB919" i="10" s="1"/>
  <c r="Z919" i="10"/>
  <c r="AA919" i="10"/>
  <c r="U155" i="10"/>
  <c r="AB155" i="10" s="1"/>
  <c r="AC155" i="10" s="1"/>
  <c r="AA155" i="10"/>
  <c r="U848" i="10"/>
  <c r="AB848" i="10" s="1"/>
  <c r="Z848" i="10"/>
  <c r="AA848" i="10"/>
  <c r="U827" i="10"/>
  <c r="AB827" i="10" s="1"/>
  <c r="Z827" i="10"/>
  <c r="AA827" i="10"/>
  <c r="U717" i="10"/>
  <c r="AB717" i="10" s="1"/>
  <c r="Z717" i="10"/>
  <c r="AA717" i="10"/>
  <c r="U84" i="10"/>
  <c r="AB84" i="10" s="1"/>
  <c r="AC84" i="10" s="1"/>
  <c r="AA84" i="10"/>
  <c r="U73" i="10"/>
  <c r="AB73" i="10" s="1"/>
  <c r="AC73" i="10" s="1"/>
  <c r="AA73" i="10"/>
  <c r="U911" i="10"/>
  <c r="AB911" i="10" s="1"/>
  <c r="Z911" i="10"/>
  <c r="AA911" i="10"/>
  <c r="U550" i="10"/>
  <c r="AB550" i="10" s="1"/>
  <c r="AC550" i="10" s="1"/>
  <c r="AA550" i="10"/>
  <c r="U854" i="10"/>
  <c r="AB854" i="10" s="1"/>
  <c r="Z854" i="10"/>
  <c r="AA854" i="10"/>
  <c r="U896" i="10"/>
  <c r="AB896" i="10" s="1"/>
  <c r="Z896" i="10"/>
  <c r="AA896" i="10"/>
  <c r="U959" i="10"/>
  <c r="AB959" i="10" s="1"/>
  <c r="Z959" i="10"/>
  <c r="AA959" i="10"/>
  <c r="U913" i="10"/>
  <c r="AB913" i="10" s="1"/>
  <c r="Z913" i="10"/>
  <c r="AA913" i="10"/>
  <c r="U929" i="10"/>
  <c r="AB929" i="10" s="1"/>
  <c r="Z929" i="10"/>
  <c r="AA929" i="10"/>
  <c r="U971" i="10"/>
  <c r="AB971" i="10" s="1"/>
  <c r="Z971" i="10"/>
  <c r="AA971" i="10"/>
  <c r="U969" i="10"/>
  <c r="AB969" i="10" s="1"/>
  <c r="Z969" i="10"/>
  <c r="AA969" i="10"/>
  <c r="U990" i="10"/>
  <c r="AB990" i="10" s="1"/>
  <c r="Z990" i="10"/>
  <c r="AA990" i="10"/>
  <c r="U126" i="10"/>
  <c r="AB126" i="10" s="1"/>
  <c r="AC126" i="10" s="1"/>
  <c r="AA126" i="10"/>
  <c r="U1003" i="10"/>
  <c r="AB1003" i="10" s="1"/>
  <c r="Z1003" i="10"/>
  <c r="AA1003" i="10"/>
  <c r="U895" i="10"/>
  <c r="AB895" i="10" s="1"/>
  <c r="Z895" i="10"/>
  <c r="AA895" i="10"/>
  <c r="U980" i="10"/>
  <c r="AB980" i="10" s="1"/>
  <c r="Z980" i="10"/>
  <c r="AA980" i="10"/>
  <c r="U909" i="10"/>
  <c r="AB909" i="10" s="1"/>
  <c r="Z909" i="10"/>
  <c r="AA909" i="10"/>
  <c r="U923" i="10"/>
  <c r="AB923" i="10" s="1"/>
  <c r="Z923" i="10"/>
  <c r="AA923" i="10"/>
  <c r="U954" i="10"/>
  <c r="AB954" i="10" s="1"/>
  <c r="Z954" i="10"/>
  <c r="AA954" i="10"/>
  <c r="U940" i="10"/>
  <c r="AB940" i="10" s="1"/>
  <c r="Z940" i="10"/>
  <c r="AA940" i="10"/>
  <c r="U963" i="10"/>
  <c r="AB963" i="10" s="1"/>
  <c r="Z963" i="10"/>
  <c r="AA963" i="10"/>
  <c r="U985" i="10"/>
  <c r="AB985" i="10" s="1"/>
  <c r="Z985" i="10"/>
  <c r="AA985" i="10"/>
  <c r="U210" i="10"/>
  <c r="AB210" i="10" s="1"/>
  <c r="AC210" i="10" s="1"/>
  <c r="AA210" i="10"/>
  <c r="U905" i="10"/>
  <c r="AB905" i="10"/>
  <c r="Z905" i="10"/>
  <c r="AA905" i="10"/>
  <c r="U199" i="10"/>
  <c r="AB199" i="10" s="1"/>
  <c r="AC199" i="10" s="1"/>
  <c r="AA199" i="10"/>
  <c r="U295" i="10"/>
  <c r="AB295" i="10" s="1"/>
  <c r="AC295" i="10" s="1"/>
  <c r="AA295" i="10"/>
  <c r="U820" i="10"/>
  <c r="AB820" i="10" s="1"/>
  <c r="Z820" i="10"/>
  <c r="AA820" i="10"/>
  <c r="U850" i="10"/>
  <c r="AB850" i="10" s="1"/>
  <c r="Z850" i="10"/>
  <c r="AA850" i="10"/>
  <c r="U856" i="10"/>
  <c r="AB856" i="10" s="1"/>
  <c r="Z856" i="10"/>
  <c r="AA856" i="10"/>
  <c r="U822" i="10"/>
  <c r="AB822" i="10" s="1"/>
  <c r="Z822" i="10"/>
  <c r="AA822" i="10"/>
  <c r="U224" i="10"/>
  <c r="AB224" i="10" s="1"/>
  <c r="AC224" i="10" s="1"/>
  <c r="AA224" i="10"/>
  <c r="U241" i="10"/>
  <c r="AB241" i="10" s="1"/>
  <c r="AC241" i="10" s="1"/>
  <c r="AA241" i="10"/>
  <c r="U183" i="10"/>
  <c r="AB183" i="10" s="1"/>
  <c r="AC183" i="10" s="1"/>
  <c r="AA183" i="10"/>
  <c r="U994" i="10"/>
  <c r="AB994" i="10" s="1"/>
  <c r="Z994" i="10"/>
  <c r="AA994" i="10"/>
  <c r="U1002" i="10"/>
  <c r="AB1002" i="10" s="1"/>
  <c r="Z1002" i="10"/>
  <c r="AA1002" i="10"/>
  <c r="U997" i="10"/>
  <c r="AB997" i="10" s="1"/>
  <c r="Z997" i="10"/>
  <c r="AA997" i="10"/>
  <c r="U946" i="10"/>
  <c r="AB946" i="10" s="1"/>
  <c r="Z946" i="10"/>
  <c r="AA946" i="10"/>
  <c r="U915" i="10"/>
  <c r="AB915" i="10" s="1"/>
  <c r="Z915" i="10"/>
  <c r="AA915" i="10"/>
  <c r="U933" i="10"/>
  <c r="AB933" i="10" s="1"/>
  <c r="Z933" i="10"/>
  <c r="AA933" i="10"/>
  <c r="U256" i="10"/>
  <c r="AB256" i="10" s="1"/>
  <c r="AC256" i="10" s="1"/>
  <c r="AA256" i="10"/>
  <c r="U874" i="10"/>
  <c r="AB874" i="10" s="1"/>
  <c r="Z874" i="10"/>
  <c r="AA874" i="10"/>
  <c r="U681" i="10"/>
  <c r="AB681" i="10" s="1"/>
  <c r="AC681" i="10" s="1"/>
  <c r="AA681" i="10"/>
  <c r="U71" i="10"/>
  <c r="AB71" i="10" s="1"/>
  <c r="AC71" i="10" s="1"/>
  <c r="AD71" i="10" s="1"/>
  <c r="AE71" i="10" s="1"/>
  <c r="AF71" i="10" s="1"/>
  <c r="AA71" i="10"/>
  <c r="U15" i="10"/>
  <c r="AB15" i="10" s="1"/>
  <c r="AC15" i="10" s="1"/>
  <c r="AA15" i="10"/>
  <c r="U11" i="10"/>
  <c r="AB11" i="10" s="1"/>
  <c r="AC11" i="10" s="1"/>
  <c r="AA11" i="10"/>
  <c r="U46" i="10"/>
  <c r="AB46" i="10" s="1"/>
  <c r="AC46" i="10" s="1"/>
  <c r="AA46" i="10"/>
  <c r="U40" i="10"/>
  <c r="AB40" i="10" s="1"/>
  <c r="AC40" i="10" s="1"/>
  <c r="AA40" i="10"/>
  <c r="U110" i="10"/>
  <c r="AB110" i="10" s="1"/>
  <c r="AC110" i="10" s="1"/>
  <c r="AA110" i="10"/>
  <c r="AD616" i="10"/>
  <c r="Z616" i="10"/>
  <c r="U298" i="10"/>
  <c r="AB298" i="10" s="1"/>
  <c r="AC298" i="10" s="1"/>
  <c r="AA298" i="10"/>
  <c r="U566" i="10"/>
  <c r="AB566" i="10" s="1"/>
  <c r="AC566" i="10" s="1"/>
  <c r="AD566" i="10" s="1"/>
  <c r="AE566" i="10" s="1"/>
  <c r="AF566" i="10" s="1"/>
  <c r="Z566" i="10"/>
  <c r="AA566" i="10"/>
  <c r="U42" i="10"/>
  <c r="AB42" i="10" s="1"/>
  <c r="AC42" i="10" s="1"/>
  <c r="AA42" i="10"/>
  <c r="U63" i="10"/>
  <c r="AB63" i="10" s="1"/>
  <c r="AC63" i="10" s="1"/>
  <c r="AA63" i="10"/>
  <c r="U39" i="10"/>
  <c r="AB39" i="10" s="1"/>
  <c r="AC39" i="10" s="1"/>
  <c r="AA39" i="10"/>
  <c r="U95" i="10"/>
  <c r="AB95" i="10"/>
  <c r="AC95" i="10" s="1"/>
  <c r="AA95" i="10"/>
  <c r="U17" i="10"/>
  <c r="AB17" i="10" s="1"/>
  <c r="AC17" i="10" s="1"/>
  <c r="AA17" i="10"/>
  <c r="U769" i="10"/>
  <c r="AB769" i="10" s="1"/>
  <c r="Z769" i="10"/>
  <c r="AA769" i="10"/>
  <c r="U244" i="10"/>
  <c r="AB244" i="10" s="1"/>
  <c r="AC244" i="10" s="1"/>
  <c r="AA244" i="10"/>
  <c r="U353" i="10"/>
  <c r="AB353" i="10" s="1"/>
  <c r="AC353" i="10" s="1"/>
  <c r="AA353" i="10"/>
  <c r="U98" i="10"/>
  <c r="AB98" i="10" s="1"/>
  <c r="AC98" i="10" s="1"/>
  <c r="AA98" i="10"/>
  <c r="U51" i="10"/>
  <c r="AB51" i="10" s="1"/>
  <c r="AC51" i="10" s="1"/>
  <c r="AA51" i="10"/>
  <c r="U824" i="10"/>
  <c r="AB824" i="10" s="1"/>
  <c r="Z824" i="10"/>
  <c r="AA824" i="10"/>
  <c r="U24" i="10"/>
  <c r="AB24" i="10" s="1"/>
  <c r="AC24" i="10" s="1"/>
  <c r="AA24" i="10"/>
  <c r="U53" i="10"/>
  <c r="AB53" i="10" s="1"/>
  <c r="AC53" i="10" s="1"/>
  <c r="AA53" i="10"/>
  <c r="U842" i="10"/>
  <c r="AB842" i="10" s="1"/>
  <c r="Z842" i="10"/>
  <c r="AA842" i="10"/>
  <c r="U68" i="10"/>
  <c r="AB68" i="10" s="1"/>
  <c r="AC68" i="10" s="1"/>
  <c r="AA68" i="10"/>
  <c r="U121" i="10"/>
  <c r="AB121" i="10" s="1"/>
  <c r="AC121" i="10" s="1"/>
  <c r="AA121" i="10"/>
  <c r="U644" i="10"/>
  <c r="AB644" i="10" s="1"/>
  <c r="Z644" i="10"/>
  <c r="AA644" i="10"/>
  <c r="U410" i="10"/>
  <c r="AB410" i="10" s="1"/>
  <c r="AC410" i="10" s="1"/>
  <c r="AA410" i="10"/>
  <c r="U78" i="10"/>
  <c r="AB78" i="10" s="1"/>
  <c r="AC78" i="10" s="1"/>
  <c r="AA78" i="10"/>
  <c r="AD78" i="10" s="1"/>
  <c r="AE78" i="10" s="1"/>
  <c r="AF78" i="10" s="1"/>
  <c r="U272" i="10"/>
  <c r="AB272" i="10" s="1"/>
  <c r="AC272" i="10" s="1"/>
  <c r="AD272" i="10" s="1"/>
  <c r="AE272" i="10" s="1"/>
  <c r="AF272" i="10" s="1"/>
  <c r="AA272" i="10"/>
  <c r="U103" i="10"/>
  <c r="AB103" i="10" s="1"/>
  <c r="AC103" i="10" s="1"/>
  <c r="AA103" i="10"/>
  <c r="U124" i="10"/>
  <c r="AB124" i="10" s="1"/>
  <c r="AC124" i="10" s="1"/>
  <c r="AA124" i="10"/>
  <c r="U20" i="10"/>
  <c r="AB20" i="10" s="1"/>
  <c r="AC20" i="10" s="1"/>
  <c r="AA20" i="10"/>
  <c r="U310" i="10"/>
  <c r="AB310" i="10" s="1"/>
  <c r="AC310" i="10" s="1"/>
  <c r="AD310" i="10" s="1"/>
  <c r="AE310" i="10" s="1"/>
  <c r="AF310" i="10" s="1"/>
  <c r="AA310" i="10"/>
  <c r="U880" i="10"/>
  <c r="AB880" i="10" s="1"/>
  <c r="Z880" i="10"/>
  <c r="AA880" i="10"/>
  <c r="U833" i="10"/>
  <c r="AB833" i="10" s="1"/>
  <c r="Z833" i="10"/>
  <c r="AA833" i="10"/>
  <c r="U801" i="10"/>
  <c r="AB801" i="10" s="1"/>
  <c r="Z801" i="10"/>
  <c r="AA801" i="10"/>
  <c r="U50" i="10"/>
  <c r="AB50" i="10" s="1"/>
  <c r="AC50" i="10" s="1"/>
  <c r="AA50" i="10"/>
  <c r="U375" i="10"/>
  <c r="AB375" i="10" s="1"/>
  <c r="AC375" i="10" s="1"/>
  <c r="AA375" i="10"/>
  <c r="U274" i="10"/>
  <c r="AB274" i="10" s="1"/>
  <c r="AC274" i="10" s="1"/>
  <c r="AA274" i="10"/>
  <c r="U48" i="10"/>
  <c r="AB48" i="10" s="1"/>
  <c r="AC48" i="10" s="1"/>
  <c r="AA48" i="10"/>
  <c r="U253" i="10"/>
  <c r="AB253" i="10" s="1"/>
  <c r="AC253" i="10" s="1"/>
  <c r="AA253" i="10"/>
  <c r="U465" i="10"/>
  <c r="AB465" i="10" s="1"/>
  <c r="AC465" i="10" s="1"/>
  <c r="AA465" i="10"/>
  <c r="AD564" i="10"/>
  <c r="Z564" i="10"/>
  <c r="AD625" i="10"/>
  <c r="Z625" i="10"/>
  <c r="U156" i="10"/>
  <c r="AB156" i="10" s="1"/>
  <c r="AC156" i="10" s="1"/>
  <c r="AA156" i="10"/>
  <c r="U307" i="10"/>
  <c r="AB307" i="10" s="1"/>
  <c r="AC307" i="10" s="1"/>
  <c r="AA307" i="10"/>
  <c r="U469" i="10"/>
  <c r="AB469" i="10" s="1"/>
  <c r="AC469" i="10" s="1"/>
  <c r="AA469" i="10"/>
  <c r="U171" i="10"/>
  <c r="AB171" i="10" s="1"/>
  <c r="AC171" i="10" s="1"/>
  <c r="AA171" i="10"/>
  <c r="U215" i="10"/>
  <c r="AB215" i="10" s="1"/>
  <c r="AC215" i="10" s="1"/>
  <c r="AA215" i="10"/>
  <c r="U143" i="10"/>
  <c r="AB143" i="10" s="1"/>
  <c r="AC143" i="10" s="1"/>
  <c r="AA143" i="10"/>
  <c r="U28" i="10"/>
  <c r="AB28" i="10" s="1"/>
  <c r="AC28" i="10" s="1"/>
  <c r="AA28" i="10"/>
  <c r="U321" i="10"/>
  <c r="AB321" i="10" s="1"/>
  <c r="AC321" i="10" s="1"/>
  <c r="AA321" i="10"/>
  <c r="U282" i="10"/>
  <c r="AB282" i="10" s="1"/>
  <c r="AC282" i="10" s="1"/>
  <c r="AD282" i="10" s="1"/>
  <c r="AE282" i="10" s="1"/>
  <c r="AF282" i="10" s="1"/>
  <c r="AA282" i="10"/>
  <c r="U778" i="10"/>
  <c r="AB778" i="10" s="1"/>
  <c r="Z778" i="10"/>
  <c r="AA778" i="10"/>
  <c r="U765" i="10"/>
  <c r="AB765" i="10" s="1"/>
  <c r="Z765" i="10"/>
  <c r="AA765" i="10"/>
  <c r="U139" i="10"/>
  <c r="AB139" i="10" s="1"/>
  <c r="AC139" i="10" s="1"/>
  <c r="AA139" i="10"/>
  <c r="U865" i="10"/>
  <c r="AB865" i="10" s="1"/>
  <c r="Z865" i="10"/>
  <c r="AA865" i="10"/>
  <c r="U687" i="10"/>
  <c r="AB687" i="10" s="1"/>
  <c r="Z687" i="10"/>
  <c r="AA687" i="10"/>
  <c r="U522" i="10"/>
  <c r="AB522" i="10" s="1"/>
  <c r="AC522" i="10" s="1"/>
  <c r="AA522" i="10"/>
  <c r="U312" i="10"/>
  <c r="AB312" i="10"/>
  <c r="AC312" i="10" s="1"/>
  <c r="AD312" i="10" s="1"/>
  <c r="AE312" i="10" s="1"/>
  <c r="AF312" i="10" s="1"/>
  <c r="AA312" i="10"/>
  <c r="U800" i="10"/>
  <c r="AB800" i="10" s="1"/>
  <c r="Z800" i="10"/>
  <c r="AA800" i="10"/>
  <c r="U781" i="10"/>
  <c r="AB781" i="10" s="1"/>
  <c r="Z781" i="10"/>
  <c r="AA781" i="10"/>
  <c r="U153" i="10"/>
  <c r="AB153" i="10" s="1"/>
  <c r="AC153" i="10" s="1"/>
  <c r="AA153" i="10"/>
  <c r="U342" i="10"/>
  <c r="AB342" i="10" s="1"/>
  <c r="AC342" i="10" s="1"/>
  <c r="AA342" i="10"/>
  <c r="U327" i="10"/>
  <c r="AB327" i="10" s="1"/>
  <c r="AC327" i="10" s="1"/>
  <c r="AA327" i="10"/>
  <c r="U335" i="10"/>
  <c r="AB335" i="10" s="1"/>
  <c r="AC335" i="10" s="1"/>
  <c r="AA335" i="10"/>
  <c r="U336" i="10"/>
  <c r="AB336" i="10" s="1"/>
  <c r="AC336" i="10" s="1"/>
  <c r="AA336" i="10"/>
  <c r="U366" i="10"/>
  <c r="AB366" i="10" s="1"/>
  <c r="AC366" i="10" s="1"/>
  <c r="AD366" i="10" s="1"/>
  <c r="AE366" i="10" s="1"/>
  <c r="AF366" i="10" s="1"/>
  <c r="AA366" i="10"/>
  <c r="U914" i="10"/>
  <c r="AB914" i="10" s="1"/>
  <c r="Z914" i="10"/>
  <c r="AA914" i="10"/>
  <c r="U921" i="10"/>
  <c r="AB921" i="10" s="1"/>
  <c r="Z921" i="10"/>
  <c r="AA921" i="10"/>
  <c r="U785" i="10"/>
  <c r="AB785" i="10" s="1"/>
  <c r="Z785" i="10"/>
  <c r="AA785" i="10"/>
  <c r="U43" i="10"/>
  <c r="AB43" i="10" s="1"/>
  <c r="AC43" i="10" s="1"/>
  <c r="AA43" i="10"/>
  <c r="U663" i="10"/>
  <c r="AB663" i="10" s="1"/>
  <c r="Z663" i="10"/>
  <c r="AA663" i="10"/>
  <c r="U403" i="10"/>
  <c r="AB403" i="10" s="1"/>
  <c r="Z403" i="10"/>
  <c r="AA403" i="10"/>
  <c r="U245" i="10"/>
  <c r="AB245" i="10"/>
  <c r="AC245" i="10" s="1"/>
  <c r="AA245" i="10"/>
  <c r="U792" i="10"/>
  <c r="AB792" i="10" s="1"/>
  <c r="Z792" i="10"/>
  <c r="AA792" i="10"/>
  <c r="U107" i="10"/>
  <c r="AB107" i="10" s="1"/>
  <c r="Z107" i="10"/>
  <c r="AA107" i="10"/>
  <c r="U346" i="10"/>
  <c r="AB346" i="10" s="1"/>
  <c r="AC346" i="10" s="1"/>
  <c r="AA346" i="10"/>
  <c r="U62" i="10"/>
  <c r="AB62" i="10" s="1"/>
  <c r="AC62" i="10" s="1"/>
  <c r="AA62" i="10"/>
  <c r="U38" i="10"/>
  <c r="AB38" i="10" s="1"/>
  <c r="AC38" i="10" s="1"/>
  <c r="AA38" i="10"/>
  <c r="U205" i="10"/>
  <c r="AB205" i="10" s="1"/>
  <c r="AC205" i="10" s="1"/>
  <c r="AA205" i="10"/>
  <c r="U69" i="10"/>
  <c r="AB69" i="10" s="1"/>
  <c r="AC69" i="10" s="1"/>
  <c r="AA69" i="10"/>
  <c r="U35" i="10"/>
  <c r="AB35" i="10" s="1"/>
  <c r="AC35" i="10" s="1"/>
  <c r="AA35" i="10"/>
  <c r="U447" i="10"/>
  <c r="AB447" i="10" s="1"/>
  <c r="AC447" i="10" s="1"/>
  <c r="AA447" i="10"/>
  <c r="U729" i="10"/>
  <c r="AB729" i="10" s="1"/>
  <c r="AC729" i="10" s="1"/>
  <c r="AA729" i="10"/>
  <c r="U507" i="10"/>
  <c r="AB507" i="10" s="1"/>
  <c r="AC507" i="10" s="1"/>
  <c r="AA507" i="10"/>
  <c r="U578" i="10"/>
  <c r="AB578" i="10" s="1"/>
  <c r="AC578" i="10" s="1"/>
  <c r="AA578" i="10"/>
  <c r="U677" i="10"/>
  <c r="AB677" i="10" s="1"/>
  <c r="AC677" i="10" s="1"/>
  <c r="AA677" i="10"/>
  <c r="U674" i="10"/>
  <c r="AB674" i="10" s="1"/>
  <c r="AC674" i="10" s="1"/>
  <c r="AA674" i="10"/>
  <c r="U22" i="10"/>
  <c r="AB22" i="10" s="1"/>
  <c r="AC22" i="10" s="1"/>
  <c r="AA22" i="10"/>
  <c r="U8" i="10"/>
  <c r="AB8" i="10" s="1"/>
  <c r="AC8" i="10" s="1"/>
  <c r="AA8" i="10"/>
  <c r="U72" i="10"/>
  <c r="AB72" i="10" s="1"/>
  <c r="AC72" i="10" s="1"/>
  <c r="AA72" i="10"/>
  <c r="U19" i="10"/>
  <c r="AB19" i="10" s="1"/>
  <c r="AC19" i="10" s="1"/>
  <c r="AD19" i="10" s="1"/>
  <c r="AE19" i="10" s="1"/>
  <c r="AF19" i="10" s="1"/>
  <c r="AA19" i="10"/>
  <c r="U21" i="10"/>
  <c r="AB21" i="10" s="1"/>
  <c r="AC21" i="10" s="1"/>
  <c r="AA21" i="10"/>
  <c r="U118" i="10"/>
  <c r="AB118" i="10" s="1"/>
  <c r="AC118" i="10" s="1"/>
  <c r="AA118" i="10"/>
  <c r="U622" i="10"/>
  <c r="AB622" i="10" s="1"/>
  <c r="AC622" i="10" s="1"/>
  <c r="AA622" i="10"/>
  <c r="U672" i="10"/>
  <c r="AB672" i="10" s="1"/>
  <c r="AC672" i="10" s="1"/>
  <c r="AA672" i="10"/>
  <c r="U524" i="10"/>
  <c r="AB524" i="10" s="1"/>
  <c r="AC524" i="10" s="1"/>
  <c r="AA524" i="10"/>
  <c r="U97" i="10"/>
  <c r="AB97" i="10" s="1"/>
  <c r="AC97" i="10" s="1"/>
  <c r="AA97" i="10"/>
  <c r="U840" i="10"/>
  <c r="AB840" i="10" s="1"/>
  <c r="AC840" i="10" s="1"/>
  <c r="Z840" i="10"/>
  <c r="AA840" i="10"/>
  <c r="U638" i="10"/>
  <c r="AB638" i="10" s="1"/>
  <c r="Z638" i="10"/>
  <c r="AA638" i="10"/>
  <c r="U836" i="10"/>
  <c r="AB836" i="10" s="1"/>
  <c r="AC836" i="10" s="1"/>
  <c r="AA836" i="10"/>
  <c r="U818" i="10"/>
  <c r="AB818" i="10" s="1"/>
  <c r="AC818" i="10" s="1"/>
  <c r="AA818" i="10"/>
  <c r="U791" i="10"/>
  <c r="AB791" i="10" s="1"/>
  <c r="AC791" i="10" s="1"/>
  <c r="AA791" i="10"/>
  <c r="U809" i="10"/>
  <c r="AB809" i="10" s="1"/>
  <c r="Z809" i="10"/>
  <c r="AA809" i="10"/>
  <c r="U849" i="10"/>
  <c r="AB849" i="10" s="1"/>
  <c r="Z849" i="10"/>
  <c r="AA849" i="10"/>
  <c r="U877" i="10"/>
  <c r="AB877" i="10" s="1"/>
  <c r="Z877" i="10"/>
  <c r="AA877" i="10"/>
  <c r="U207" i="10"/>
  <c r="AB207" i="10" s="1"/>
  <c r="AC207" i="10" s="1"/>
  <c r="AD207" i="10" s="1"/>
  <c r="AE207" i="10" s="1"/>
  <c r="AF207" i="10" s="1"/>
  <c r="AA207" i="10"/>
  <c r="U217" i="10"/>
  <c r="AB217" i="10" s="1"/>
  <c r="AC217" i="10" s="1"/>
  <c r="AD217" i="10" s="1"/>
  <c r="AE217" i="10" s="1"/>
  <c r="AF217" i="10" s="1"/>
  <c r="AA217" i="10"/>
  <c r="U236" i="10"/>
  <c r="AB236" i="10" s="1"/>
  <c r="AC236" i="10" s="1"/>
  <c r="AA236" i="10"/>
  <c r="U797" i="10"/>
  <c r="AB797" i="10" s="1"/>
  <c r="Z797" i="10"/>
  <c r="AA797" i="10"/>
  <c r="U837" i="10"/>
  <c r="AB837" i="10" s="1"/>
  <c r="Z837" i="10"/>
  <c r="AA837" i="10"/>
  <c r="U741" i="10"/>
  <c r="AB741" i="10" s="1"/>
  <c r="Z741" i="10"/>
  <c r="AA741" i="10"/>
  <c r="U243" i="10"/>
  <c r="AB243" i="10" s="1"/>
  <c r="AC243" i="10" s="1"/>
  <c r="AA243" i="10"/>
  <c r="U287" i="10"/>
  <c r="AB287" i="10" s="1"/>
  <c r="AC287" i="10" s="1"/>
  <c r="AA287" i="10"/>
  <c r="U418" i="10"/>
  <c r="AB418" i="10" s="1"/>
  <c r="AC418" i="10" s="1"/>
  <c r="AA418" i="10"/>
  <c r="AD456" i="10"/>
  <c r="Z456" i="10"/>
  <c r="AD424" i="10"/>
  <c r="Z424" i="10"/>
  <c r="AD721" i="10"/>
  <c r="Z721" i="10"/>
  <c r="U196" i="10"/>
  <c r="AB196" i="10" s="1"/>
  <c r="AC196" i="10" s="1"/>
  <c r="AA196" i="10"/>
  <c r="U30" i="10"/>
  <c r="AB30" i="10" s="1"/>
  <c r="AC30" i="10" s="1"/>
  <c r="AA30" i="10"/>
  <c r="U389" i="10"/>
  <c r="AB389" i="10" s="1"/>
  <c r="AC389" i="10" s="1"/>
  <c r="AA389" i="10"/>
  <c r="AE49" i="10"/>
  <c r="AE279" i="10"/>
  <c r="AE502" i="10"/>
  <c r="AE289" i="10"/>
  <c r="AE67" i="10"/>
  <c r="AE234" i="10"/>
  <c r="AE56" i="10"/>
  <c r="AE275" i="10"/>
  <c r="AE281" i="10"/>
  <c r="AE554" i="10"/>
  <c r="AE61" i="10"/>
  <c r="AE57" i="10"/>
  <c r="AE59" i="10"/>
  <c r="AE152" i="10"/>
  <c r="AE229" i="10"/>
  <c r="AE76" i="10"/>
  <c r="AE60" i="10"/>
  <c r="AE1634" i="10"/>
  <c r="AE47" i="10"/>
  <c r="AE180" i="10"/>
  <c r="AE213" i="10"/>
  <c r="AE127" i="10"/>
  <c r="U1238" i="10"/>
  <c r="AB1238" i="10" s="1"/>
  <c r="AC1238" i="10" s="1"/>
  <c r="U1239" i="10"/>
  <c r="AB1239" i="10" s="1"/>
  <c r="Z1239" i="10"/>
  <c r="U1245" i="10"/>
  <c r="AB1245" i="10" s="1"/>
  <c r="AC1245" i="10" s="1"/>
  <c r="U1258" i="10"/>
  <c r="AB1258" i="10" s="1"/>
  <c r="AC1258" i="10" s="1"/>
  <c r="AA1046" i="10"/>
  <c r="AA1047" i="10"/>
  <c r="AA1634" i="10"/>
  <c r="AA1635" i="10"/>
  <c r="AA1655" i="10"/>
  <c r="AA1656" i="10"/>
  <c r="AA1657" i="10"/>
  <c r="U1318" i="10"/>
  <c r="Y3" i="10"/>
  <c r="X3" i="10"/>
  <c r="W3" i="10"/>
  <c r="V3" i="10"/>
  <c r="T3" i="10"/>
  <c r="S3" i="10"/>
  <c r="Q3" i="10"/>
  <c r="P3" i="10"/>
  <c r="O3" i="10"/>
  <c r="N3" i="10"/>
  <c r="X5" i="10"/>
  <c r="X4" i="10"/>
  <c r="V4" i="10"/>
  <c r="T4" i="10"/>
  <c r="N4" i="10"/>
  <c r="M3" i="10"/>
  <c r="U639" i="10"/>
  <c r="AB639" i="10" s="1"/>
  <c r="AC639" i="10" s="1"/>
  <c r="AA639" i="10"/>
  <c r="AD555" i="10" l="1"/>
  <c r="AE555" i="10" s="1"/>
  <c r="AF555" i="10" s="1"/>
  <c r="AC806" i="10"/>
  <c r="AD660" i="10"/>
  <c r="AE660" i="10" s="1"/>
  <c r="AF660" i="10" s="1"/>
  <c r="AC880" i="10"/>
  <c r="AC824" i="10"/>
  <c r="AD224" i="10"/>
  <c r="AE224" i="10" s="1"/>
  <c r="AF224" i="10" s="1"/>
  <c r="AD199" i="10"/>
  <c r="AE199" i="10" s="1"/>
  <c r="AF199" i="10" s="1"/>
  <c r="AC812" i="10"/>
  <c r="AC804" i="10"/>
  <c r="AD442" i="10"/>
  <c r="AE442" i="10" s="1"/>
  <c r="AF442" i="10" s="1"/>
  <c r="AD557" i="10"/>
  <c r="AE557" i="10" s="1"/>
  <c r="AF557" i="10" s="1"/>
  <c r="AD246" i="10"/>
  <c r="AE246" i="10" s="1"/>
  <c r="AF246" i="10" s="1"/>
  <c r="AC984" i="10"/>
  <c r="AD984" i="10" s="1"/>
  <c r="AE984" i="10" s="1"/>
  <c r="AF984" i="10" s="1"/>
  <c r="AE722" i="10"/>
  <c r="AF722" i="10" s="1"/>
  <c r="AD709" i="10"/>
  <c r="AE709" i="10" s="1"/>
  <c r="AF709" i="10" s="1"/>
  <c r="AD114" i="10"/>
  <c r="AE114" i="10" s="1"/>
  <c r="AF114" i="10" s="1"/>
  <c r="AD643" i="10"/>
  <c r="AE643" i="10" s="1"/>
  <c r="AF643" i="10" s="1"/>
  <c r="AD430" i="10"/>
  <c r="AE430" i="10" s="1"/>
  <c r="AF430" i="10" s="1"/>
  <c r="AD549" i="10"/>
  <c r="AE549" i="10" s="1"/>
  <c r="AF549" i="10" s="1"/>
  <c r="AD149" i="10"/>
  <c r="AE149" i="10" s="1"/>
  <c r="AF149" i="10" s="1"/>
  <c r="AD565" i="10"/>
  <c r="AE565" i="10" s="1"/>
  <c r="AF565" i="10" s="1"/>
  <c r="AD308" i="10"/>
  <c r="AE308" i="10" s="1"/>
  <c r="AF308" i="10" s="1"/>
  <c r="AD386" i="10"/>
  <c r="AE386" i="10" s="1"/>
  <c r="AF386" i="10" s="1"/>
  <c r="AC967" i="10"/>
  <c r="AD605" i="10"/>
  <c r="AE605" i="10" s="1"/>
  <c r="AF605" i="10" s="1"/>
  <c r="AD141" i="10"/>
  <c r="AE141" i="10" s="1"/>
  <c r="AF141" i="10" s="1"/>
  <c r="AD558" i="10"/>
  <c r="AE558" i="10" s="1"/>
  <c r="AF558" i="10" s="1"/>
  <c r="AD583" i="10"/>
  <c r="AE583" i="10" s="1"/>
  <c r="AF583" i="10" s="1"/>
  <c r="AD855" i="10"/>
  <c r="AE855" i="10" s="1"/>
  <c r="AF855" i="10" s="1"/>
  <c r="AD632" i="10"/>
  <c r="AE632" i="10" s="1"/>
  <c r="AF632" i="10" s="1"/>
  <c r="AD305" i="10"/>
  <c r="AE305" i="10" s="1"/>
  <c r="AF305" i="10" s="1"/>
  <c r="AD243" i="10"/>
  <c r="AE243" i="10" s="1"/>
  <c r="AF243" i="10" s="1"/>
  <c r="AD87" i="10"/>
  <c r="AE87" i="10" s="1"/>
  <c r="AF87" i="10" s="1"/>
  <c r="AC846" i="10"/>
  <c r="AD504" i="10"/>
  <c r="AE504" i="10" s="1"/>
  <c r="AF504" i="10" s="1"/>
  <c r="AD271" i="10"/>
  <c r="AE271" i="10" s="1"/>
  <c r="AF271" i="10" s="1"/>
  <c r="AD185" i="10"/>
  <c r="AE185" i="10" s="1"/>
  <c r="AF185" i="10" s="1"/>
  <c r="AD375" i="10"/>
  <c r="AE375" i="10" s="1"/>
  <c r="AF375" i="10" s="1"/>
  <c r="AC724" i="10"/>
  <c r="AD724" i="10" s="1"/>
  <c r="AE724" i="10" s="1"/>
  <c r="AF724" i="10" s="1"/>
  <c r="AC803" i="10"/>
  <c r="AD803" i="10" s="1"/>
  <c r="AE803" i="10" s="1"/>
  <c r="AF803" i="10" s="1"/>
  <c r="AC638" i="10"/>
  <c r="AC781" i="10"/>
  <c r="AC874" i="10"/>
  <c r="AC807" i="10"/>
  <c r="AD420" i="10"/>
  <c r="AE420" i="10" s="1"/>
  <c r="AF420" i="10" s="1"/>
  <c r="AD955" i="10"/>
  <c r="AE955" i="10" s="1"/>
  <c r="AF955" i="10" s="1"/>
  <c r="AD637" i="10"/>
  <c r="AE637" i="10" s="1"/>
  <c r="AF637" i="10" s="1"/>
  <c r="AD212" i="10"/>
  <c r="AE212" i="10" s="1"/>
  <c r="AF212" i="10" s="1"/>
  <c r="AD370" i="10"/>
  <c r="AE370" i="10" s="1"/>
  <c r="AF370" i="10" s="1"/>
  <c r="AC932" i="10"/>
  <c r="AD596" i="10"/>
  <c r="AE596" i="10" s="1"/>
  <c r="AF596" i="10" s="1"/>
  <c r="AC995" i="10"/>
  <c r="AD995" i="10" s="1"/>
  <c r="AE995" i="10" s="1"/>
  <c r="AF995" i="10" s="1"/>
  <c r="AD600" i="10"/>
  <c r="AE600" i="10" s="1"/>
  <c r="AF600" i="10" s="1"/>
  <c r="AD192" i="10"/>
  <c r="AE192" i="10" s="1"/>
  <c r="AF192" i="10" s="1"/>
  <c r="AD819" i="10"/>
  <c r="AE819" i="10" s="1"/>
  <c r="AF819" i="10" s="1"/>
  <c r="AD511" i="10"/>
  <c r="AE511" i="10" s="1"/>
  <c r="AF511" i="10" s="1"/>
  <c r="AD668" i="10"/>
  <c r="AE668" i="10" s="1"/>
  <c r="AF668" i="10" s="1"/>
  <c r="AD866" i="10"/>
  <c r="AE866" i="10" s="1"/>
  <c r="AF866" i="10" s="1"/>
  <c r="AD453" i="10"/>
  <c r="AE453" i="10" s="1"/>
  <c r="AF453" i="10" s="1"/>
  <c r="AD327" i="10"/>
  <c r="AE327" i="10" s="1"/>
  <c r="AF327" i="10" s="1"/>
  <c r="AD790" i="10"/>
  <c r="AE790" i="10" s="1"/>
  <c r="AF790" i="10" s="1"/>
  <c r="AD718" i="10"/>
  <c r="AE718" i="10" s="1"/>
  <c r="AF718" i="10" s="1"/>
  <c r="AD716" i="10"/>
  <c r="AE716" i="10" s="1"/>
  <c r="AF716" i="10" s="1"/>
  <c r="AD298" i="10"/>
  <c r="AE298" i="10" s="1"/>
  <c r="AF298" i="10" s="1"/>
  <c r="AD631" i="10"/>
  <c r="AE631" i="10" s="1"/>
  <c r="AF631" i="10" s="1"/>
  <c r="AD525" i="10"/>
  <c r="AE525" i="10" s="1"/>
  <c r="AF525" i="10" s="1"/>
  <c r="AD452" i="10"/>
  <c r="AE452" i="10" s="1"/>
  <c r="AF452" i="10" s="1"/>
  <c r="AD382" i="10"/>
  <c r="AE382" i="10" s="1"/>
  <c r="AF382" i="10" s="1"/>
  <c r="AD421" i="10"/>
  <c r="AE421" i="10" s="1"/>
  <c r="AF421" i="10" s="1"/>
  <c r="AC663" i="10"/>
  <c r="AD663" i="10" s="1"/>
  <c r="AE663" i="10" s="1"/>
  <c r="AF663" i="10" s="1"/>
  <c r="AD321" i="10"/>
  <c r="AE321" i="10" s="1"/>
  <c r="AF321" i="10" s="1"/>
  <c r="AD465" i="10"/>
  <c r="AE465" i="10" s="1"/>
  <c r="AF465" i="10" s="1"/>
  <c r="AC717" i="10"/>
  <c r="AD717" i="10" s="1"/>
  <c r="AE717" i="10" s="1"/>
  <c r="AF717" i="10" s="1"/>
  <c r="AC758" i="10"/>
  <c r="AD758" i="10" s="1"/>
  <c r="AE758" i="10" s="1"/>
  <c r="AF758" i="10" s="1"/>
  <c r="AD201" i="10"/>
  <c r="AE201" i="10" s="1"/>
  <c r="AF201" i="10" s="1"/>
  <c r="AC793" i="10"/>
  <c r="AC922" i="10"/>
  <c r="AD615" i="10"/>
  <c r="AE615" i="10" s="1"/>
  <c r="AF615" i="10" s="1"/>
  <c r="AD567" i="10"/>
  <c r="AE567" i="10" s="1"/>
  <c r="AF567" i="10" s="1"/>
  <c r="AC878" i="10"/>
  <c r="AD878" i="10" s="1"/>
  <c r="AE878" i="10" s="1"/>
  <c r="AF878" i="10" s="1"/>
  <c r="AC941" i="10"/>
  <c r="AD941" i="10" s="1"/>
  <c r="AE941" i="10" s="1"/>
  <c r="AF941" i="10" s="1"/>
  <c r="AD387" i="10"/>
  <c r="AE387" i="10" s="1"/>
  <c r="AF387" i="10" s="1"/>
  <c r="AD200" i="10"/>
  <c r="AE200" i="10" s="1"/>
  <c r="AF200" i="10" s="1"/>
  <c r="AD466" i="10"/>
  <c r="AE466" i="10" s="1"/>
  <c r="AF466" i="10" s="1"/>
  <c r="AD693" i="10"/>
  <c r="AE693" i="10" s="1"/>
  <c r="AF693" i="10" s="1"/>
  <c r="AD376" i="10"/>
  <c r="AE376" i="10" s="1"/>
  <c r="AF376" i="10" s="1"/>
  <c r="AD225" i="10"/>
  <c r="AE225" i="10" s="1"/>
  <c r="AF225" i="10" s="1"/>
  <c r="AD779" i="10"/>
  <c r="AE779" i="10" s="1"/>
  <c r="AF779" i="10" s="1"/>
  <c r="AD904" i="10"/>
  <c r="AE904" i="10" s="1"/>
  <c r="AF904" i="10" s="1"/>
  <c r="AD128" i="10"/>
  <c r="AE128" i="10" s="1"/>
  <c r="AF128" i="10" s="1"/>
  <c r="AD163" i="10"/>
  <c r="AE163" i="10" s="1"/>
  <c r="AF163" i="10" s="1"/>
  <c r="AD300" i="10"/>
  <c r="AE300" i="10" s="1"/>
  <c r="AF300" i="10" s="1"/>
  <c r="AD760" i="10"/>
  <c r="AE760" i="10" s="1"/>
  <c r="AF760" i="10" s="1"/>
  <c r="AD613" i="10"/>
  <c r="AE613" i="10" s="1"/>
  <c r="AF613" i="10" s="1"/>
  <c r="AD474" i="10"/>
  <c r="AE474" i="10" s="1"/>
  <c r="AF474" i="10" s="1"/>
  <c r="AD343" i="10"/>
  <c r="AE343" i="10" s="1"/>
  <c r="AF343" i="10" s="1"/>
  <c r="AD42" i="10"/>
  <c r="AE42" i="10" s="1"/>
  <c r="AF42" i="10" s="1"/>
  <c r="AC905" i="10"/>
  <c r="AD905" i="10" s="1"/>
  <c r="AE905" i="10" s="1"/>
  <c r="AF905" i="10" s="1"/>
  <c r="AC868" i="10"/>
  <c r="AD868" i="10" s="1"/>
  <c r="AE868" i="10" s="1"/>
  <c r="AF868" i="10" s="1"/>
  <c r="AC1239" i="10"/>
  <c r="AD110" i="10"/>
  <c r="AE110" i="10" s="1"/>
  <c r="AF110" i="10" s="1"/>
  <c r="AC820" i="10"/>
  <c r="AD820" i="10" s="1"/>
  <c r="AE820" i="10" s="1"/>
  <c r="AF820" i="10" s="1"/>
  <c r="AC756" i="10"/>
  <c r="AD756" i="10" s="1"/>
  <c r="AE756" i="10" s="1"/>
  <c r="AF756" i="10" s="1"/>
  <c r="AC937" i="10"/>
  <c r="AD937" i="10" s="1"/>
  <c r="AE937" i="10" s="1"/>
  <c r="AF937" i="10" s="1"/>
  <c r="AC996" i="10"/>
  <c r="AD334" i="10"/>
  <c r="AE334" i="10" s="1"/>
  <c r="AF334" i="10" s="1"/>
  <c r="AD194" i="10"/>
  <c r="AE194" i="10" s="1"/>
  <c r="AF194" i="10" s="1"/>
  <c r="AD348" i="10"/>
  <c r="AE348" i="10" s="1"/>
  <c r="AF348" i="10" s="1"/>
  <c r="AD834" i="10"/>
  <c r="AE834" i="10" s="1"/>
  <c r="AF834" i="10" s="1"/>
  <c r="AD367" i="10"/>
  <c r="AE367" i="10" s="1"/>
  <c r="AF367" i="10" s="1"/>
  <c r="AD146" i="10"/>
  <c r="AE146" i="10" s="1"/>
  <c r="AF146" i="10" s="1"/>
  <c r="AD138" i="10"/>
  <c r="AE138" i="10" s="1"/>
  <c r="AF138" i="10" s="1"/>
  <c r="AD52" i="10"/>
  <c r="AE52" i="10" s="1"/>
  <c r="AF52" i="10" s="1"/>
  <c r="AD580" i="10"/>
  <c r="AE580" i="10" s="1"/>
  <c r="AF580" i="10" s="1"/>
  <c r="AD208" i="10"/>
  <c r="AE208" i="10" s="1"/>
  <c r="AF208" i="10" s="1"/>
  <c r="AD242" i="10"/>
  <c r="AE242" i="10" s="1"/>
  <c r="AF242" i="10" s="1"/>
  <c r="AD545" i="10"/>
  <c r="AE545" i="10" s="1"/>
  <c r="AF545" i="10" s="1"/>
  <c r="AD686" i="10"/>
  <c r="AE686" i="10" s="1"/>
  <c r="AF686" i="10" s="1"/>
  <c r="AD880" i="10"/>
  <c r="AE880" i="10" s="1"/>
  <c r="AF880" i="10" s="1"/>
  <c r="AD874" i="10"/>
  <c r="AE874" i="10" s="1"/>
  <c r="AF874" i="10" s="1"/>
  <c r="AC827" i="10"/>
  <c r="AD827" i="10" s="1"/>
  <c r="AE827" i="10" s="1"/>
  <c r="AF827" i="10" s="1"/>
  <c r="AC919" i="10"/>
  <c r="AD919" i="10" s="1"/>
  <c r="AE919" i="10" s="1"/>
  <c r="AF919" i="10" s="1"/>
  <c r="AC754" i="10"/>
  <c r="AD754" i="10" s="1"/>
  <c r="AE754" i="10" s="1"/>
  <c r="AF754" i="10" s="1"/>
  <c r="AC847" i="10"/>
  <c r="AD31" i="10"/>
  <c r="AE31" i="10" s="1"/>
  <c r="AF31" i="10" s="1"/>
  <c r="AD134" i="10"/>
  <c r="AE134" i="10" s="1"/>
  <c r="AF134" i="10" s="1"/>
  <c r="AD606" i="10"/>
  <c r="AE606" i="10" s="1"/>
  <c r="AF606" i="10" s="1"/>
  <c r="AD496" i="10"/>
  <c r="AE496" i="10" s="1"/>
  <c r="AF496" i="10" s="1"/>
  <c r="AD322" i="10"/>
  <c r="AE322" i="10" s="1"/>
  <c r="AF322" i="10" s="1"/>
  <c r="AC797" i="10"/>
  <c r="AD797" i="10" s="1"/>
  <c r="AE797" i="10" s="1"/>
  <c r="AF797" i="10" s="1"/>
  <c r="AD21" i="10"/>
  <c r="AE21" i="10" s="1"/>
  <c r="AF21" i="10" s="1"/>
  <c r="AD20" i="10"/>
  <c r="AE20" i="10" s="1"/>
  <c r="AF20" i="10" s="1"/>
  <c r="AC940" i="10"/>
  <c r="AD940" i="10" s="1"/>
  <c r="AE940" i="10" s="1"/>
  <c r="AF940" i="10" s="1"/>
  <c r="AD150" i="10"/>
  <c r="AE150" i="10" s="1"/>
  <c r="AF150" i="10" s="1"/>
  <c r="AD7" i="10"/>
  <c r="AE7" i="10" s="1"/>
  <c r="AF7" i="10" s="1"/>
  <c r="AC902" i="10"/>
  <c r="AD902" i="10" s="1"/>
  <c r="AE902" i="10" s="1"/>
  <c r="AF902" i="10" s="1"/>
  <c r="AD129" i="10"/>
  <c r="AE129" i="10" s="1"/>
  <c r="AF129" i="10" s="1"/>
  <c r="AD551" i="10"/>
  <c r="AE551" i="10" s="1"/>
  <c r="AF551" i="10" s="1"/>
  <c r="AD132" i="10"/>
  <c r="AE132" i="10" s="1"/>
  <c r="AF132" i="10" s="1"/>
  <c r="AC978" i="10"/>
  <c r="AD978" i="10" s="1"/>
  <c r="AE978" i="10" s="1"/>
  <c r="AF978" i="10" s="1"/>
  <c r="AC860" i="10"/>
  <c r="AD860" i="10" s="1"/>
  <c r="AE860" i="10" s="1"/>
  <c r="AF860" i="10" s="1"/>
  <c r="AC998" i="10"/>
  <c r="AD998" i="10" s="1"/>
  <c r="AE998" i="10" s="1"/>
  <c r="AF998" i="10" s="1"/>
  <c r="AC992" i="10"/>
  <c r="AD992" i="10" s="1"/>
  <c r="AE992" i="10" s="1"/>
  <c r="AF992" i="10" s="1"/>
  <c r="AD297" i="10"/>
  <c r="AE297" i="10" s="1"/>
  <c r="AF297" i="10" s="1"/>
  <c r="AD573" i="10"/>
  <c r="AE573" i="10" s="1"/>
  <c r="AF573" i="10" s="1"/>
  <c r="AD54" i="10"/>
  <c r="AE54" i="10" s="1"/>
  <c r="AF54" i="10" s="1"/>
  <c r="AC926" i="10"/>
  <c r="AD394" i="10"/>
  <c r="AE394" i="10" s="1"/>
  <c r="AF394" i="10" s="1"/>
  <c r="AD240" i="10"/>
  <c r="AE240" i="10" s="1"/>
  <c r="AF240" i="10" s="1"/>
  <c r="AD360" i="10"/>
  <c r="AE360" i="10" s="1"/>
  <c r="AF360" i="10" s="1"/>
  <c r="AD175" i="10"/>
  <c r="AE175" i="10" s="1"/>
  <c r="AF175" i="10" s="1"/>
  <c r="AD34" i="10"/>
  <c r="AE34" i="10" s="1"/>
  <c r="AF34" i="10" s="1"/>
  <c r="AD345" i="10"/>
  <c r="AE345" i="10" s="1"/>
  <c r="AF345" i="10" s="1"/>
  <c r="AD284" i="10"/>
  <c r="AE284" i="10" s="1"/>
  <c r="AF284" i="10" s="1"/>
  <c r="AD395" i="10"/>
  <c r="AE395" i="10" s="1"/>
  <c r="AF395" i="10" s="1"/>
  <c r="AD602" i="10"/>
  <c r="AE602" i="10" s="1"/>
  <c r="AF602" i="10" s="1"/>
  <c r="AC969" i="10"/>
  <c r="AD969" i="10" s="1"/>
  <c r="AE969" i="10" s="1"/>
  <c r="AF969" i="10" s="1"/>
  <c r="AD764" i="10"/>
  <c r="AE764" i="10" s="1"/>
  <c r="AF764" i="10" s="1"/>
  <c r="AD638" i="10"/>
  <c r="AE638" i="10" s="1"/>
  <c r="AF638" i="10" s="1"/>
  <c r="AD16" i="10"/>
  <c r="AE16" i="10" s="1"/>
  <c r="AF16" i="10" s="1"/>
  <c r="AD174" i="10"/>
  <c r="AE174" i="10" s="1"/>
  <c r="AF174" i="10" s="1"/>
  <c r="AC884" i="10"/>
  <c r="AD884" i="10" s="1"/>
  <c r="AE884" i="10" s="1"/>
  <c r="AF884" i="10" s="1"/>
  <c r="AD278" i="10"/>
  <c r="AE278" i="10" s="1"/>
  <c r="AF278" i="10" s="1"/>
  <c r="AD167" i="10"/>
  <c r="AE167" i="10" s="1"/>
  <c r="AF167" i="10" s="1"/>
  <c r="AD205" i="10"/>
  <c r="AE205" i="10" s="1"/>
  <c r="AF205" i="10" s="1"/>
  <c r="AD342" i="10"/>
  <c r="AE342" i="10" s="1"/>
  <c r="AF342" i="10" s="1"/>
  <c r="AD46" i="10"/>
  <c r="AE46" i="10" s="1"/>
  <c r="AF46" i="10" s="1"/>
  <c r="AD341" i="10"/>
  <c r="AE341" i="10" s="1"/>
  <c r="AF341" i="10" s="1"/>
  <c r="AC815" i="10"/>
  <c r="AD815" i="10" s="1"/>
  <c r="AE815" i="10" s="1"/>
  <c r="AF815" i="10" s="1"/>
  <c r="AC893" i="10"/>
  <c r="AD893" i="10" s="1"/>
  <c r="AE893" i="10" s="1"/>
  <c r="AF893" i="10" s="1"/>
  <c r="AC974" i="10"/>
  <c r="AD974" i="10" s="1"/>
  <c r="AE974" i="10" s="1"/>
  <c r="AF974" i="10" s="1"/>
  <c r="AC989" i="10"/>
  <c r="AD989" i="10" s="1"/>
  <c r="AE989" i="10" s="1"/>
  <c r="AF989" i="10" s="1"/>
  <c r="AD131" i="10"/>
  <c r="AE131" i="10" s="1"/>
  <c r="AF131" i="10" s="1"/>
  <c r="AC899" i="10"/>
  <c r="AD899" i="10" s="1"/>
  <c r="AE899" i="10" s="1"/>
  <c r="AF899" i="10" s="1"/>
  <c r="AD401" i="10"/>
  <c r="AE401" i="10" s="1"/>
  <c r="AF401" i="10" s="1"/>
  <c r="AD751" i="10"/>
  <c r="AE751" i="10" s="1"/>
  <c r="AF751" i="10" s="1"/>
  <c r="AD572" i="10"/>
  <c r="AE572" i="10" s="1"/>
  <c r="AF572" i="10" s="1"/>
  <c r="AD835" i="10"/>
  <c r="AE835" i="10" s="1"/>
  <c r="AF835" i="10" s="1"/>
  <c r="AC870" i="10"/>
  <c r="AD870" i="10" s="1"/>
  <c r="AE870" i="10" s="1"/>
  <c r="AF870" i="10" s="1"/>
  <c r="AC1004" i="10"/>
  <c r="AD1004" i="10" s="1"/>
  <c r="AE1004" i="10" s="1"/>
  <c r="AF1004" i="10" s="1"/>
  <c r="AD448" i="10"/>
  <c r="AE448" i="10" s="1"/>
  <c r="AF448" i="10" s="1"/>
  <c r="AD444" i="10"/>
  <c r="AE444" i="10" s="1"/>
  <c r="AF444" i="10" s="1"/>
  <c r="AD407" i="10"/>
  <c r="AE407" i="10" s="1"/>
  <c r="AF407" i="10" s="1"/>
  <c r="AD404" i="10"/>
  <c r="AE404" i="10" s="1"/>
  <c r="AF404" i="10" s="1"/>
  <c r="AD479" i="10"/>
  <c r="AE479" i="10" s="1"/>
  <c r="AF479" i="10" s="1"/>
  <c r="AD560" i="10"/>
  <c r="AE560" i="10" s="1"/>
  <c r="AF560" i="10" s="1"/>
  <c r="AD744" i="10"/>
  <c r="AE744" i="10" s="1"/>
  <c r="AF744" i="10" s="1"/>
  <c r="AD768" i="10"/>
  <c r="AE768" i="10" s="1"/>
  <c r="AF768" i="10" s="1"/>
  <c r="AD311" i="10"/>
  <c r="AE311" i="10" s="1"/>
  <c r="AF311" i="10" s="1"/>
  <c r="AD623" i="10"/>
  <c r="AE623" i="10" s="1"/>
  <c r="AF623" i="10" s="1"/>
  <c r="AD371" i="10"/>
  <c r="AE371" i="10" s="1"/>
  <c r="AF371" i="10" s="1"/>
  <c r="AD539" i="10"/>
  <c r="AE539" i="10" s="1"/>
  <c r="AF539" i="10" s="1"/>
  <c r="AD443" i="10"/>
  <c r="AE443" i="10" s="1"/>
  <c r="AF443" i="10" s="1"/>
  <c r="AC980" i="10"/>
  <c r="AC837" i="10"/>
  <c r="AD837" i="10" s="1"/>
  <c r="AE837" i="10" s="1"/>
  <c r="AF837" i="10" s="1"/>
  <c r="AD677" i="10"/>
  <c r="AE677" i="10" s="1"/>
  <c r="AF677" i="10" s="1"/>
  <c r="AD143" i="10"/>
  <c r="AE143" i="10" s="1"/>
  <c r="AF143" i="10" s="1"/>
  <c r="AE625" i="10"/>
  <c r="AF625" i="10" s="1"/>
  <c r="AE862" i="10"/>
  <c r="AF862" i="10" s="1"/>
  <c r="AC950" i="10"/>
  <c r="AD950" i="10" s="1"/>
  <c r="AE950" i="10" s="1"/>
  <c r="AF950" i="10" s="1"/>
  <c r="AD45" i="10"/>
  <c r="AE45" i="10" s="1"/>
  <c r="AF45" i="10" s="1"/>
  <c r="AD582" i="10"/>
  <c r="AE582" i="10" s="1"/>
  <c r="AF582" i="10" s="1"/>
  <c r="AD92" i="10"/>
  <c r="AE92" i="10" s="1"/>
  <c r="AF92" i="10" s="1"/>
  <c r="AC927" i="10"/>
  <c r="AD927" i="10" s="1"/>
  <c r="AE927" i="10" s="1"/>
  <c r="AF927" i="10" s="1"/>
  <c r="AD268" i="10"/>
  <c r="AE268" i="10" s="1"/>
  <c r="AF268" i="10" s="1"/>
  <c r="AD249" i="10"/>
  <c r="AE249" i="10" s="1"/>
  <c r="AF249" i="10" s="1"/>
  <c r="AC916" i="10"/>
  <c r="AD916" i="10" s="1"/>
  <c r="AE916" i="10" s="1"/>
  <c r="AF916" i="10" s="1"/>
  <c r="AD900" i="10"/>
  <c r="AE900" i="10" s="1"/>
  <c r="AF900" i="10" s="1"/>
  <c r="AD626" i="10"/>
  <c r="AE626" i="10" s="1"/>
  <c r="AF626" i="10" s="1"/>
  <c r="AC965" i="10"/>
  <c r="AD211" i="10"/>
  <c r="AE211" i="10" s="1"/>
  <c r="AF211" i="10" s="1"/>
  <c r="AD593" i="10"/>
  <c r="AE593" i="10" s="1"/>
  <c r="AF593" i="10" s="1"/>
  <c r="AD330" i="10"/>
  <c r="AE330" i="10" s="1"/>
  <c r="AF330" i="10" s="1"/>
  <c r="AD294" i="10"/>
  <c r="AE294" i="10" s="1"/>
  <c r="AF294" i="10" s="1"/>
  <c r="AD6" i="10"/>
  <c r="AE6" i="10" s="1"/>
  <c r="AF6" i="10" s="1"/>
  <c r="AD695" i="10"/>
  <c r="AE695" i="10" s="1"/>
  <c r="AF695" i="10" s="1"/>
  <c r="AD748" i="10"/>
  <c r="AE748" i="10" s="1"/>
  <c r="AF748" i="10" s="1"/>
  <c r="AD527" i="10"/>
  <c r="AE527" i="10" s="1"/>
  <c r="AF527" i="10" s="1"/>
  <c r="AD409" i="10"/>
  <c r="AE409" i="10" s="1"/>
  <c r="AF409" i="10" s="1"/>
  <c r="AD435" i="10"/>
  <c r="AE435" i="10" s="1"/>
  <c r="AF435" i="10" s="1"/>
  <c r="AD840" i="10"/>
  <c r="AE840" i="10" s="1"/>
  <c r="AF840" i="10" s="1"/>
  <c r="AD824" i="10"/>
  <c r="AE824" i="10" s="1"/>
  <c r="AF824" i="10" s="1"/>
  <c r="AD979" i="10"/>
  <c r="AE979" i="10" s="1"/>
  <c r="AF979" i="10" s="1"/>
  <c r="AD1001" i="10"/>
  <c r="AE1001" i="10" s="1"/>
  <c r="AF1001" i="10" s="1"/>
  <c r="AD425" i="10"/>
  <c r="AE425" i="10" s="1"/>
  <c r="AF425" i="10" s="1"/>
  <c r="AC644" i="10"/>
  <c r="AD644" i="10" s="1"/>
  <c r="AE644" i="10" s="1"/>
  <c r="AF644" i="10" s="1"/>
  <c r="AD922" i="10"/>
  <c r="AE922" i="10" s="1"/>
  <c r="AF922" i="10" s="1"/>
  <c r="AD996" i="10"/>
  <c r="AE996" i="10" s="1"/>
  <c r="AF996" i="10" s="1"/>
  <c r="AD414" i="10"/>
  <c r="AE414" i="10" s="1"/>
  <c r="AF414" i="10" s="1"/>
  <c r="AD251" i="10"/>
  <c r="AE251" i="10" s="1"/>
  <c r="AF251" i="10" s="1"/>
  <c r="AD30" i="10"/>
  <c r="AE30" i="10" s="1"/>
  <c r="AF30" i="10" s="1"/>
  <c r="AD244" i="10"/>
  <c r="AE244" i="10" s="1"/>
  <c r="AF244" i="10" s="1"/>
  <c r="AD95" i="10"/>
  <c r="AE95" i="10" s="1"/>
  <c r="AF95" i="10" s="1"/>
  <c r="AE616" i="10"/>
  <c r="AF616" i="10" s="1"/>
  <c r="AC1002" i="10"/>
  <c r="AD1002" i="10" s="1"/>
  <c r="AE1002" i="10" s="1"/>
  <c r="AF1002" i="10" s="1"/>
  <c r="AD550" i="10"/>
  <c r="AE550" i="10" s="1"/>
  <c r="AF550" i="10" s="1"/>
  <c r="AE701" i="10"/>
  <c r="AF701" i="10" s="1"/>
  <c r="AC678" i="10"/>
  <c r="AD678" i="10" s="1"/>
  <c r="AE678" i="10" s="1"/>
  <c r="AF678" i="10" s="1"/>
  <c r="AC828" i="10"/>
  <c r="AD828" i="10" s="1"/>
  <c r="AE828" i="10" s="1"/>
  <c r="AF828" i="10" s="1"/>
  <c r="AC883" i="10"/>
  <c r="AC898" i="10"/>
  <c r="AD898" i="10" s="1"/>
  <c r="AE898" i="10" s="1"/>
  <c r="AF898" i="10" s="1"/>
  <c r="AD411" i="10"/>
  <c r="AE411" i="10" s="1"/>
  <c r="AF411" i="10" s="1"/>
  <c r="AD356" i="10"/>
  <c r="AE356" i="10" s="1"/>
  <c r="AF356" i="10" s="1"/>
  <c r="AD176" i="10"/>
  <c r="AE176" i="10" s="1"/>
  <c r="AF176" i="10" s="1"/>
  <c r="AD506" i="10"/>
  <c r="AE506" i="10" s="1"/>
  <c r="AF506" i="10" s="1"/>
  <c r="AD727" i="10"/>
  <c r="AE727" i="10" s="1"/>
  <c r="AF727" i="10" s="1"/>
  <c r="AC952" i="10"/>
  <c r="AD952" i="10" s="1"/>
  <c r="AE952" i="10" s="1"/>
  <c r="AF952" i="10" s="1"/>
  <c r="AD332" i="10"/>
  <c r="AE332" i="10" s="1"/>
  <c r="AF332" i="10" s="1"/>
  <c r="AD712" i="10"/>
  <c r="AE712" i="10" s="1"/>
  <c r="AF712" i="10" s="1"/>
  <c r="AD85" i="10"/>
  <c r="AE85" i="10" s="1"/>
  <c r="AF85" i="10" s="1"/>
  <c r="AD188" i="10"/>
  <c r="AE188" i="10" s="1"/>
  <c r="AF188" i="10" s="1"/>
  <c r="AD23" i="10"/>
  <c r="AE23" i="10" s="1"/>
  <c r="AF23" i="10" s="1"/>
  <c r="AD270" i="10"/>
  <c r="AE270" i="10" s="1"/>
  <c r="AF270" i="10" s="1"/>
  <c r="AD475" i="10"/>
  <c r="AE475" i="10" s="1"/>
  <c r="AF475" i="10" s="1"/>
  <c r="AD535" i="10"/>
  <c r="AE535" i="10" s="1"/>
  <c r="AF535" i="10" s="1"/>
  <c r="AD759" i="10"/>
  <c r="AE759" i="10" s="1"/>
  <c r="AF759" i="10" s="1"/>
  <c r="AD783" i="10"/>
  <c r="AE783" i="10" s="1"/>
  <c r="AF783" i="10" s="1"/>
  <c r="AD193" i="10"/>
  <c r="AE193" i="10" s="1"/>
  <c r="AF193" i="10" s="1"/>
  <c r="AD313" i="10"/>
  <c r="AE313" i="10" s="1"/>
  <c r="AF313" i="10" s="1"/>
  <c r="AD775" i="10"/>
  <c r="AE775" i="10" s="1"/>
  <c r="AF775" i="10" s="1"/>
  <c r="AD255" i="10"/>
  <c r="AE255" i="10" s="1"/>
  <c r="AF255" i="10" s="1"/>
  <c r="AE456" i="10"/>
  <c r="AF456" i="10" s="1"/>
  <c r="AD818" i="10"/>
  <c r="AE818" i="10" s="1"/>
  <c r="AF818" i="10" s="1"/>
  <c r="AD38" i="10"/>
  <c r="AE38" i="10" s="1"/>
  <c r="AF38" i="10" s="1"/>
  <c r="AC921" i="10"/>
  <c r="AD921" i="10" s="1"/>
  <c r="AE921" i="10" s="1"/>
  <c r="AF921" i="10" s="1"/>
  <c r="AD253" i="10"/>
  <c r="AE253" i="10" s="1"/>
  <c r="AF253" i="10" s="1"/>
  <c r="AD84" i="10"/>
  <c r="AE84" i="10" s="1"/>
  <c r="AF84" i="10" s="1"/>
  <c r="AE737" i="10"/>
  <c r="AF737" i="10" s="1"/>
  <c r="AC894" i="10"/>
  <c r="AD894" i="10" s="1"/>
  <c r="AE894" i="10" s="1"/>
  <c r="AF894" i="10" s="1"/>
  <c r="AD446" i="10"/>
  <c r="AE446" i="10" s="1"/>
  <c r="AF446" i="10" s="1"/>
  <c r="AD374" i="10"/>
  <c r="AE374" i="10" s="1"/>
  <c r="AF374" i="10" s="1"/>
  <c r="AC875" i="10"/>
  <c r="AD875" i="10" s="1"/>
  <c r="AE875" i="10" s="1"/>
  <c r="AF875" i="10" s="1"/>
  <c r="AD780" i="10"/>
  <c r="AE780" i="10" s="1"/>
  <c r="AF780" i="10" s="1"/>
  <c r="AD725" i="10"/>
  <c r="AE725" i="10" s="1"/>
  <c r="AF725" i="10" s="1"/>
  <c r="AD544" i="10"/>
  <c r="AE544" i="10" s="1"/>
  <c r="AF544" i="10" s="1"/>
  <c r="AD495" i="10"/>
  <c r="AE495" i="10" s="1"/>
  <c r="AF495" i="10" s="1"/>
  <c r="AD624" i="10"/>
  <c r="AE624" i="10" s="1"/>
  <c r="AF624" i="10" s="1"/>
  <c r="AD739" i="10"/>
  <c r="AE739" i="10" s="1"/>
  <c r="AF739" i="10" s="1"/>
  <c r="AD520" i="10"/>
  <c r="AE520" i="10" s="1"/>
  <c r="AF520" i="10" s="1"/>
  <c r="AD967" i="10"/>
  <c r="AE967" i="10" s="1"/>
  <c r="AF967" i="10" s="1"/>
  <c r="AD350" i="10"/>
  <c r="AE350" i="10" s="1"/>
  <c r="AF350" i="10" s="1"/>
  <c r="AD231" i="10"/>
  <c r="AE231" i="10" s="1"/>
  <c r="AF231" i="10" s="1"/>
  <c r="AD186" i="10"/>
  <c r="AE186" i="10" s="1"/>
  <c r="AF186" i="10" s="1"/>
  <c r="AD230" i="10"/>
  <c r="AE230" i="10" s="1"/>
  <c r="AF230" i="10" s="1"/>
  <c r="AD477" i="10"/>
  <c r="AE477" i="10" s="1"/>
  <c r="AF477" i="10" s="1"/>
  <c r="AD708" i="10"/>
  <c r="AE708" i="10" s="1"/>
  <c r="AF708" i="10" s="1"/>
  <c r="AD431" i="10"/>
  <c r="AE431" i="10" s="1"/>
  <c r="AF431" i="10" s="1"/>
  <c r="AD467" i="10"/>
  <c r="AE467" i="10" s="1"/>
  <c r="AF467" i="10" s="1"/>
  <c r="AC741" i="10"/>
  <c r="AD741" i="10" s="1"/>
  <c r="AE741" i="10" s="1"/>
  <c r="AF741" i="10" s="1"/>
  <c r="AD98" i="10"/>
  <c r="AE98" i="10" s="1"/>
  <c r="AF98" i="10" s="1"/>
  <c r="AD413" i="10"/>
  <c r="AE413" i="10" s="1"/>
  <c r="AF413" i="10" s="1"/>
  <c r="AD821" i="10"/>
  <c r="AE821" i="10" s="1"/>
  <c r="AF821" i="10" s="1"/>
  <c r="AD450" i="10"/>
  <c r="AE450" i="10" s="1"/>
  <c r="AF450" i="10" s="1"/>
  <c r="AD498" i="10"/>
  <c r="AE498" i="10" s="1"/>
  <c r="AF498" i="10" s="1"/>
  <c r="AD808" i="10"/>
  <c r="AE808" i="10" s="1"/>
  <c r="AF808" i="10" s="1"/>
  <c r="AD202" i="10"/>
  <c r="AE202" i="10" s="1"/>
  <c r="AF202" i="10" s="1"/>
  <c r="AC948" i="10"/>
  <c r="AD948" i="10" s="1"/>
  <c r="AE948" i="10" s="1"/>
  <c r="AF948" i="10" s="1"/>
  <c r="AD381" i="10"/>
  <c r="AE381" i="10" s="1"/>
  <c r="AF381" i="10" s="1"/>
  <c r="AC931" i="10"/>
  <c r="AD931" i="10" s="1"/>
  <c r="AE931" i="10" s="1"/>
  <c r="AF931" i="10" s="1"/>
  <c r="AD673" i="10"/>
  <c r="AE673" i="10" s="1"/>
  <c r="AF673" i="10" s="1"/>
  <c r="AD383" i="10"/>
  <c r="AE383" i="10" s="1"/>
  <c r="AF383" i="10" s="1"/>
  <c r="AD177" i="10"/>
  <c r="AE177" i="10" s="1"/>
  <c r="AF177" i="10" s="1"/>
  <c r="AD359" i="10"/>
  <c r="AE359" i="10" s="1"/>
  <c r="AF359" i="10" s="1"/>
  <c r="AD195" i="10"/>
  <c r="AE195" i="10" s="1"/>
  <c r="AF195" i="10" s="1"/>
  <c r="AD323" i="10"/>
  <c r="AE323" i="10" s="1"/>
  <c r="AF323" i="10" s="1"/>
  <c r="AD306" i="10"/>
  <c r="AE306" i="10" s="1"/>
  <c r="AF306" i="10" s="1"/>
  <c r="AD715" i="10"/>
  <c r="AE715" i="10" s="1"/>
  <c r="AF715" i="10" s="1"/>
  <c r="AD630" i="10"/>
  <c r="AE630" i="10" s="1"/>
  <c r="AF630" i="10" s="1"/>
  <c r="AD119" i="10"/>
  <c r="AE119" i="10" s="1"/>
  <c r="AF119" i="10" s="1"/>
  <c r="AD614" i="10"/>
  <c r="AE614" i="10" s="1"/>
  <c r="AF614" i="10" s="1"/>
  <c r="AD258" i="10"/>
  <c r="AE258" i="10" s="1"/>
  <c r="AF258" i="10" s="1"/>
  <c r="AD288" i="10"/>
  <c r="AE288" i="10" s="1"/>
  <c r="AF288" i="10" s="1"/>
  <c r="AD787" i="10"/>
  <c r="AE787" i="10" s="1"/>
  <c r="AF787" i="10" s="1"/>
  <c r="AD641" i="10"/>
  <c r="AE641" i="10" s="1"/>
  <c r="AF641" i="10" s="1"/>
  <c r="AD426" i="10"/>
  <c r="AE426" i="10" s="1"/>
  <c r="AF426" i="10" s="1"/>
  <c r="AD836" i="10"/>
  <c r="AE836" i="10" s="1"/>
  <c r="AF836" i="10" s="1"/>
  <c r="AD62" i="10"/>
  <c r="AE62" i="10" s="1"/>
  <c r="AF62" i="10" s="1"/>
  <c r="AD307" i="10"/>
  <c r="AE307" i="10" s="1"/>
  <c r="AF307" i="10" s="1"/>
  <c r="AD48" i="10"/>
  <c r="AE48" i="10" s="1"/>
  <c r="AF48" i="10" s="1"/>
  <c r="AD103" i="10"/>
  <c r="AE103" i="10" s="1"/>
  <c r="AF103" i="10" s="1"/>
  <c r="AD39" i="10"/>
  <c r="AE39" i="10" s="1"/>
  <c r="AF39" i="10" s="1"/>
  <c r="AC856" i="10"/>
  <c r="AD856" i="10" s="1"/>
  <c r="AE856" i="10" s="1"/>
  <c r="AF856" i="10" s="1"/>
  <c r="AD190" i="10"/>
  <c r="AE190" i="10" s="1"/>
  <c r="AF190" i="10" s="1"/>
  <c r="AC816" i="10"/>
  <c r="AD816" i="10" s="1"/>
  <c r="AE816" i="10" s="1"/>
  <c r="AF816" i="10" s="1"/>
  <c r="AC770" i="10"/>
  <c r="AD770" i="10" s="1"/>
  <c r="AE770" i="10" s="1"/>
  <c r="AF770" i="10" s="1"/>
  <c r="AD639" i="10"/>
  <c r="AE639" i="10" s="1"/>
  <c r="AF639" i="10" s="1"/>
  <c r="AC809" i="10"/>
  <c r="AD809" i="10" s="1"/>
  <c r="AE809" i="10" s="1"/>
  <c r="AF809" i="10" s="1"/>
  <c r="AD118" i="10"/>
  <c r="AE118" i="10" s="1"/>
  <c r="AF118" i="10" s="1"/>
  <c r="AD69" i="10"/>
  <c r="AE69" i="10" s="1"/>
  <c r="AF69" i="10" s="1"/>
  <c r="AD153" i="10"/>
  <c r="AE153" i="10" s="1"/>
  <c r="AF153" i="10" s="1"/>
  <c r="AC963" i="10"/>
  <c r="AD963" i="10" s="1"/>
  <c r="AE963" i="10" s="1"/>
  <c r="AF963" i="10" s="1"/>
  <c r="AC909" i="10"/>
  <c r="AD909" i="10" s="1"/>
  <c r="AE909" i="10" s="1"/>
  <c r="AF909" i="10" s="1"/>
  <c r="AC971" i="10"/>
  <c r="AD971" i="10" s="1"/>
  <c r="AE971" i="10" s="1"/>
  <c r="AF971" i="10" s="1"/>
  <c r="AC848" i="10"/>
  <c r="AD848" i="10" s="1"/>
  <c r="AE848" i="10" s="1"/>
  <c r="AF848" i="10" s="1"/>
  <c r="AC857" i="10"/>
  <c r="AD857" i="10" s="1"/>
  <c r="AE857" i="10" s="1"/>
  <c r="AF857" i="10" s="1"/>
  <c r="AC767" i="10"/>
  <c r="AD767" i="10" s="1"/>
  <c r="AE767" i="10" s="1"/>
  <c r="AF767" i="10" s="1"/>
  <c r="AC973" i="10"/>
  <c r="AD973" i="10" s="1"/>
  <c r="AE973" i="10" s="1"/>
  <c r="AF973" i="10" s="1"/>
  <c r="AD55" i="10"/>
  <c r="AE55" i="10" s="1"/>
  <c r="AF55" i="10" s="1"/>
  <c r="Q4" i="10"/>
  <c r="AD287" i="10"/>
  <c r="AE287" i="10" s="1"/>
  <c r="AF287" i="10" s="1"/>
  <c r="AC877" i="10"/>
  <c r="AD877" i="10" s="1"/>
  <c r="AE877" i="10" s="1"/>
  <c r="AF877" i="10" s="1"/>
  <c r="AD171" i="10"/>
  <c r="AE171" i="10" s="1"/>
  <c r="AF171" i="10" s="1"/>
  <c r="AD156" i="10"/>
  <c r="AE156" i="10" s="1"/>
  <c r="AF156" i="10" s="1"/>
  <c r="AD210" i="10"/>
  <c r="AE210" i="10" s="1"/>
  <c r="AF210" i="10" s="1"/>
  <c r="AC990" i="10"/>
  <c r="AD990" i="10" s="1"/>
  <c r="AE990" i="10" s="1"/>
  <c r="AF990" i="10" s="1"/>
  <c r="AC845" i="10"/>
  <c r="AD845" i="10" s="1"/>
  <c r="AE845" i="10" s="1"/>
  <c r="AF845" i="10" s="1"/>
  <c r="AC863" i="10"/>
  <c r="AD863" i="10" s="1"/>
  <c r="AE863" i="10" s="1"/>
  <c r="AF863" i="10" s="1"/>
  <c r="AD133" i="10"/>
  <c r="AE133" i="10" s="1"/>
  <c r="AF133" i="10" s="1"/>
  <c r="AD415" i="10"/>
  <c r="AE415" i="10" s="1"/>
  <c r="AF415" i="10" s="1"/>
  <c r="AD83" i="10"/>
  <c r="AE83" i="10" s="1"/>
  <c r="AF83" i="10" s="1"/>
  <c r="AC794" i="10"/>
  <c r="AD794" i="10" s="1"/>
  <c r="AE794" i="10" s="1"/>
  <c r="AF794" i="10" s="1"/>
  <c r="AD398" i="10"/>
  <c r="AE398" i="10" s="1"/>
  <c r="AF398" i="10" s="1"/>
  <c r="AC947" i="10"/>
  <c r="AD460" i="10"/>
  <c r="AE460" i="10" s="1"/>
  <c r="AF460" i="10" s="1"/>
  <c r="AD607" i="10"/>
  <c r="AE607" i="10" s="1"/>
  <c r="AF607" i="10" s="1"/>
  <c r="AD617" i="10"/>
  <c r="AE617" i="10" s="1"/>
  <c r="AF617" i="10" s="1"/>
  <c r="AD755" i="10"/>
  <c r="AE755" i="10" s="1"/>
  <c r="AF755" i="10" s="1"/>
  <c r="AD665" i="10"/>
  <c r="AE665" i="10" s="1"/>
  <c r="AF665" i="10" s="1"/>
  <c r="AD428" i="10"/>
  <c r="AE428" i="10" s="1"/>
  <c r="AF428" i="10" s="1"/>
  <c r="AD571" i="10"/>
  <c r="AE571" i="10" s="1"/>
  <c r="AF571" i="10" s="1"/>
  <c r="AD106" i="10"/>
  <c r="AE106" i="10" s="1"/>
  <c r="AF106" i="10" s="1"/>
  <c r="AD209" i="10"/>
  <c r="AE209" i="10" s="1"/>
  <c r="AF209" i="10" s="1"/>
  <c r="AD437" i="10"/>
  <c r="AE437" i="10" s="1"/>
  <c r="AF437" i="10" s="1"/>
  <c r="AD117" i="10"/>
  <c r="AE117" i="10" s="1"/>
  <c r="AF117" i="10" s="1"/>
  <c r="AD260" i="10"/>
  <c r="AE260" i="10" s="1"/>
  <c r="AF260" i="10" s="1"/>
  <c r="AD772" i="10"/>
  <c r="AE772" i="10" s="1"/>
  <c r="AF772" i="10" s="1"/>
  <c r="AD611" i="10"/>
  <c r="AE611" i="10" s="1"/>
  <c r="AF611" i="10" s="1"/>
  <c r="AD789" i="10"/>
  <c r="AE789" i="10" s="1"/>
  <c r="AF789" i="10" s="1"/>
  <c r="AD125" i="10"/>
  <c r="AE125" i="10" s="1"/>
  <c r="AF125" i="10" s="1"/>
  <c r="AD429" i="10"/>
  <c r="AE429" i="10" s="1"/>
  <c r="AF429" i="10" s="1"/>
  <c r="AD368" i="10"/>
  <c r="AE368" i="10" s="1"/>
  <c r="AF368" i="10" s="1"/>
  <c r="AD734" i="10"/>
  <c r="AE734" i="10" s="1"/>
  <c r="AF734" i="10" s="1"/>
  <c r="AD674" i="10"/>
  <c r="AE674" i="10" s="1"/>
  <c r="AF674" i="10" s="1"/>
  <c r="AC403" i="10"/>
  <c r="AD403" i="10" s="1"/>
  <c r="AE403" i="10" s="1"/>
  <c r="AF403" i="10" s="1"/>
  <c r="AD50" i="10"/>
  <c r="AE50" i="10" s="1"/>
  <c r="AF50" i="10" s="1"/>
  <c r="AD410" i="10"/>
  <c r="AE410" i="10" s="1"/>
  <c r="AF410" i="10" s="1"/>
  <c r="AD236" i="10"/>
  <c r="AE236" i="10" s="1"/>
  <c r="AF236" i="10" s="1"/>
  <c r="AD97" i="10"/>
  <c r="AE97" i="10" s="1"/>
  <c r="AF97" i="10" s="1"/>
  <c r="AD28" i="10"/>
  <c r="AE28" i="10" s="1"/>
  <c r="AF28" i="10" s="1"/>
  <c r="AD24" i="10"/>
  <c r="AE24" i="10" s="1"/>
  <c r="AF24" i="10" s="1"/>
  <c r="AC954" i="10"/>
  <c r="AD954" i="10" s="1"/>
  <c r="AE954" i="10" s="1"/>
  <c r="AF954" i="10" s="1"/>
  <c r="AC895" i="10"/>
  <c r="AD895" i="10" s="1"/>
  <c r="AE895" i="10" s="1"/>
  <c r="AF895" i="10" s="1"/>
  <c r="AC854" i="10"/>
  <c r="AD854" i="10" s="1"/>
  <c r="AE854" i="10" s="1"/>
  <c r="AF854" i="10" s="1"/>
  <c r="AC942" i="10"/>
  <c r="AD942" i="10" s="1"/>
  <c r="AE942" i="10" s="1"/>
  <c r="AF942" i="10" s="1"/>
  <c r="AD609" i="10"/>
  <c r="AE609" i="10" s="1"/>
  <c r="AF609" i="10" s="1"/>
  <c r="AD27" i="10"/>
  <c r="AE27" i="10" s="1"/>
  <c r="AF27" i="10" s="1"/>
  <c r="AD388" i="10"/>
  <c r="AE388" i="10" s="1"/>
  <c r="AF388" i="10" s="1"/>
  <c r="AD633" i="10"/>
  <c r="AE633" i="10" s="1"/>
  <c r="AF633" i="10" s="1"/>
  <c r="AD662" i="10"/>
  <c r="AE662" i="10" s="1"/>
  <c r="AF662" i="10" s="1"/>
  <c r="AD740" i="10"/>
  <c r="AE740" i="10" s="1"/>
  <c r="AF740" i="10" s="1"/>
  <c r="AD8" i="10"/>
  <c r="AE8" i="10" s="1"/>
  <c r="AF8" i="10" s="1"/>
  <c r="AD346" i="10"/>
  <c r="AE346" i="10" s="1"/>
  <c r="AF346" i="10" s="1"/>
  <c r="AE872" i="10"/>
  <c r="AF872" i="10" s="1"/>
  <c r="AD391" i="10"/>
  <c r="AE391" i="10" s="1"/>
  <c r="AF391" i="10" s="1"/>
  <c r="AD793" i="10"/>
  <c r="AE793" i="10" s="1"/>
  <c r="AF793" i="10" s="1"/>
  <c r="AE608" i="10"/>
  <c r="AF608" i="10" s="1"/>
  <c r="AD286" i="10"/>
  <c r="AE286" i="10" s="1"/>
  <c r="AF286" i="10" s="1"/>
  <c r="AD324" i="10"/>
  <c r="AE324" i="10" s="1"/>
  <c r="AF324" i="10" s="1"/>
  <c r="AD372" i="10"/>
  <c r="AE372" i="10" s="1"/>
  <c r="AF372" i="10" s="1"/>
  <c r="AD962" i="10"/>
  <c r="AE962" i="10" s="1"/>
  <c r="AF962" i="10" s="1"/>
  <c r="AD111" i="10"/>
  <c r="AE111" i="10" s="1"/>
  <c r="AF111" i="10" s="1"/>
  <c r="AD485" i="10"/>
  <c r="AE485" i="10" s="1"/>
  <c r="AF485" i="10" s="1"/>
  <c r="AD338" i="10"/>
  <c r="AE338" i="10" s="1"/>
  <c r="AF338" i="10" s="1"/>
  <c r="AD266" i="10"/>
  <c r="AE266" i="10" s="1"/>
  <c r="AF266" i="10" s="1"/>
  <c r="AD191" i="10"/>
  <c r="AE191" i="10" s="1"/>
  <c r="AF191" i="10" s="1"/>
  <c r="AD237" i="10"/>
  <c r="AE237" i="10" s="1"/>
  <c r="AF237" i="10" s="1"/>
  <c r="AD276" i="10"/>
  <c r="AE276" i="10" s="1"/>
  <c r="AF276" i="10" s="1"/>
  <c r="AD373" i="10"/>
  <c r="AE373" i="10" s="1"/>
  <c r="AF373" i="10" s="1"/>
  <c r="AD290" i="10"/>
  <c r="AE290" i="10" s="1"/>
  <c r="AF290" i="10" s="1"/>
  <c r="AD696" i="10"/>
  <c r="AE696" i="10" s="1"/>
  <c r="AF696" i="10" s="1"/>
  <c r="AD402" i="10"/>
  <c r="AE402" i="10" s="1"/>
  <c r="AF402" i="10" s="1"/>
  <c r="AD720" i="10"/>
  <c r="AE720" i="10" s="1"/>
  <c r="AF720" i="10" s="1"/>
  <c r="AD664" i="10"/>
  <c r="AE664" i="10" s="1"/>
  <c r="AF664" i="10" s="1"/>
  <c r="AC784" i="10"/>
  <c r="AD784" i="10" s="1"/>
  <c r="AE784" i="10" s="1"/>
  <c r="AF784" i="10" s="1"/>
  <c r="AD603" i="10"/>
  <c r="AE603" i="10" s="1"/>
  <c r="AF603" i="10" s="1"/>
  <c r="AD18" i="10"/>
  <c r="AE18" i="10" s="1"/>
  <c r="AF18" i="10" s="1"/>
  <c r="AC891" i="10"/>
  <c r="AD891" i="10" s="1"/>
  <c r="AE891" i="10" s="1"/>
  <c r="AF891" i="10" s="1"/>
  <c r="AC917" i="10"/>
  <c r="AD917" i="10" s="1"/>
  <c r="AE917" i="10" s="1"/>
  <c r="AF917" i="10" s="1"/>
  <c r="AD812" i="10"/>
  <c r="AE812" i="10" s="1"/>
  <c r="AF812" i="10" s="1"/>
  <c r="AC892" i="10"/>
  <c r="AD892" i="10" s="1"/>
  <c r="AE892" i="10" s="1"/>
  <c r="AF892" i="10" s="1"/>
  <c r="AD516" i="10"/>
  <c r="AE516" i="10" s="1"/>
  <c r="AF516" i="10" s="1"/>
  <c r="AD621" i="10"/>
  <c r="AE621" i="10" s="1"/>
  <c r="AF621" i="10" s="1"/>
  <c r="AD239" i="10"/>
  <c r="AE239" i="10" s="1"/>
  <c r="AF239" i="10" s="1"/>
  <c r="AD710" i="10"/>
  <c r="AE710" i="10" s="1"/>
  <c r="AF710" i="10" s="1"/>
  <c r="AD483" i="10"/>
  <c r="AE483" i="10" s="1"/>
  <c r="AF483" i="10" s="1"/>
  <c r="AD682" i="10"/>
  <c r="AE682" i="10" s="1"/>
  <c r="AF682" i="10" s="1"/>
  <c r="AD517" i="10"/>
  <c r="AE517" i="10" s="1"/>
  <c r="AF517" i="10" s="1"/>
  <c r="AD277" i="10"/>
  <c r="AE277" i="10" s="1"/>
  <c r="AF277" i="10" s="1"/>
  <c r="AD523" i="10"/>
  <c r="AE523" i="10" s="1"/>
  <c r="AF523" i="10" s="1"/>
  <c r="AD577" i="10"/>
  <c r="AE577" i="10" s="1"/>
  <c r="AF577" i="10" s="1"/>
  <c r="AD392" i="10"/>
  <c r="AE392" i="10" s="1"/>
  <c r="AF392" i="10" s="1"/>
  <c r="AD518" i="10"/>
  <c r="AE518" i="10" s="1"/>
  <c r="AF518" i="10" s="1"/>
  <c r="AD491" i="10"/>
  <c r="AE491" i="10" s="1"/>
  <c r="AF491" i="10" s="1"/>
  <c r="AD337" i="10"/>
  <c r="AE337" i="10" s="1"/>
  <c r="AF337" i="10" s="1"/>
  <c r="AD703" i="10"/>
  <c r="AE703" i="10" s="1"/>
  <c r="AF703" i="10" s="1"/>
  <c r="AD316" i="10"/>
  <c r="AE316" i="10" s="1"/>
  <c r="AF316" i="10" s="1"/>
  <c r="AC934" i="10"/>
  <c r="AD766" i="10"/>
  <c r="AE766" i="10" s="1"/>
  <c r="AF766" i="10" s="1"/>
  <c r="AD223" i="10"/>
  <c r="AE223" i="10" s="1"/>
  <c r="AF223" i="10" s="1"/>
  <c r="AD679" i="10"/>
  <c r="AE679" i="10" s="1"/>
  <c r="AF679" i="10" s="1"/>
  <c r="AD380" i="10"/>
  <c r="AE380" i="10" s="1"/>
  <c r="AF380" i="10" s="1"/>
  <c r="AD455" i="10"/>
  <c r="AE455" i="10" s="1"/>
  <c r="AF455" i="10" s="1"/>
  <c r="AD595" i="10"/>
  <c r="AE595" i="10" s="1"/>
  <c r="AF595" i="10" s="1"/>
  <c r="AD671" i="10"/>
  <c r="AE671" i="10" s="1"/>
  <c r="AF671" i="10" s="1"/>
  <c r="AD405" i="10"/>
  <c r="AE405" i="10" s="1"/>
  <c r="AF405" i="10" s="1"/>
  <c r="AD227" i="10"/>
  <c r="AE227" i="10" s="1"/>
  <c r="AF227" i="10" s="1"/>
  <c r="AC844" i="10"/>
  <c r="AD844" i="10" s="1"/>
  <c r="AE844" i="10" s="1"/>
  <c r="AF844" i="10" s="1"/>
  <c r="AD463" i="10"/>
  <c r="AE463" i="10" s="1"/>
  <c r="AF463" i="10" s="1"/>
  <c r="AD747" i="10"/>
  <c r="AE747" i="10" s="1"/>
  <c r="AF747" i="10" s="1"/>
  <c r="AD184" i="10"/>
  <c r="AE184" i="10" s="1"/>
  <c r="AF184" i="10" s="1"/>
  <c r="AD182" i="10"/>
  <c r="AE182" i="10" s="1"/>
  <c r="AF182" i="10" s="1"/>
  <c r="AD873" i="10"/>
  <c r="AE873" i="10" s="1"/>
  <c r="AF873" i="10" s="1"/>
  <c r="AD569" i="10"/>
  <c r="AE569" i="10" s="1"/>
  <c r="AF569" i="10" s="1"/>
  <c r="AD269" i="10"/>
  <c r="AE269" i="10" s="1"/>
  <c r="AF269" i="10" s="1"/>
  <c r="AD652" i="10"/>
  <c r="AE652" i="10" s="1"/>
  <c r="AF652" i="10" s="1"/>
  <c r="AD476" i="10"/>
  <c r="AE476" i="10" s="1"/>
  <c r="AF476" i="10" s="1"/>
  <c r="AD533" i="10"/>
  <c r="AE533" i="10" s="1"/>
  <c r="AF533" i="10" s="1"/>
  <c r="AD73" i="10"/>
  <c r="AE73" i="10" s="1"/>
  <c r="AF73" i="10" s="1"/>
  <c r="AE885" i="10"/>
  <c r="AF885" i="10" s="1"/>
  <c r="AC906" i="10"/>
  <c r="AD906" i="10" s="1"/>
  <c r="AE906" i="10" s="1"/>
  <c r="AF906" i="10" s="1"/>
  <c r="AD145" i="10"/>
  <c r="AE145" i="10" s="1"/>
  <c r="AF145" i="10" s="1"/>
  <c r="AD649" i="10"/>
  <c r="AE649" i="10" s="1"/>
  <c r="AF649" i="10" s="1"/>
  <c r="AC987" i="10"/>
  <c r="AD987" i="10" s="1"/>
  <c r="AE987" i="10" s="1"/>
  <c r="AF987" i="10" s="1"/>
  <c r="AC825" i="10"/>
  <c r="AD825" i="10" s="1"/>
  <c r="AE825" i="10" s="1"/>
  <c r="AF825" i="10" s="1"/>
  <c r="AC796" i="10"/>
  <c r="AD796" i="10" s="1"/>
  <c r="AE796" i="10" s="1"/>
  <c r="AF796" i="10" s="1"/>
  <c r="AD263" i="10"/>
  <c r="AE263" i="10" s="1"/>
  <c r="AF263" i="10" s="1"/>
  <c r="AD598" i="10"/>
  <c r="AE598" i="10" s="1"/>
  <c r="AF598" i="10" s="1"/>
  <c r="AD499" i="10"/>
  <c r="AE499" i="10" s="1"/>
  <c r="AF499" i="10" s="1"/>
  <c r="AD123" i="10"/>
  <c r="AE123" i="10" s="1"/>
  <c r="AF123" i="10" s="1"/>
  <c r="AD691" i="10"/>
  <c r="AE691" i="10" s="1"/>
  <c r="AF691" i="10" s="1"/>
  <c r="AD735" i="10"/>
  <c r="AE735" i="10" s="1"/>
  <c r="AF735" i="10" s="1"/>
  <c r="AD707" i="10"/>
  <c r="AE707" i="10" s="1"/>
  <c r="AF707" i="10" s="1"/>
  <c r="AD528" i="10"/>
  <c r="AE528" i="10" s="1"/>
  <c r="AF528" i="10" s="1"/>
  <c r="AD439" i="10"/>
  <c r="AE439" i="10" s="1"/>
  <c r="AF439" i="10" s="1"/>
  <c r="AD357" i="10"/>
  <c r="AE357" i="10" s="1"/>
  <c r="AF357" i="10" s="1"/>
  <c r="AD512" i="10"/>
  <c r="AE512" i="10" s="1"/>
  <c r="AF512" i="10" s="1"/>
  <c r="AD731" i="10"/>
  <c r="AE731" i="10" s="1"/>
  <c r="AF731" i="10" s="1"/>
  <c r="AD604" i="10"/>
  <c r="AE604" i="10" s="1"/>
  <c r="AF604" i="10" s="1"/>
  <c r="AD743" i="10"/>
  <c r="AE743" i="10" s="1"/>
  <c r="AF743" i="10" s="1"/>
  <c r="AC970" i="10"/>
  <c r="AD970" i="10" s="1"/>
  <c r="AE970" i="10" s="1"/>
  <c r="AF970" i="10" s="1"/>
  <c r="AD377" i="10"/>
  <c r="AE377" i="10" s="1"/>
  <c r="AF377" i="10" s="1"/>
  <c r="AD505" i="10"/>
  <c r="AE505" i="10" s="1"/>
  <c r="AF505" i="10" s="1"/>
  <c r="AD484" i="10"/>
  <c r="AE484" i="10" s="1"/>
  <c r="AF484" i="10" s="1"/>
  <c r="AD94" i="10"/>
  <c r="AE94" i="10" s="1"/>
  <c r="AF94" i="10" s="1"/>
  <c r="AD541" i="10"/>
  <c r="AE541" i="10" s="1"/>
  <c r="AF541" i="10" s="1"/>
  <c r="AC993" i="10"/>
  <c r="AD993" i="10" s="1"/>
  <c r="AE993" i="10" s="1"/>
  <c r="AF993" i="10" s="1"/>
  <c r="AD113" i="10"/>
  <c r="AE113" i="10" s="1"/>
  <c r="AF113" i="10" s="1"/>
  <c r="AD733" i="10"/>
  <c r="AE733" i="10" s="1"/>
  <c r="AF733" i="10" s="1"/>
  <c r="AC936" i="10"/>
  <c r="AD936" i="10" s="1"/>
  <c r="AE936" i="10" s="1"/>
  <c r="AF936" i="10" s="1"/>
  <c r="AD142" i="10"/>
  <c r="AE142" i="10" s="1"/>
  <c r="AF142" i="10" s="1"/>
  <c r="AD749" i="10"/>
  <c r="AE749" i="10" s="1"/>
  <c r="AF749" i="10" s="1"/>
  <c r="AD685" i="10"/>
  <c r="AE685" i="10" s="1"/>
  <c r="AF685" i="10" s="1"/>
  <c r="AD162" i="10"/>
  <c r="AE162" i="10" s="1"/>
  <c r="AF162" i="10" s="1"/>
  <c r="AD173" i="10"/>
  <c r="AE173" i="10" s="1"/>
  <c r="AF173" i="10" s="1"/>
  <c r="AD704" i="10"/>
  <c r="AE704" i="10" s="1"/>
  <c r="AF704" i="10" s="1"/>
  <c r="AD396" i="10"/>
  <c r="AE396" i="10" s="1"/>
  <c r="AF396" i="10" s="1"/>
  <c r="AD553" i="10"/>
  <c r="AE553" i="10" s="1"/>
  <c r="AF553" i="10" s="1"/>
  <c r="AD44" i="10"/>
  <c r="AE44" i="10" s="1"/>
  <c r="AF44" i="10" s="1"/>
  <c r="AD317" i="10"/>
  <c r="AE317" i="10" s="1"/>
  <c r="AF317" i="10" s="1"/>
  <c r="AD702" i="10"/>
  <c r="AE702" i="10" s="1"/>
  <c r="AF702" i="10" s="1"/>
  <c r="AD546" i="10"/>
  <c r="AE546" i="10" s="1"/>
  <c r="AF546" i="10" s="1"/>
  <c r="AD713" i="10"/>
  <c r="AE713" i="10" s="1"/>
  <c r="AF713" i="10" s="1"/>
  <c r="AD86" i="10"/>
  <c r="AE86" i="10" s="1"/>
  <c r="AF86" i="10" s="1"/>
  <c r="AD148" i="10"/>
  <c r="AE148" i="10" s="1"/>
  <c r="AF148" i="10" s="1"/>
  <c r="AD556" i="10"/>
  <c r="AE556" i="10" s="1"/>
  <c r="AF556" i="10" s="1"/>
  <c r="AC949" i="10"/>
  <c r="AD949" i="10" s="1"/>
  <c r="AE949" i="10" s="1"/>
  <c r="AF949" i="10" s="1"/>
  <c r="AC896" i="10"/>
  <c r="AD896" i="10" s="1"/>
  <c r="AE896" i="10" s="1"/>
  <c r="AF896" i="10" s="1"/>
  <c r="AE689" i="10"/>
  <c r="AF689" i="10" s="1"/>
  <c r="AD610" i="10"/>
  <c r="AE610" i="10" s="1"/>
  <c r="AF610" i="10" s="1"/>
  <c r="AD168" i="10"/>
  <c r="AE168" i="10" s="1"/>
  <c r="AF168" i="10" s="1"/>
  <c r="AD104" i="10"/>
  <c r="AE104" i="10" s="1"/>
  <c r="AF104" i="10" s="1"/>
  <c r="AC843" i="10"/>
  <c r="AD419" i="10"/>
  <c r="AE419" i="10" s="1"/>
  <c r="AF419" i="10" s="1"/>
  <c r="AD706" i="10"/>
  <c r="AE706" i="10" s="1"/>
  <c r="AF706" i="10" s="1"/>
  <c r="AD480" i="10"/>
  <c r="AE480" i="10" s="1"/>
  <c r="AF480" i="10" s="1"/>
  <c r="AC903" i="10"/>
  <c r="AD903" i="10" s="1"/>
  <c r="AE903" i="10" s="1"/>
  <c r="AF903" i="10" s="1"/>
  <c r="AC867" i="10"/>
  <c r="AD867" i="10" s="1"/>
  <c r="AE867" i="10" s="1"/>
  <c r="AF867" i="10" s="1"/>
  <c r="AD692" i="10"/>
  <c r="AE692" i="10" s="1"/>
  <c r="AF692" i="10" s="1"/>
  <c r="AD757" i="10"/>
  <c r="AE757" i="10" s="1"/>
  <c r="AF757" i="10" s="1"/>
  <c r="AC983" i="10"/>
  <c r="AD983" i="10" s="1"/>
  <c r="AE983" i="10" s="1"/>
  <c r="AF983" i="10" s="1"/>
  <c r="AD537" i="10"/>
  <c r="AE537" i="10" s="1"/>
  <c r="AF537" i="10" s="1"/>
  <c r="AD659" i="10"/>
  <c r="AE659" i="10" s="1"/>
  <c r="AF659" i="10" s="1"/>
  <c r="AD248" i="10"/>
  <c r="AE248" i="10" s="1"/>
  <c r="AF248" i="10" s="1"/>
  <c r="AD101" i="10"/>
  <c r="AE101" i="10" s="1"/>
  <c r="AF101" i="10" s="1"/>
  <c r="AD601" i="10"/>
  <c r="AE601" i="10" s="1"/>
  <c r="AF601" i="10" s="1"/>
  <c r="AD926" i="10"/>
  <c r="AE926" i="10" s="1"/>
  <c r="AF926" i="10" s="1"/>
  <c r="AD339" i="10"/>
  <c r="AE339" i="10" s="1"/>
  <c r="AF339" i="10" s="1"/>
  <c r="AD433" i="10"/>
  <c r="AE433" i="10" s="1"/>
  <c r="AF433" i="10" s="1"/>
  <c r="AD331" i="10"/>
  <c r="AE331" i="10" s="1"/>
  <c r="AF331" i="10" s="1"/>
  <c r="AC1000" i="10"/>
  <c r="AD1000" i="10" s="1"/>
  <c r="AE1000" i="10" s="1"/>
  <c r="AF1000" i="10" s="1"/>
  <c r="AC961" i="10"/>
  <c r="AD961" i="10" s="1"/>
  <c r="AE961" i="10" s="1"/>
  <c r="AF961" i="10" s="1"/>
  <c r="AD100" i="10"/>
  <c r="AE100" i="10" s="1"/>
  <c r="AF100" i="10" s="1"/>
  <c r="AD228" i="10"/>
  <c r="AE228" i="10" s="1"/>
  <c r="AF228" i="10" s="1"/>
  <c r="AD197" i="10"/>
  <c r="AE197" i="10" s="1"/>
  <c r="AF197" i="10" s="1"/>
  <c r="AD486" i="10"/>
  <c r="AE486" i="10" s="1"/>
  <c r="AF486" i="10" s="1"/>
  <c r="AD680" i="10"/>
  <c r="AE680" i="10" s="1"/>
  <c r="AF680" i="10" s="1"/>
  <c r="AD648" i="10"/>
  <c r="AE648" i="10" s="1"/>
  <c r="AF648" i="10" s="1"/>
  <c r="AD365" i="10"/>
  <c r="AE365" i="10" s="1"/>
  <c r="AF365" i="10" s="1"/>
  <c r="AD325" i="10"/>
  <c r="AE325" i="10" s="1"/>
  <c r="AF325" i="10" s="1"/>
  <c r="AD488" i="10"/>
  <c r="AE488" i="10" s="1"/>
  <c r="AF488" i="10" s="1"/>
  <c r="AD620" i="10"/>
  <c r="AE620" i="10" s="1"/>
  <c r="AF620" i="10" s="1"/>
  <c r="AC785" i="10"/>
  <c r="AD785" i="10" s="1"/>
  <c r="AE785" i="10" s="1"/>
  <c r="AF785" i="10" s="1"/>
  <c r="W4" i="10"/>
  <c r="O2" i="10"/>
  <c r="O5" i="10" s="1"/>
  <c r="O4" i="10"/>
  <c r="Y4" i="10"/>
  <c r="AD513" i="10"/>
  <c r="AE513" i="10" s="1"/>
  <c r="AF513" i="10" s="1"/>
  <c r="M4" i="10"/>
  <c r="AD847" i="10"/>
  <c r="AE847" i="10" s="1"/>
  <c r="AF847" i="10" s="1"/>
  <c r="AD160" i="10"/>
  <c r="AE160" i="10" s="1"/>
  <c r="AF160" i="10" s="1"/>
  <c r="V2" i="10"/>
  <c r="AD389" i="10"/>
  <c r="AE389" i="10" s="1"/>
  <c r="AF389" i="10" s="1"/>
  <c r="AD883" i="10"/>
  <c r="AE883" i="10" s="1"/>
  <c r="AF883" i="10" s="1"/>
  <c r="AD774" i="10"/>
  <c r="AE774" i="10" s="1"/>
  <c r="AF774" i="10" s="1"/>
  <c r="AD681" i="10"/>
  <c r="AE681" i="10" s="1"/>
  <c r="AF681" i="10" s="1"/>
  <c r="N2" i="10"/>
  <c r="P4" i="10"/>
  <c r="AD124" i="10"/>
  <c r="AE124" i="10" s="1"/>
  <c r="AF124" i="10" s="1"/>
  <c r="AC850" i="10"/>
  <c r="AD850" i="10" s="1"/>
  <c r="AE850" i="10" s="1"/>
  <c r="AF850" i="10" s="1"/>
  <c r="AD846" i="10"/>
  <c r="AE846" i="10" s="1"/>
  <c r="AF846" i="10" s="1"/>
  <c r="AD314" i="10"/>
  <c r="AE314" i="10" s="1"/>
  <c r="AF314" i="10" s="1"/>
  <c r="AD882" i="10"/>
  <c r="AE882" i="10" s="1"/>
  <c r="AF882" i="10" s="1"/>
  <c r="AC574" i="10"/>
  <c r="AD574" i="10" s="1"/>
  <c r="AE574" i="10" s="1"/>
  <c r="AF574" i="10" s="1"/>
  <c r="AC788" i="10"/>
  <c r="AD788" i="10" s="1"/>
  <c r="AE788" i="10" s="1"/>
  <c r="AF788" i="10" s="1"/>
  <c r="AD91" i="10"/>
  <c r="AE91" i="10" s="1"/>
  <c r="AF91" i="10" s="1"/>
  <c r="AD698" i="10"/>
  <c r="AE698" i="10" s="1"/>
  <c r="AF698" i="10" s="1"/>
  <c r="AC798" i="10"/>
  <c r="AD798" i="10" s="1"/>
  <c r="AE798" i="10" s="1"/>
  <c r="AF798" i="10" s="1"/>
  <c r="AD791" i="10"/>
  <c r="AE791" i="10" s="1"/>
  <c r="AF791" i="10" s="1"/>
  <c r="S4" i="10"/>
  <c r="AD196" i="10"/>
  <c r="AE196" i="10" s="1"/>
  <c r="AF196" i="10" s="1"/>
  <c r="AD35" i="10"/>
  <c r="AE35" i="10" s="1"/>
  <c r="AF35" i="10" s="1"/>
  <c r="AD235" i="10"/>
  <c r="AE235" i="10" s="1"/>
  <c r="AF235" i="10" s="1"/>
  <c r="AC888" i="10"/>
  <c r="AD888" i="10" s="1"/>
  <c r="AE888" i="10" s="1"/>
  <c r="AF888" i="10" s="1"/>
  <c r="AD70" i="10"/>
  <c r="AE70" i="10" s="1"/>
  <c r="AF70" i="10" s="1"/>
  <c r="AD519" i="10"/>
  <c r="AE519" i="10" s="1"/>
  <c r="AF519" i="10" s="1"/>
  <c r="AC935" i="10"/>
  <c r="AD935" i="10" s="1"/>
  <c r="AE935" i="10" s="1"/>
  <c r="AF935" i="10" s="1"/>
  <c r="AD590" i="10"/>
  <c r="AE590" i="10" s="1"/>
  <c r="AF590" i="10" s="1"/>
  <c r="AD406" i="10"/>
  <c r="AE406" i="10" s="1"/>
  <c r="AF406" i="10" s="1"/>
  <c r="AD159" i="10"/>
  <c r="AE159" i="10" s="1"/>
  <c r="AF159" i="10" s="1"/>
  <c r="AD562" i="10"/>
  <c r="AE562" i="10" s="1"/>
  <c r="AF562" i="10" s="1"/>
  <c r="AD526" i="10"/>
  <c r="AE526" i="10" s="1"/>
  <c r="AF526" i="10" s="1"/>
  <c r="AD481" i="10"/>
  <c r="AE481" i="10" s="1"/>
  <c r="AF481" i="10" s="1"/>
  <c r="AD53" i="10"/>
  <c r="AE53" i="10" s="1"/>
  <c r="AF53" i="10" s="1"/>
  <c r="AD40" i="10"/>
  <c r="AE40" i="10" s="1"/>
  <c r="AF40" i="10" s="1"/>
  <c r="AD256" i="10"/>
  <c r="AE256" i="10" s="1"/>
  <c r="AF256" i="10" s="1"/>
  <c r="AC822" i="10"/>
  <c r="AD822" i="10" s="1"/>
  <c r="AE822" i="10" s="1"/>
  <c r="AF822" i="10" s="1"/>
  <c r="AC886" i="10"/>
  <c r="AD886" i="10" s="1"/>
  <c r="AE886" i="10" s="1"/>
  <c r="AF886" i="10" s="1"/>
  <c r="AD33" i="10"/>
  <c r="AE33" i="10" s="1"/>
  <c r="AF33" i="10" s="1"/>
  <c r="AD215" i="10"/>
  <c r="AE215" i="10" s="1"/>
  <c r="AF215" i="10" s="1"/>
  <c r="AD274" i="10"/>
  <c r="AE274" i="10" s="1"/>
  <c r="AF274" i="10" s="1"/>
  <c r="AD17" i="10"/>
  <c r="AE17" i="10" s="1"/>
  <c r="AF17" i="10" s="1"/>
  <c r="AD15" i="10"/>
  <c r="AE15" i="10" s="1"/>
  <c r="AF15" i="10" s="1"/>
  <c r="AD241" i="10"/>
  <c r="AE241" i="10" s="1"/>
  <c r="AF241" i="10" s="1"/>
  <c r="AD980" i="10"/>
  <c r="AE980" i="10" s="1"/>
  <c r="AF980" i="10" s="1"/>
  <c r="AD64" i="10"/>
  <c r="AE64" i="10" s="1"/>
  <c r="AF64" i="10" s="1"/>
  <c r="AD684" i="10"/>
  <c r="AE684" i="10" s="1"/>
  <c r="AF684" i="10" s="1"/>
  <c r="AC999" i="10"/>
  <c r="AD999" i="10" s="1"/>
  <c r="AE999" i="10" s="1"/>
  <c r="AF999" i="10" s="1"/>
  <c r="AD90" i="10"/>
  <c r="AE90" i="10" s="1"/>
  <c r="AF90" i="10" s="1"/>
  <c r="AD216" i="10"/>
  <c r="AE216" i="10" s="1"/>
  <c r="AF216" i="10" s="1"/>
  <c r="AD136" i="10"/>
  <c r="AE136" i="10" s="1"/>
  <c r="AF136" i="10" s="1"/>
  <c r="AD521" i="10"/>
  <c r="AE521" i="10" s="1"/>
  <c r="AF521" i="10" s="1"/>
  <c r="AD629" i="10"/>
  <c r="AE629" i="10" s="1"/>
  <c r="AF629" i="10" s="1"/>
  <c r="AD89" i="10"/>
  <c r="AE89" i="10" s="1"/>
  <c r="AF89" i="10" s="1"/>
  <c r="AD672" i="10"/>
  <c r="AE672" i="10" s="1"/>
  <c r="AF672" i="10" s="1"/>
  <c r="AD22" i="10"/>
  <c r="AE22" i="10" s="1"/>
  <c r="AF22" i="10" s="1"/>
  <c r="AD795" i="10"/>
  <c r="AE795" i="10" s="1"/>
  <c r="AF795" i="10" s="1"/>
  <c r="AD77" i="10"/>
  <c r="AE77" i="10" s="1"/>
  <c r="AF77" i="10" s="1"/>
  <c r="AD364" i="10"/>
  <c r="AE364" i="10" s="1"/>
  <c r="AF364" i="10" s="1"/>
  <c r="AD417" i="10"/>
  <c r="AE417" i="10" s="1"/>
  <c r="AF417" i="10" s="1"/>
  <c r="AD10" i="10"/>
  <c r="AE10" i="10" s="1"/>
  <c r="AF10" i="10" s="1"/>
  <c r="AE424" i="10"/>
  <c r="AF424" i="10" s="1"/>
  <c r="AD622" i="10"/>
  <c r="AE622" i="10" s="1"/>
  <c r="AF622" i="10" s="1"/>
  <c r="AD578" i="10"/>
  <c r="AE578" i="10" s="1"/>
  <c r="AF578" i="10" s="1"/>
  <c r="AC107" i="10"/>
  <c r="AD107" i="10" s="1"/>
  <c r="AE107" i="10" s="1"/>
  <c r="AF107" i="10" s="1"/>
  <c r="AD335" i="10"/>
  <c r="AE335" i="10" s="1"/>
  <c r="AF335" i="10" s="1"/>
  <c r="AD203" i="10"/>
  <c r="AE203" i="10" s="1"/>
  <c r="AF203" i="10" s="1"/>
  <c r="AC924" i="10"/>
  <c r="AD924" i="10" s="1"/>
  <c r="AE924" i="10" s="1"/>
  <c r="AF924" i="10" s="1"/>
  <c r="AC851" i="10"/>
  <c r="AD851" i="10" s="1"/>
  <c r="AE851" i="10" s="1"/>
  <c r="AF851" i="10" s="1"/>
  <c r="AD563" i="10"/>
  <c r="AE563" i="10" s="1"/>
  <c r="AF563" i="10" s="1"/>
  <c r="AD340" i="10"/>
  <c r="AE340" i="10" s="1"/>
  <c r="AF340" i="10" s="1"/>
  <c r="AD670" i="10"/>
  <c r="AE670" i="10" s="1"/>
  <c r="AF670" i="10" s="1"/>
  <c r="AD449" i="10"/>
  <c r="AE449" i="10" s="1"/>
  <c r="AF449" i="10" s="1"/>
  <c r="AD459" i="10"/>
  <c r="AE459" i="10" s="1"/>
  <c r="AF459" i="10" s="1"/>
  <c r="AD723" i="10"/>
  <c r="AE723" i="10" s="1"/>
  <c r="AF723" i="10" s="1"/>
  <c r="AD666" i="10"/>
  <c r="AE666" i="10" s="1"/>
  <c r="AF666" i="10" s="1"/>
  <c r="AC960" i="10"/>
  <c r="AD960" i="10" s="1"/>
  <c r="AE960" i="10" s="1"/>
  <c r="AF960" i="10" s="1"/>
  <c r="AD427" i="10"/>
  <c r="AE427" i="10" s="1"/>
  <c r="AF427" i="10" s="1"/>
  <c r="AD729" i="10"/>
  <c r="AE729" i="10" s="1"/>
  <c r="AF729" i="10" s="1"/>
  <c r="AC792" i="10"/>
  <c r="AD792" i="10" s="1"/>
  <c r="AE792" i="10" s="1"/>
  <c r="AF792" i="10" s="1"/>
  <c r="AC914" i="10"/>
  <c r="AD914" i="10" s="1"/>
  <c r="AE914" i="10" s="1"/>
  <c r="AF914" i="10" s="1"/>
  <c r="AD336" i="10"/>
  <c r="AE336" i="10" s="1"/>
  <c r="AF336" i="10" s="1"/>
  <c r="AC687" i="10"/>
  <c r="AD687" i="10" s="1"/>
  <c r="AE687" i="10" s="1"/>
  <c r="AF687" i="10" s="1"/>
  <c r="AD139" i="10"/>
  <c r="AE139" i="10" s="1"/>
  <c r="AF139" i="10" s="1"/>
  <c r="AC801" i="10"/>
  <c r="AD801" i="10" s="1"/>
  <c r="AE801" i="10" s="1"/>
  <c r="AF801" i="10" s="1"/>
  <c r="AD68" i="10"/>
  <c r="AE68" i="10" s="1"/>
  <c r="AF68" i="10" s="1"/>
  <c r="AD353" i="10"/>
  <c r="AE353" i="10" s="1"/>
  <c r="AF353" i="10" s="1"/>
  <c r="AC769" i="10"/>
  <c r="AD769" i="10" s="1"/>
  <c r="AE769" i="10" s="1"/>
  <c r="AF769" i="10" s="1"/>
  <c r="AD183" i="10"/>
  <c r="AE183" i="10" s="1"/>
  <c r="AF183" i="10" s="1"/>
  <c r="AC923" i="10"/>
  <c r="AD923" i="10" s="1"/>
  <c r="AE923" i="10" s="1"/>
  <c r="AF923" i="10" s="1"/>
  <c r="AC959" i="10"/>
  <c r="AD959" i="10" s="1"/>
  <c r="AE959" i="10" s="1"/>
  <c r="AF959" i="10" s="1"/>
  <c r="AE786" i="10"/>
  <c r="AF786" i="10" s="1"/>
  <c r="AC953" i="10"/>
  <c r="AD953" i="10" s="1"/>
  <c r="AE953" i="10" s="1"/>
  <c r="AF953" i="10" s="1"/>
  <c r="AD619" i="10"/>
  <c r="AE619" i="10" s="1"/>
  <c r="AF619" i="10" s="1"/>
  <c r="AC823" i="10"/>
  <c r="AD823" i="10" s="1"/>
  <c r="AE823" i="10" s="1"/>
  <c r="AF823" i="10" s="1"/>
  <c r="AC897" i="10"/>
  <c r="AD897" i="10" s="1"/>
  <c r="AE897" i="10" s="1"/>
  <c r="AF897" i="10" s="1"/>
  <c r="AD75" i="10"/>
  <c r="AE75" i="10" s="1"/>
  <c r="AF75" i="10" s="1"/>
  <c r="AC912" i="10"/>
  <c r="AD912" i="10" s="1"/>
  <c r="AE912" i="10" s="1"/>
  <c r="AF912" i="10" s="1"/>
  <c r="AC910" i="10"/>
  <c r="AD910" i="10" s="1"/>
  <c r="AE910" i="10" s="1"/>
  <c r="AF910" i="10" s="1"/>
  <c r="AC901" i="10"/>
  <c r="AD901" i="10" s="1"/>
  <c r="AE901" i="10" s="1"/>
  <c r="AF901" i="10" s="1"/>
  <c r="AD814" i="10"/>
  <c r="AE814" i="10" s="1"/>
  <c r="AF814" i="10" s="1"/>
  <c r="AD675" i="10"/>
  <c r="AE675" i="10" s="1"/>
  <c r="AF675" i="10" s="1"/>
  <c r="AC976" i="10"/>
  <c r="AD976" i="10" s="1"/>
  <c r="AE976" i="10" s="1"/>
  <c r="AF976" i="10" s="1"/>
  <c r="AD635" i="10"/>
  <c r="AE635" i="10" s="1"/>
  <c r="AF635" i="10" s="1"/>
  <c r="AD627" i="10"/>
  <c r="AE627" i="10" s="1"/>
  <c r="AF627" i="10" s="1"/>
  <c r="AD362" i="10"/>
  <c r="AE362" i="10" s="1"/>
  <c r="AF362" i="10" s="1"/>
  <c r="AC920" i="10"/>
  <c r="AD920" i="10" s="1"/>
  <c r="AE920" i="10" s="1"/>
  <c r="AF920" i="10" s="1"/>
  <c r="AD384" i="10"/>
  <c r="AE384" i="10" s="1"/>
  <c r="AF384" i="10" s="1"/>
  <c r="AD548" i="10"/>
  <c r="AE548" i="10" s="1"/>
  <c r="AF548" i="10" s="1"/>
  <c r="AD540" i="10"/>
  <c r="AE540" i="10" s="1"/>
  <c r="AF540" i="10" s="1"/>
  <c r="AD252" i="10"/>
  <c r="AE252" i="10" s="1"/>
  <c r="AF252" i="10" s="1"/>
  <c r="AD945" i="10"/>
  <c r="AE945" i="10" s="1"/>
  <c r="AF945" i="10" s="1"/>
  <c r="AD478" i="10"/>
  <c r="AE478" i="10" s="1"/>
  <c r="AF478" i="10" s="1"/>
  <c r="AD351" i="10"/>
  <c r="AE351" i="10" s="1"/>
  <c r="AF351" i="10" s="1"/>
  <c r="AD457" i="10"/>
  <c r="AE457" i="10" s="1"/>
  <c r="AF457" i="10" s="1"/>
  <c r="AD490" i="10"/>
  <c r="AE490" i="10" s="1"/>
  <c r="AF490" i="10" s="1"/>
  <c r="AD436" i="10"/>
  <c r="AE436" i="10" s="1"/>
  <c r="AF436" i="10" s="1"/>
  <c r="AD831" i="10"/>
  <c r="AE831" i="10" s="1"/>
  <c r="AF831" i="10" s="1"/>
  <c r="AD656" i="10"/>
  <c r="AE656" i="10" s="1"/>
  <c r="AF656" i="10" s="1"/>
  <c r="AD221" i="10"/>
  <c r="AE221" i="10" s="1"/>
  <c r="AF221" i="10" s="1"/>
  <c r="AD135" i="10"/>
  <c r="AE135" i="10" s="1"/>
  <c r="AF135" i="10" s="1"/>
  <c r="AD440" i="10"/>
  <c r="AE440" i="10" s="1"/>
  <c r="AF440" i="10" s="1"/>
  <c r="AE721" i="10"/>
  <c r="AF721" i="10" s="1"/>
  <c r="AD418" i="10"/>
  <c r="AE418" i="10" s="1"/>
  <c r="AF418" i="10" s="1"/>
  <c r="AD524" i="10"/>
  <c r="AE524" i="10" s="1"/>
  <c r="AF524" i="10" s="1"/>
  <c r="AD51" i="10"/>
  <c r="AE51" i="10" s="1"/>
  <c r="AF51" i="10" s="1"/>
  <c r="AC929" i="10"/>
  <c r="AD929" i="10" s="1"/>
  <c r="AE929" i="10" s="1"/>
  <c r="AF929" i="10" s="1"/>
  <c r="AE738" i="10"/>
  <c r="AF738" i="10" s="1"/>
  <c r="AD503" i="10"/>
  <c r="AE503" i="10" s="1"/>
  <c r="AF503" i="10" s="1"/>
  <c r="AC705" i="10"/>
  <c r="AD705" i="10" s="1"/>
  <c r="AE705" i="10" s="1"/>
  <c r="AF705" i="10" s="1"/>
  <c r="AC853" i="10"/>
  <c r="AD853" i="10" s="1"/>
  <c r="AE853" i="10" s="1"/>
  <c r="AF853" i="10" s="1"/>
  <c r="AC839" i="10"/>
  <c r="AD839" i="10" s="1"/>
  <c r="AE839" i="10" s="1"/>
  <c r="AF839" i="10" s="1"/>
  <c r="AC642" i="10"/>
  <c r="AD642" i="10" s="1"/>
  <c r="AE642" i="10" s="1"/>
  <c r="AF642" i="10" s="1"/>
  <c r="AD352" i="10"/>
  <c r="AE352" i="10" s="1"/>
  <c r="AF352" i="10" s="1"/>
  <c r="AD508" i="10"/>
  <c r="AE508" i="10" s="1"/>
  <c r="AF508" i="10" s="1"/>
  <c r="AD934" i="10"/>
  <c r="AE934" i="10" s="1"/>
  <c r="AF934" i="10" s="1"/>
  <c r="AD259" i="10"/>
  <c r="AE259" i="10" s="1"/>
  <c r="AF259" i="10" s="1"/>
  <c r="AD187" i="10"/>
  <c r="AE187" i="10" s="1"/>
  <c r="AF187" i="10" s="1"/>
  <c r="AC826" i="10"/>
  <c r="AD826" i="10" s="1"/>
  <c r="AE826" i="10" s="1"/>
  <c r="AF826" i="10" s="1"/>
  <c r="AC988" i="10"/>
  <c r="AD988" i="10" s="1"/>
  <c r="AE988" i="10" s="1"/>
  <c r="AF988" i="10" s="1"/>
  <c r="AD37" i="10"/>
  <c r="AE37" i="10" s="1"/>
  <c r="AF37" i="10" s="1"/>
  <c r="AC957" i="10"/>
  <c r="AD957" i="10" s="1"/>
  <c r="AE957" i="10" s="1"/>
  <c r="AF957" i="10" s="1"/>
  <c r="AD777" i="10"/>
  <c r="AE777" i="10" s="1"/>
  <c r="AF777" i="10" s="1"/>
  <c r="AD222" i="10"/>
  <c r="AE222" i="10" s="1"/>
  <c r="AF222" i="10" s="1"/>
  <c r="AC829" i="10"/>
  <c r="AD829" i="10" s="1"/>
  <c r="AE829" i="10" s="1"/>
  <c r="AF829" i="10" s="1"/>
  <c r="AD742" i="10"/>
  <c r="AE742" i="10" s="1"/>
  <c r="AF742" i="10" s="1"/>
  <c r="AD422" i="10"/>
  <c r="AE422" i="10" s="1"/>
  <c r="AF422" i="10" s="1"/>
  <c r="AD932" i="10"/>
  <c r="AE932" i="10" s="1"/>
  <c r="AF932" i="10" s="1"/>
  <c r="AD728" i="10"/>
  <c r="AE728" i="10" s="1"/>
  <c r="AF728" i="10" s="1"/>
  <c r="AD647" i="10"/>
  <c r="AE647" i="10" s="1"/>
  <c r="AF647" i="10" s="1"/>
  <c r="AD482" i="10"/>
  <c r="AE482" i="10" s="1"/>
  <c r="AF482" i="10" s="1"/>
  <c r="AD347" i="10"/>
  <c r="AE347" i="10" s="1"/>
  <c r="AF347" i="10" s="1"/>
  <c r="AD487" i="10"/>
  <c r="AE487" i="10" s="1"/>
  <c r="AF487" i="10" s="1"/>
  <c r="AD628" i="10"/>
  <c r="AE628" i="10" s="1"/>
  <c r="AF628" i="10" s="1"/>
  <c r="AD264" i="10"/>
  <c r="AE264" i="10" s="1"/>
  <c r="AF264" i="10" s="1"/>
  <c r="AC966" i="10"/>
  <c r="AD966" i="10" s="1"/>
  <c r="AE966" i="10" s="1"/>
  <c r="AF966" i="10" s="1"/>
  <c r="AC981" i="10"/>
  <c r="AD981" i="10" s="1"/>
  <c r="AE981" i="10" s="1"/>
  <c r="AF981" i="10" s="1"/>
  <c r="AD74" i="10"/>
  <c r="AE74" i="10" s="1"/>
  <c r="AF74" i="10" s="1"/>
  <c r="AD25" i="10"/>
  <c r="AE25" i="10" s="1"/>
  <c r="AF25" i="10" s="1"/>
  <c r="AD432" i="10"/>
  <c r="AE432" i="10" s="1"/>
  <c r="AF432" i="10" s="1"/>
  <c r="AD599" i="10"/>
  <c r="AE599" i="10" s="1"/>
  <c r="AF599" i="10" s="1"/>
  <c r="AD408" i="10"/>
  <c r="AE408" i="10" s="1"/>
  <c r="AF408" i="10" s="1"/>
  <c r="AD588" i="10"/>
  <c r="AE588" i="10" s="1"/>
  <c r="AF588" i="10" s="1"/>
  <c r="AD494" i="10"/>
  <c r="AE494" i="10" s="1"/>
  <c r="AF494" i="10" s="1"/>
  <c r="AD761" i="10"/>
  <c r="AE761" i="10" s="1"/>
  <c r="AF761" i="10" s="1"/>
  <c r="AD585" i="10"/>
  <c r="AE585" i="10" s="1"/>
  <c r="AF585" i="10" s="1"/>
  <c r="AD470" i="10"/>
  <c r="AE470" i="10" s="1"/>
  <c r="AF470" i="10" s="1"/>
  <c r="AD96" i="10"/>
  <c r="AE96" i="10" s="1"/>
  <c r="AF96" i="10" s="1"/>
  <c r="AD349" i="10"/>
  <c r="AE349" i="10" s="1"/>
  <c r="AF349" i="10" s="1"/>
  <c r="AD514" i="10"/>
  <c r="AE514" i="10" s="1"/>
  <c r="AF514" i="10" s="1"/>
  <c r="AD220" i="10"/>
  <c r="AE220" i="10" s="1"/>
  <c r="AF220" i="10" s="1"/>
  <c r="AD333" i="10"/>
  <c r="AE333" i="10" s="1"/>
  <c r="AF333" i="10" s="1"/>
  <c r="AC958" i="10"/>
  <c r="AD958" i="10" s="1"/>
  <c r="AE958" i="10" s="1"/>
  <c r="AF958" i="10" s="1"/>
  <c r="AC943" i="10"/>
  <c r="AD943" i="10" s="1"/>
  <c r="AE943" i="10" s="1"/>
  <c r="AF943" i="10" s="1"/>
  <c r="AD640" i="10"/>
  <c r="AE640" i="10" s="1"/>
  <c r="AF640" i="10" s="1"/>
  <c r="AC907" i="10"/>
  <c r="AD907" i="10" s="1"/>
  <c r="AE907" i="10" s="1"/>
  <c r="AF907" i="10" s="1"/>
  <c r="AD530" i="10"/>
  <c r="AE530" i="10" s="1"/>
  <c r="AF530" i="10" s="1"/>
  <c r="AD700" i="10"/>
  <c r="AE700" i="10" s="1"/>
  <c r="AF700" i="10" s="1"/>
  <c r="AD320" i="10"/>
  <c r="AE320" i="10" s="1"/>
  <c r="AF320" i="10" s="1"/>
  <c r="AD438" i="10"/>
  <c r="AE438" i="10" s="1"/>
  <c r="AF438" i="10" s="1"/>
  <c r="AD265" i="10"/>
  <c r="AE265" i="10" s="1"/>
  <c r="AF265" i="10" s="1"/>
  <c r="AC982" i="10"/>
  <c r="AD982" i="10" s="1"/>
  <c r="AE982" i="10" s="1"/>
  <c r="AF982" i="10" s="1"/>
  <c r="AC925" i="10"/>
  <c r="AD925" i="10" s="1"/>
  <c r="AE925" i="10" s="1"/>
  <c r="AF925" i="10" s="1"/>
  <c r="AC938" i="10"/>
  <c r="AD938" i="10" s="1"/>
  <c r="AE938" i="10" s="1"/>
  <c r="AF938" i="10" s="1"/>
  <c r="AD464" i="10"/>
  <c r="AE464" i="10" s="1"/>
  <c r="AF464" i="10" s="1"/>
  <c r="AD328" i="10"/>
  <c r="AE328" i="10" s="1"/>
  <c r="AF328" i="10" s="1"/>
  <c r="AD109" i="10"/>
  <c r="AE109" i="10" s="1"/>
  <c r="AF109" i="10" s="1"/>
  <c r="AD817" i="10"/>
  <c r="AE817" i="10" s="1"/>
  <c r="AF817" i="10" s="1"/>
  <c r="AD344" i="10"/>
  <c r="AE344" i="10" s="1"/>
  <c r="AF344" i="10" s="1"/>
  <c r="AD542" i="10"/>
  <c r="AE542" i="10" s="1"/>
  <c r="AF542" i="10" s="1"/>
  <c r="AD667" i="10"/>
  <c r="AE667" i="10" s="1"/>
  <c r="AF667" i="10" s="1"/>
  <c r="AD570" i="10"/>
  <c r="AE570" i="10" s="1"/>
  <c r="AF570" i="10" s="1"/>
  <c r="AD532" i="10"/>
  <c r="AE532" i="10" s="1"/>
  <c r="AF532" i="10" s="1"/>
  <c r="AD965" i="10"/>
  <c r="AE965" i="10" s="1"/>
  <c r="AF965" i="10" s="1"/>
  <c r="AD471" i="10"/>
  <c r="AE471" i="10" s="1"/>
  <c r="AF471" i="10" s="1"/>
  <c r="AD99" i="10"/>
  <c r="AE99" i="10" s="1"/>
  <c r="AF99" i="10" s="1"/>
  <c r="AD247" i="10"/>
  <c r="AE247" i="10" s="1"/>
  <c r="AF247" i="10" s="1"/>
  <c r="AD13" i="10"/>
  <c r="AE13" i="10" s="1"/>
  <c r="AF13" i="10" s="1"/>
  <c r="AD746" i="10"/>
  <c r="AE746" i="10" s="1"/>
  <c r="AF746" i="10" s="1"/>
  <c r="AD399" i="10"/>
  <c r="AE399" i="10" s="1"/>
  <c r="AF399" i="10" s="1"/>
  <c r="AC975" i="10"/>
  <c r="AD975" i="10" s="1"/>
  <c r="AE975" i="10" s="1"/>
  <c r="AF975" i="10" s="1"/>
  <c r="AD730" i="10"/>
  <c r="AE730" i="10" s="1"/>
  <c r="AF730" i="10" s="1"/>
  <c r="AD329" i="10"/>
  <c r="AE329" i="10" s="1"/>
  <c r="AF329" i="10" s="1"/>
  <c r="AD181" i="10"/>
  <c r="AE181" i="10" s="1"/>
  <c r="AF181" i="10" s="1"/>
  <c r="AD908" i="10"/>
  <c r="AE908" i="10" s="1"/>
  <c r="AF908" i="10" s="1"/>
  <c r="AD690" i="10"/>
  <c r="AE690" i="10" s="1"/>
  <c r="AF690" i="10" s="1"/>
  <c r="AD179" i="10"/>
  <c r="AE179" i="10" s="1"/>
  <c r="AF179" i="10" s="1"/>
  <c r="AD390" i="10"/>
  <c r="AE390" i="10" s="1"/>
  <c r="AF390" i="10" s="1"/>
  <c r="AD805" i="10"/>
  <c r="AE805" i="10" s="1"/>
  <c r="AF805" i="10" s="1"/>
  <c r="AD732" i="10"/>
  <c r="AE732" i="10" s="1"/>
  <c r="AF732" i="10" s="1"/>
  <c r="AD676" i="10"/>
  <c r="AE676" i="10" s="1"/>
  <c r="AF676" i="10" s="1"/>
  <c r="AD473" i="10"/>
  <c r="AE473" i="10" s="1"/>
  <c r="AF473" i="10" s="1"/>
  <c r="AD753" i="10"/>
  <c r="AE753" i="10" s="1"/>
  <c r="AF753" i="10" s="1"/>
  <c r="AD510" i="10"/>
  <c r="AE510" i="10" s="1"/>
  <c r="AF510" i="10" s="1"/>
  <c r="AD273" i="10"/>
  <c r="AE273" i="10" s="1"/>
  <c r="AF273" i="10" s="1"/>
  <c r="AD852" i="10"/>
  <c r="AE852" i="10" s="1"/>
  <c r="AF852" i="10" s="1"/>
  <c r="AD618" i="10"/>
  <c r="AE618" i="10" s="1"/>
  <c r="AF618" i="10" s="1"/>
  <c r="AD303" i="10"/>
  <c r="AE303" i="10" s="1"/>
  <c r="AF303" i="10" s="1"/>
  <c r="AD699" i="10"/>
  <c r="AE699" i="10" s="1"/>
  <c r="AF699" i="10" s="1"/>
  <c r="AD454" i="10"/>
  <c r="AE454" i="10" s="1"/>
  <c r="AF454" i="10" s="1"/>
  <c r="AD66" i="10"/>
  <c r="AE66" i="10" s="1"/>
  <c r="AF66" i="10" s="1"/>
  <c r="AD752" i="10"/>
  <c r="AE752" i="10" s="1"/>
  <c r="AF752" i="10" s="1"/>
  <c r="AD750" i="10"/>
  <c r="AE750" i="10" s="1"/>
  <c r="AF750" i="10" s="1"/>
  <c r="AD858" i="10"/>
  <c r="AE858" i="10" s="1"/>
  <c r="AF858" i="10" s="1"/>
  <c r="AD385" i="10"/>
  <c r="AE385" i="10" s="1"/>
  <c r="AF385" i="10" s="1"/>
  <c r="AD771" i="10"/>
  <c r="AE771" i="10" s="1"/>
  <c r="AF771" i="10" s="1"/>
  <c r="AC302" i="10"/>
  <c r="AD302" i="10" s="1"/>
  <c r="AE302" i="10" s="1"/>
  <c r="AF302" i="10" s="1"/>
  <c r="AC849" i="10"/>
  <c r="AD849" i="10" s="1"/>
  <c r="AE849" i="10" s="1"/>
  <c r="AF849" i="10" s="1"/>
  <c r="AC865" i="10"/>
  <c r="AD865" i="10" s="1"/>
  <c r="AE865" i="10" s="1"/>
  <c r="AF865" i="10" s="1"/>
  <c r="AC985" i="10"/>
  <c r="AD985" i="10" s="1"/>
  <c r="AE985" i="10" s="1"/>
  <c r="AF985" i="10" s="1"/>
  <c r="AE776" i="10"/>
  <c r="AF776" i="10" s="1"/>
  <c r="AD82" i="10"/>
  <c r="AE82" i="10" s="1"/>
  <c r="AF82" i="10" s="1"/>
  <c r="AD14" i="10"/>
  <c r="AE14" i="10" s="1"/>
  <c r="AF14" i="10" s="1"/>
  <c r="AC810" i="10"/>
  <c r="AD810" i="10" s="1"/>
  <c r="AE810" i="10" s="1"/>
  <c r="AF810" i="10" s="1"/>
  <c r="AD806" i="10"/>
  <c r="AE806" i="10" s="1"/>
  <c r="AF806" i="10" s="1"/>
  <c r="AD529" i="10"/>
  <c r="AE529" i="10" s="1"/>
  <c r="AF529" i="10" s="1"/>
  <c r="AC951" i="10"/>
  <c r="AD951" i="10" s="1"/>
  <c r="AE951" i="10" s="1"/>
  <c r="AF951" i="10" s="1"/>
  <c r="AD161" i="10"/>
  <c r="AE161" i="10" s="1"/>
  <c r="AF161" i="10" s="1"/>
  <c r="AD507" i="10"/>
  <c r="AE507" i="10" s="1"/>
  <c r="AF507" i="10" s="1"/>
  <c r="AD447" i="10"/>
  <c r="AE447" i="10" s="1"/>
  <c r="AF447" i="10" s="1"/>
  <c r="AD522" i="10"/>
  <c r="AE522" i="10" s="1"/>
  <c r="AF522" i="10" s="1"/>
  <c r="AD63" i="10"/>
  <c r="AE63" i="10" s="1"/>
  <c r="AF63" i="10" s="1"/>
  <c r="AE879" i="10"/>
  <c r="AF879" i="10" s="1"/>
  <c r="AD813" i="10"/>
  <c r="AE813" i="10" s="1"/>
  <c r="AF813" i="10" s="1"/>
  <c r="AD869" i="10"/>
  <c r="AE869" i="10" s="1"/>
  <c r="AF869" i="10" s="1"/>
  <c r="AD661" i="10"/>
  <c r="AE661" i="10" s="1"/>
  <c r="AF661" i="10" s="1"/>
  <c r="AD859" i="10"/>
  <c r="AE859" i="10" s="1"/>
  <c r="AF859" i="10" s="1"/>
  <c r="AC994" i="10"/>
  <c r="AD994" i="10" s="1"/>
  <c r="AE994" i="10" s="1"/>
  <c r="AF994" i="10" s="1"/>
  <c r="AC913" i="10"/>
  <c r="AD913" i="10" s="1"/>
  <c r="AE913" i="10" s="1"/>
  <c r="AF913" i="10" s="1"/>
  <c r="U3" i="10"/>
  <c r="AC946" i="10"/>
  <c r="AD946" i="10" s="1"/>
  <c r="AE946" i="10" s="1"/>
  <c r="AF946" i="10" s="1"/>
  <c r="AD155" i="10"/>
  <c r="AE155" i="10" s="1"/>
  <c r="AF155" i="10" s="1"/>
  <c r="AD81" i="10"/>
  <c r="AE81" i="10" s="1"/>
  <c r="AF81" i="10" s="1"/>
  <c r="AD807" i="10"/>
  <c r="AE807" i="10" s="1"/>
  <c r="AF807" i="10" s="1"/>
  <c r="AC802" i="10"/>
  <c r="AD802" i="10" s="1"/>
  <c r="AE802" i="10" s="1"/>
  <c r="AF802" i="10" s="1"/>
  <c r="AD653" i="10"/>
  <c r="AE653" i="10" s="1"/>
  <c r="AF653" i="10" s="1"/>
  <c r="AD41" i="10"/>
  <c r="AE41" i="10" s="1"/>
  <c r="AF41" i="10" s="1"/>
  <c r="AD592" i="10"/>
  <c r="AE592" i="10" s="1"/>
  <c r="AF592" i="10" s="1"/>
  <c r="AC800" i="10"/>
  <c r="AD800" i="10" s="1"/>
  <c r="AE800" i="10" s="1"/>
  <c r="AF800" i="10" s="1"/>
  <c r="AD121" i="10"/>
  <c r="AE121" i="10" s="1"/>
  <c r="AF121" i="10" s="1"/>
  <c r="AD295" i="10"/>
  <c r="AE295" i="10" s="1"/>
  <c r="AF295" i="10" s="1"/>
  <c r="AC911" i="10"/>
  <c r="AD911" i="10" s="1"/>
  <c r="AE911" i="10" s="1"/>
  <c r="AF911" i="10" s="1"/>
  <c r="AC986" i="10"/>
  <c r="AD986" i="10" s="1"/>
  <c r="AE986" i="10" s="1"/>
  <c r="AF986" i="10" s="1"/>
  <c r="AD843" i="10"/>
  <c r="AE843" i="10" s="1"/>
  <c r="AF843" i="10" s="1"/>
  <c r="AD579" i="10"/>
  <c r="AE579" i="10" s="1"/>
  <c r="AF579" i="10" s="1"/>
  <c r="AD881" i="10"/>
  <c r="AE881" i="10" s="1"/>
  <c r="AF881" i="10" s="1"/>
  <c r="AE736" i="10"/>
  <c r="AF736" i="10" s="1"/>
  <c r="AC876" i="10"/>
  <c r="AD876" i="10" s="1"/>
  <c r="AE876" i="10" s="1"/>
  <c r="AF876" i="10" s="1"/>
  <c r="AD657" i="10"/>
  <c r="AE657" i="10" s="1"/>
  <c r="AF657" i="10" s="1"/>
  <c r="Z3" i="10"/>
  <c r="AD781" i="10"/>
  <c r="AE781" i="10" s="1"/>
  <c r="AF781" i="10" s="1"/>
  <c r="AC833" i="10"/>
  <c r="AD833" i="10" s="1"/>
  <c r="AE833" i="10" s="1"/>
  <c r="AF833" i="10" s="1"/>
  <c r="AC842" i="10"/>
  <c r="AD842" i="10" s="1"/>
  <c r="AE842" i="10" s="1"/>
  <c r="AF842" i="10" s="1"/>
  <c r="AD11" i="10"/>
  <c r="AE11" i="10" s="1"/>
  <c r="AF11" i="10" s="1"/>
  <c r="AC997" i="10"/>
  <c r="AD997" i="10" s="1"/>
  <c r="AE997" i="10" s="1"/>
  <c r="AF997" i="10" s="1"/>
  <c r="AC1003" i="10"/>
  <c r="AD1003" i="10" s="1"/>
  <c r="AE1003" i="10" s="1"/>
  <c r="AF1003" i="10" s="1"/>
  <c r="AD144" i="10"/>
  <c r="AE144" i="10" s="1"/>
  <c r="AF144" i="10" s="1"/>
  <c r="AC964" i="10"/>
  <c r="AD964" i="10" s="1"/>
  <c r="AE964" i="10" s="1"/>
  <c r="AF964" i="10" s="1"/>
  <c r="AD804" i="10"/>
  <c r="AE804" i="10" s="1"/>
  <c r="AF804" i="10" s="1"/>
  <c r="AD257" i="10"/>
  <c r="AE257" i="10" s="1"/>
  <c r="AF257" i="10" s="1"/>
  <c r="AA3" i="10"/>
  <c r="AD72" i="10"/>
  <c r="AE72" i="10" s="1"/>
  <c r="AF72" i="10" s="1"/>
  <c r="AD245" i="10"/>
  <c r="AE245" i="10" s="1"/>
  <c r="AF245" i="10" s="1"/>
  <c r="AD43" i="10"/>
  <c r="AE43" i="10" s="1"/>
  <c r="AF43" i="10" s="1"/>
  <c r="AE564" i="10"/>
  <c r="AF564" i="10" s="1"/>
  <c r="AE871" i="10"/>
  <c r="AF871" i="10" s="1"/>
  <c r="AC745" i="10"/>
  <c r="AD745" i="10" s="1"/>
  <c r="AE745" i="10" s="1"/>
  <c r="AF745" i="10" s="1"/>
  <c r="AD157" i="10"/>
  <c r="AE157" i="10" s="1"/>
  <c r="AF157" i="10" s="1"/>
  <c r="AD292" i="10"/>
  <c r="AE292" i="10" s="1"/>
  <c r="AF292" i="10" s="1"/>
  <c r="AD232" i="10"/>
  <c r="AE232" i="10" s="1"/>
  <c r="AF232" i="10" s="1"/>
  <c r="AD319" i="10"/>
  <c r="AE319" i="10" s="1"/>
  <c r="AF319" i="10" s="1"/>
  <c r="AD451" i="10"/>
  <c r="AE451" i="10" s="1"/>
  <c r="AF451" i="10" s="1"/>
  <c r="AD646" i="10"/>
  <c r="AE646" i="10" s="1"/>
  <c r="AF646" i="10" s="1"/>
  <c r="AD283" i="10"/>
  <c r="AE283" i="10" s="1"/>
  <c r="AF283" i="10" s="1"/>
  <c r="AC778" i="10"/>
  <c r="AD778" i="10" s="1"/>
  <c r="AE778" i="10" s="1"/>
  <c r="AF778" i="10" s="1"/>
  <c r="AD469" i="10"/>
  <c r="AE469" i="10" s="1"/>
  <c r="AF469" i="10" s="1"/>
  <c r="AC915" i="10"/>
  <c r="AD915" i="10" s="1"/>
  <c r="AE915" i="10" s="1"/>
  <c r="AF915" i="10" s="1"/>
  <c r="AD126" i="10"/>
  <c r="AE126" i="10" s="1"/>
  <c r="AF126" i="10" s="1"/>
  <c r="AC918" i="10"/>
  <c r="AD918" i="10" s="1"/>
  <c r="AE918" i="10" s="1"/>
  <c r="AF918" i="10" s="1"/>
  <c r="AC832" i="10"/>
  <c r="AD832" i="10" s="1"/>
  <c r="AE832" i="10" s="1"/>
  <c r="AF832" i="10" s="1"/>
  <c r="AD79" i="10"/>
  <c r="AE79" i="10" s="1"/>
  <c r="AF79" i="10" s="1"/>
  <c r="AD956" i="10"/>
  <c r="AE956" i="10" s="1"/>
  <c r="AF956" i="10" s="1"/>
  <c r="AD597" i="10"/>
  <c r="AE597" i="10" s="1"/>
  <c r="AF597" i="10" s="1"/>
  <c r="AD799" i="10"/>
  <c r="AE799" i="10" s="1"/>
  <c r="AF799" i="10" s="1"/>
  <c r="AD65" i="10"/>
  <c r="AE65" i="10" s="1"/>
  <c r="AF65" i="10" s="1"/>
  <c r="AC765" i="10"/>
  <c r="AD765" i="10" s="1"/>
  <c r="AE765" i="10" s="1"/>
  <c r="AF765" i="10" s="1"/>
  <c r="AC933" i="10"/>
  <c r="AD933" i="10" s="1"/>
  <c r="AE933" i="10" s="1"/>
  <c r="AF933" i="10" s="1"/>
  <c r="AC968" i="10"/>
  <c r="AD968" i="10" s="1"/>
  <c r="AE968" i="10" s="1"/>
  <c r="AF968" i="10" s="1"/>
  <c r="AD515" i="10"/>
  <c r="AE515" i="10" s="1"/>
  <c r="AF515" i="10" s="1"/>
  <c r="AC928" i="10"/>
  <c r="AD928" i="10" s="1"/>
  <c r="AE928" i="10" s="1"/>
  <c r="AF928" i="10" s="1"/>
  <c r="AC1006" i="10"/>
  <c r="AD1006" i="10" s="1"/>
  <c r="AE1006" i="10" s="1"/>
  <c r="AF1006" i="10" s="1"/>
  <c r="AD763" i="10"/>
  <c r="AE763" i="10" s="1"/>
  <c r="AF763" i="10" s="1"/>
  <c r="AD108" i="10"/>
  <c r="AE108" i="10" s="1"/>
  <c r="AF108" i="10" s="1"/>
  <c r="AD576" i="10"/>
  <c r="AE576" i="10" s="1"/>
  <c r="AF576" i="10" s="1"/>
  <c r="AD531" i="10"/>
  <c r="AE531" i="10" s="1"/>
  <c r="AF531" i="10" s="1"/>
  <c r="AB3" i="10"/>
  <c r="AE890" i="10"/>
  <c r="AF890" i="10" s="1"/>
  <c r="AD947" i="10"/>
  <c r="AE947" i="10" s="1"/>
  <c r="AF947" i="10" s="1"/>
  <c r="AC939" i="10"/>
  <c r="AD939" i="10" s="1"/>
  <c r="AE939" i="10" s="1"/>
  <c r="AF939" i="10" s="1"/>
  <c r="AD112" i="10"/>
  <c r="AE112" i="10" s="1"/>
  <c r="AF112" i="10" s="1"/>
  <c r="AD304" i="10"/>
  <c r="AE304" i="10" s="1"/>
  <c r="AF304" i="10" s="1"/>
  <c r="AD262" i="10"/>
  <c r="AE262" i="10" s="1"/>
  <c r="AF262" i="10" s="1"/>
  <c r="AD154" i="10"/>
  <c r="AE154" i="10" s="1"/>
  <c r="AF154" i="10" s="1"/>
  <c r="AD584" i="10"/>
  <c r="AE584" i="10" s="1"/>
  <c r="AF584" i="10" s="1"/>
  <c r="AD697" i="10"/>
  <c r="AE697" i="10" s="1"/>
  <c r="AF697" i="10" s="1"/>
  <c r="AC972" i="10"/>
  <c r="AD972" i="10" s="1"/>
  <c r="AE972" i="10" s="1"/>
  <c r="AF972" i="10" s="1"/>
  <c r="AD363" i="10"/>
  <c r="AE363" i="10" s="1"/>
  <c r="AF363" i="10" s="1"/>
  <c r="AD587" i="10"/>
  <c r="AE587" i="10" s="1"/>
  <c r="AF587" i="10" s="1"/>
  <c r="AD233" i="10"/>
  <c r="AE233" i="10" s="1"/>
  <c r="AF233" i="10" s="1"/>
  <c r="AD9" i="10"/>
  <c r="AE9" i="10" s="1"/>
  <c r="AF9" i="10" s="1"/>
  <c r="AD400" i="10"/>
  <c r="AE400" i="10" s="1"/>
  <c r="AF400" i="10" s="1"/>
  <c r="AC636" i="10"/>
  <c r="AD165" i="10"/>
  <c r="AE165" i="10" s="1"/>
  <c r="AF165" i="10" s="1"/>
  <c r="AD655" i="10"/>
  <c r="AE655" i="10" s="1"/>
  <c r="AF655" i="10" s="1"/>
  <c r="AD561" i="10"/>
  <c r="AE561" i="10" s="1"/>
  <c r="AF561" i="10" s="1"/>
  <c r="AC977" i="10"/>
  <c r="AD977" i="10" s="1"/>
  <c r="AE977" i="10" s="1"/>
  <c r="AF977" i="10" s="1"/>
  <c r="AD219" i="10"/>
  <c r="AE219" i="10" s="1"/>
  <c r="AF219" i="10" s="1"/>
  <c r="AD830" i="10"/>
  <c r="AE830" i="10" s="1"/>
  <c r="AF830" i="10" s="1"/>
  <c r="AD354" i="10"/>
  <c r="AE354" i="10" s="1"/>
  <c r="AF354" i="10" s="1"/>
  <c r="AD238" i="10"/>
  <c r="AE238" i="10" s="1"/>
  <c r="AF238" i="10" s="1"/>
  <c r="AD472" i="10"/>
  <c r="AE472" i="10" s="1"/>
  <c r="AF472" i="10" s="1"/>
  <c r="AD645" i="10"/>
  <c r="AE645" i="10" s="1"/>
  <c r="AF645" i="10" s="1"/>
  <c r="AD694" i="10"/>
  <c r="AE694" i="10" s="1"/>
  <c r="AF694" i="10" s="1"/>
  <c r="AD169" i="10"/>
  <c r="AE169" i="10" s="1"/>
  <c r="AF169" i="10" s="1"/>
  <c r="AD137" i="10"/>
  <c r="AE137" i="10" s="1"/>
  <c r="AF137" i="10" s="1"/>
  <c r="AD267" i="10"/>
  <c r="AE267" i="10" s="1"/>
  <c r="AF267" i="10" s="1"/>
  <c r="AD204" i="10"/>
  <c r="AE204" i="10" s="1"/>
  <c r="AF204" i="10" s="1"/>
  <c r="AD254" i="10"/>
  <c r="AE254" i="10" s="1"/>
  <c r="AF254" i="10" s="1"/>
  <c r="AD811" i="10"/>
  <c r="AE811" i="10" s="1"/>
  <c r="AF811" i="10" s="1"/>
  <c r="AD170" i="10"/>
  <c r="AE170" i="10" s="1"/>
  <c r="AF170" i="10" s="1"/>
  <c r="AD658" i="10"/>
  <c r="AE658" i="10" s="1"/>
  <c r="AF658" i="10" s="1"/>
  <c r="AD315" i="10"/>
  <c r="AE315" i="10" s="1"/>
  <c r="AF315" i="10" s="1"/>
  <c r="AD669" i="10"/>
  <c r="AE669" i="10" s="1"/>
  <c r="AF669" i="10" s="1"/>
  <c r="AD489" i="10"/>
  <c r="AE489" i="10" s="1"/>
  <c r="AF489" i="10" s="1"/>
  <c r="AD650" i="10"/>
  <c r="AE650" i="10" s="1"/>
  <c r="AF650" i="10" s="1"/>
  <c r="AD318" i="10"/>
  <c r="AE318" i="10" s="1"/>
  <c r="AF318" i="10" s="1"/>
  <c r="AD468" i="10"/>
  <c r="AE468" i="10" s="1"/>
  <c r="AF468" i="10" s="1"/>
  <c r="AD261" i="10"/>
  <c r="AE261" i="10" s="1"/>
  <c r="AF261" i="10" s="1"/>
  <c r="AC991" i="10"/>
  <c r="AD991" i="10" s="1"/>
  <c r="AE991" i="10" s="1"/>
  <c r="AF991" i="10" s="1"/>
  <c r="AD361" i="10"/>
  <c r="AE361" i="10" s="1"/>
  <c r="AF361" i="10" s="1"/>
  <c r="AD88" i="10"/>
  <c r="AE88" i="10" s="1"/>
  <c r="AF88" i="10" s="1"/>
  <c r="AD296" i="10"/>
  <c r="AE296" i="10" s="1"/>
  <c r="AF296" i="10" s="1"/>
  <c r="AD147" i="10"/>
  <c r="AE147" i="10" s="1"/>
  <c r="AF147" i="10" s="1"/>
  <c r="AD120" i="10"/>
  <c r="AE120" i="10" s="1"/>
  <c r="AF120" i="10" s="1"/>
  <c r="AD198" i="10"/>
  <c r="AE198" i="10" s="1"/>
  <c r="AF198" i="10" s="1"/>
  <c r="AD172" i="10"/>
  <c r="AE172" i="10" s="1"/>
  <c r="AF172" i="10" s="1"/>
  <c r="AD326" i="10"/>
  <c r="AE326" i="10" s="1"/>
  <c r="AF326" i="10" s="1"/>
  <c r="AD461" i="10"/>
  <c r="AE461" i="10" s="1"/>
  <c r="AF461" i="10" s="1"/>
  <c r="AD130" i="10"/>
  <c r="AE130" i="10" s="1"/>
  <c r="AF130" i="10" s="1"/>
  <c r="AD58" i="10"/>
  <c r="AE58" i="10" s="1"/>
  <c r="AF58" i="10" s="1"/>
  <c r="AD586" i="10"/>
  <c r="AE586" i="10" s="1"/>
  <c r="AF586" i="10" s="1"/>
  <c r="AD651" i="10"/>
  <c r="AE651" i="10" s="1"/>
  <c r="AF651" i="10" s="1"/>
  <c r="AD397" i="10"/>
  <c r="AE397" i="10" s="1"/>
  <c r="AF397" i="10" s="1"/>
  <c r="AD612" i="10"/>
  <c r="AD189" i="10"/>
  <c r="AE189" i="10" s="1"/>
  <c r="AF189" i="10" s="1"/>
  <c r="AD591" i="10"/>
  <c r="AE591" i="10" s="1"/>
  <c r="AF591" i="10" s="1"/>
  <c r="AD726" i="10"/>
  <c r="AE726" i="10" s="1"/>
  <c r="AF726" i="10" s="1"/>
  <c r="AD80" i="10"/>
  <c r="AE80" i="10" s="1"/>
  <c r="AF80" i="10" s="1"/>
  <c r="AD151" i="10"/>
  <c r="AE151" i="10" s="1"/>
  <c r="AF151" i="10" s="1"/>
  <c r="AD250" i="10"/>
  <c r="AE250" i="10" s="1"/>
  <c r="AF250" i="10" s="1"/>
  <c r="AD291" i="10"/>
  <c r="AE291" i="10" s="1"/>
  <c r="AF291" i="10" s="1"/>
  <c r="AD116" i="10"/>
  <c r="AE116" i="10" s="1"/>
  <c r="AF116" i="10" s="1"/>
  <c r="AD575" i="10"/>
  <c r="AE575" i="10" s="1"/>
  <c r="AF575" i="10" s="1"/>
  <c r="AD206" i="10"/>
  <c r="AE206" i="10" s="1"/>
  <c r="AF206" i="10" s="1"/>
  <c r="AD416" i="10"/>
  <c r="AE416" i="10" s="1"/>
  <c r="AF416" i="10" s="1"/>
  <c r="O178" i="10" l="1"/>
  <c r="O559" i="10" s="1"/>
  <c r="N5" i="10"/>
  <c r="N178" i="10"/>
  <c r="N559" i="10" s="1"/>
  <c r="V5" i="10"/>
  <c r="V178" i="10"/>
  <c r="V559" i="10" s="1"/>
  <c r="U4" i="10"/>
  <c r="Z2" i="10"/>
  <c r="Z178" i="10" s="1"/>
  <c r="Z559" i="10" s="1"/>
  <c r="Z4" i="10"/>
  <c r="Z5" i="10"/>
  <c r="U2" i="10"/>
  <c r="U5" i="10" s="1"/>
  <c r="AA4" i="10"/>
  <c r="AB4" i="10"/>
  <c r="AB2" i="10" s="1"/>
  <c r="AB5" i="10" s="1"/>
  <c r="AD636" i="10"/>
  <c r="AE636" i="10" s="1"/>
  <c r="AF636" i="10" s="1"/>
  <c r="AC3" i="10"/>
  <c r="AE612" i="10"/>
  <c r="AD3" i="10"/>
  <c r="U178" i="10" l="1"/>
  <c r="U559" i="10" s="1"/>
  <c r="AB178" i="10"/>
  <c r="AB559" i="10" s="1"/>
  <c r="AC4" i="10"/>
  <c r="AC2" i="10"/>
  <c r="AC5" i="10" s="1"/>
  <c r="AC178" i="10"/>
  <c r="AC559" i="10" s="1"/>
  <c r="AD4" i="10"/>
  <c r="AF612" i="10"/>
  <c r="AE4" i="10"/>
  <c r="AE3" i="10"/>
  <c r="AD2" i="10"/>
  <c r="AD5" i="10" l="1"/>
  <c r="AD178" i="10"/>
  <c r="AD559" i="10" s="1"/>
  <c r="AE2" i="10"/>
  <c r="AE178" i="10" s="1"/>
  <c r="AE559" i="10" s="1"/>
  <c r="AE5" i="10"/>
  <c r="AF3" i="10"/>
  <c r="AF4" i="10" s="1"/>
  <c r="AF2" i="10"/>
  <c r="AF178" i="10"/>
  <c r="AF559" i="10" s="1"/>
  <c r="AF5" i="10"/>
  <c r="AA2" i="10"/>
  <c r="AA178" i="10"/>
  <c r="AA559" i="10"/>
  <c r="AA5" i="10"/>
  <c r="P2" i="10"/>
  <c r="P178" i="10"/>
  <c r="P559" i="10" s="1"/>
  <c r="M2" i="10"/>
  <c r="M178" i="10" s="1"/>
  <c r="M559" i="10" s="1"/>
  <c r="M5" i="10"/>
  <c r="Q2" i="10"/>
  <c r="Q178" i="10"/>
  <c r="Q559" i="10" s="1"/>
  <c r="Y2" i="10"/>
  <c r="Y178" i="10"/>
  <c r="Y559" i="10" s="1"/>
  <c r="Y5" i="10"/>
  <c r="W2" i="10"/>
  <c r="W178" i="10" s="1"/>
  <c r="W559" i="10" s="1"/>
  <c r="W5" i="10"/>
  <c r="Q5" i="10"/>
  <c r="S2" i="10"/>
  <c r="S178" i="10" s="1"/>
  <c r="S559" i="10" s="1"/>
  <c r="P5" i="10"/>
  <c r="T2" i="10"/>
  <c r="T178" i="10"/>
  <c r="T559" i="10" s="1"/>
  <c r="T5" i="10"/>
  <c r="X2" i="10"/>
  <c r="X178" i="10"/>
  <c r="X559" i="10" s="1"/>
  <c r="S5" i="10"/>
</calcChain>
</file>

<file path=xl/sharedStrings.xml><?xml version="1.0" encoding="utf-8"?>
<sst xmlns="http://schemas.openxmlformats.org/spreadsheetml/2006/main" count="19367" uniqueCount="3008">
  <si>
    <t>Description</t>
  </si>
  <si>
    <t>Dataset</t>
  </si>
  <si>
    <t>GPS Longitude (DD) in Quadrat</t>
  </si>
  <si>
    <t>GPS Latitude (DD) in Quadrat</t>
  </si>
  <si>
    <t>Fresh weight of cobs subsample  in Quadrat</t>
  </si>
  <si>
    <t>GPS Altitude (m)  in Quadrat</t>
  </si>
  <si>
    <t>Text</t>
  </si>
  <si>
    <t>Date</t>
  </si>
  <si>
    <t>Numeric</t>
  </si>
  <si>
    <t>Dry weight of cobs subsample  in Quadrat</t>
  </si>
  <si>
    <t>Grain dry weight of subsample</t>
  </si>
  <si>
    <t>Country</t>
  </si>
  <si>
    <t>Zone</t>
  </si>
  <si>
    <t>Region</t>
  </si>
  <si>
    <t>District</t>
  </si>
  <si>
    <t>Ward</t>
  </si>
  <si>
    <t>Village</t>
  </si>
  <si>
    <t>Latitude</t>
  </si>
  <si>
    <t>Longitude</t>
  </si>
  <si>
    <t>Altitude</t>
  </si>
  <si>
    <t>FWt of Cobs_all (kg)</t>
  </si>
  <si>
    <t>FWt of Cobs SS (kg)</t>
  </si>
  <si>
    <t>Dry Wt of Cobs SS (kg)</t>
  </si>
  <si>
    <t>Tanzania</t>
  </si>
  <si>
    <t>Q1</t>
  </si>
  <si>
    <t>Q2</t>
  </si>
  <si>
    <t>Q3</t>
  </si>
  <si>
    <t>Descriptions and Abbreviation</t>
  </si>
  <si>
    <t>Unit</t>
  </si>
  <si>
    <t>Mean</t>
  </si>
  <si>
    <t>Median</t>
  </si>
  <si>
    <t>Minimum</t>
  </si>
  <si>
    <t>Maximum</t>
  </si>
  <si>
    <t>STDEV</t>
  </si>
  <si>
    <t>Missing Value</t>
  </si>
  <si>
    <t>Decimal degrees</t>
  </si>
  <si>
    <t>Meters (m)</t>
  </si>
  <si>
    <t>%</t>
  </si>
  <si>
    <t>Alphanueric</t>
  </si>
  <si>
    <t>Identification number of surveyed farm</t>
  </si>
  <si>
    <t>Zone where the survey was conducted</t>
  </si>
  <si>
    <t>Country where the survey was conducted</t>
  </si>
  <si>
    <t>Regioin where the survey was conducted</t>
  </si>
  <si>
    <t>District where the survey was conducted</t>
  </si>
  <si>
    <t>Ward where the survey was conducted</t>
  </si>
  <si>
    <t>Village where the survey was conducted</t>
  </si>
  <si>
    <t>DC Element</t>
  </si>
  <si>
    <t>Qualifier</t>
  </si>
  <si>
    <t>Definition</t>
  </si>
  <si>
    <t>This file</t>
  </si>
  <si>
    <t>Title</t>
  </si>
  <si>
    <t>Title of resource</t>
  </si>
  <si>
    <t>Official or unofficial title of the document, data set, image, etc.</t>
  </si>
  <si>
    <t xml:space="preserve">Creator </t>
  </si>
  <si>
    <t>Name of resource creator</t>
  </si>
  <si>
    <t>Creators of the item—typically a person. Could be an organization in case of corporate authors (e.g. Center reports)</t>
  </si>
  <si>
    <t>Kenneth Masuki</t>
  </si>
  <si>
    <t>Subject</t>
  </si>
  <si>
    <t>AGROVOC subject term</t>
  </si>
  <si>
    <t>AGROVOC subject matter or research area</t>
  </si>
  <si>
    <t>Agronomy</t>
  </si>
  <si>
    <t>Abstract of work</t>
  </si>
  <si>
    <t>Abstract or other description of the item</t>
  </si>
  <si>
    <t>Variables &amp; observations</t>
  </si>
  <si>
    <t>Contributor</t>
  </si>
  <si>
    <t>CGIAR Center name</t>
  </si>
  <si>
    <t>Research Centers with which creator(s) are affiliated</t>
  </si>
  <si>
    <t>CIMMYT</t>
  </si>
  <si>
    <t>non-CGIAR entity name</t>
  </si>
  <si>
    <t>Non-CGIAR partner entity with which creator/s are affiliated</t>
  </si>
  <si>
    <t>Selian and  Uyole Research Institutes</t>
  </si>
  <si>
    <t xml:space="preserve">CRP </t>
  </si>
  <si>
    <t>CGIAR Research Program with which the research is affiliated</t>
  </si>
  <si>
    <t>Maize</t>
  </si>
  <si>
    <t>Funding agency</t>
  </si>
  <si>
    <t>Funder, funding agency or sponsor</t>
  </si>
  <si>
    <t>BMGF</t>
  </si>
  <si>
    <t>Project</t>
  </si>
  <si>
    <t>Name of project with which the research is affiliated</t>
  </si>
  <si>
    <t>TAMASA</t>
  </si>
  <si>
    <t>Publication or creation date</t>
  </si>
  <si>
    <t>Publication, creation, end of trial, or issue date</t>
  </si>
  <si>
    <t>Type</t>
  </si>
  <si>
    <t>Type of resource</t>
  </si>
  <si>
    <t>Nature or genre of item/content; e.g., article, book chpt, poster, data set, audio etc</t>
  </si>
  <si>
    <t>Format</t>
  </si>
  <si>
    <t>File format</t>
  </si>
  <si>
    <t>File format of item e.g.: PDF; jpg etc.</t>
  </si>
  <si>
    <t>.XLS</t>
  </si>
  <si>
    <t>Language</t>
  </si>
  <si>
    <t xml:space="preserve">Language </t>
  </si>
  <si>
    <t>Language of the item; use ISO 639-1 (alpha-2) or ISO 639-2 (alpha-3).</t>
  </si>
  <si>
    <t>Relation</t>
  </si>
  <si>
    <t>Files related to resource</t>
  </si>
  <si>
    <t>Supplemental files, e.g. data sets related to publications or larger “whole” (book chapters etc)</t>
  </si>
  <si>
    <t>Coverage</t>
  </si>
  <si>
    <t>Supra-national areas (above country level) related to the item being described</t>
  </si>
  <si>
    <t>East  Africa</t>
  </si>
  <si>
    <t>Country/countries related to the data which was collected in resource</t>
  </si>
  <si>
    <t>Admin unit - level 1</t>
  </si>
  <si>
    <t>Sub-national administrative areas such as provinces, states, or districts</t>
  </si>
  <si>
    <t>Geospatial coordinates</t>
  </si>
  <si>
    <t>Coordinates or polygon points for boundaries of area where research was conducted (in decimal degrees)</t>
  </si>
  <si>
    <t>Start date of activity</t>
  </si>
  <si>
    <t>Chronological period: start date of activity described in resource</t>
  </si>
  <si>
    <t>End date of activity</t>
  </si>
  <si>
    <t>Chronological period: end date of activity described in resource</t>
  </si>
  <si>
    <t>Rights</t>
  </si>
  <si>
    <t>Terms of use</t>
  </si>
  <si>
    <t>Rights, licensing, IPR, or permission statement</t>
  </si>
  <si>
    <t>CIMMYT policy</t>
  </si>
  <si>
    <t>Contact</t>
  </si>
  <si>
    <t>Point of contact</t>
  </si>
  <si>
    <t>For data: email address for group or department to contact in case of questions</t>
  </si>
  <si>
    <t>Data citation</t>
  </si>
  <si>
    <t>Southern Highlands, Eastern and Northern Zones</t>
  </si>
  <si>
    <t>Hamlet</t>
  </si>
  <si>
    <t>Farmer Name</t>
  </si>
  <si>
    <t>HHID</t>
  </si>
  <si>
    <t>Area by Farmer_est</t>
  </si>
  <si>
    <t>Area by GPS</t>
  </si>
  <si>
    <t>S02010101</t>
  </si>
  <si>
    <t>Athanas Mlelwa</t>
  </si>
  <si>
    <t>S02010102</t>
  </si>
  <si>
    <t>Naftali Lugala</t>
  </si>
  <si>
    <t>S02010104</t>
  </si>
  <si>
    <t>S02010105</t>
  </si>
  <si>
    <t>Beatrice Mwigune</t>
  </si>
  <si>
    <t>S02010106</t>
  </si>
  <si>
    <t>Obadia Msemwa</t>
  </si>
  <si>
    <t>S02010107</t>
  </si>
  <si>
    <t>Paulo Hosea Mbwilo</t>
  </si>
  <si>
    <t>S02010108</t>
  </si>
  <si>
    <t>Anzanukye Ngewe</t>
  </si>
  <si>
    <t>S02010201</t>
  </si>
  <si>
    <t>Anyesi Kivike</t>
  </si>
  <si>
    <t>S02010202</t>
  </si>
  <si>
    <t>Balbelina Kisoma</t>
  </si>
  <si>
    <t>S02010203</t>
  </si>
  <si>
    <t>Anthony Lumato</t>
  </si>
  <si>
    <t>S02010204</t>
  </si>
  <si>
    <t>S02010205</t>
  </si>
  <si>
    <t>Aloyce Kalolo</t>
  </si>
  <si>
    <t>S02010207</t>
  </si>
  <si>
    <t>Eneles Muendele Jonas</t>
  </si>
  <si>
    <t>S02010206</t>
  </si>
  <si>
    <t>S02010208</t>
  </si>
  <si>
    <t>Dostea Fwimi</t>
  </si>
  <si>
    <t>S02010301</t>
  </si>
  <si>
    <t>S02010302</t>
  </si>
  <si>
    <t>S02010303</t>
  </si>
  <si>
    <t>Dickson Manga</t>
  </si>
  <si>
    <t>S02010304</t>
  </si>
  <si>
    <t>S02010305</t>
  </si>
  <si>
    <t>Festo Mhongole</t>
  </si>
  <si>
    <t>S02010306</t>
  </si>
  <si>
    <t>Ascriti Msemwa</t>
  </si>
  <si>
    <t>S02010307</t>
  </si>
  <si>
    <t>Felix Sanga</t>
  </si>
  <si>
    <t>S02010308</t>
  </si>
  <si>
    <t>Monica Chavala</t>
  </si>
  <si>
    <t>S02020102</t>
  </si>
  <si>
    <t>S02020201</t>
  </si>
  <si>
    <t>Fausta Semteleke</t>
  </si>
  <si>
    <t>S02020202</t>
  </si>
  <si>
    <t>Mateso Mbundamila</t>
  </si>
  <si>
    <t>S02020203</t>
  </si>
  <si>
    <t>S02020204</t>
  </si>
  <si>
    <t>S02020205</t>
  </si>
  <si>
    <t xml:space="preserve">Rose Lukungu </t>
  </si>
  <si>
    <t>S02020207</t>
  </si>
  <si>
    <t>S02020301</t>
  </si>
  <si>
    <t>Yusuph Chotta</t>
  </si>
  <si>
    <t>S02020303</t>
  </si>
  <si>
    <t>S02020305</t>
  </si>
  <si>
    <t>S02020306</t>
  </si>
  <si>
    <t>Yahaya Sanga</t>
  </si>
  <si>
    <t>S02030101</t>
  </si>
  <si>
    <t>Chesam Kalenga</t>
  </si>
  <si>
    <t>S02030102</t>
  </si>
  <si>
    <t>Jewasi Nyalanga</t>
  </si>
  <si>
    <t>S02030103</t>
  </si>
  <si>
    <t>Gracia Lalika</t>
  </si>
  <si>
    <t>S02030104</t>
  </si>
  <si>
    <t>Marko Tossi</t>
  </si>
  <si>
    <t>S02030105</t>
  </si>
  <si>
    <t>Jackson Kibuga</t>
  </si>
  <si>
    <t>S02030106</t>
  </si>
  <si>
    <t>Alvalus Kiselema</t>
  </si>
  <si>
    <t>Tabu Tosi</t>
  </si>
  <si>
    <t>S02030108</t>
  </si>
  <si>
    <t>S02030201</t>
  </si>
  <si>
    <t>S02030203</t>
  </si>
  <si>
    <t>Lazaro Kilingo</t>
  </si>
  <si>
    <t>S02030204</t>
  </si>
  <si>
    <t>Constantino Silinu</t>
  </si>
  <si>
    <t>S02030205</t>
  </si>
  <si>
    <t>Dominicus Mbugi</t>
  </si>
  <si>
    <t>S02030206</t>
  </si>
  <si>
    <t>S02030302</t>
  </si>
  <si>
    <t>Festo Silinu</t>
  </si>
  <si>
    <t>S02030304</t>
  </si>
  <si>
    <t>Bitia Silinu</t>
  </si>
  <si>
    <t>S02030305</t>
  </si>
  <si>
    <t>S02030306</t>
  </si>
  <si>
    <t>Elizabeth Chalamila</t>
  </si>
  <si>
    <t>S02030307</t>
  </si>
  <si>
    <t>Rena Ng'ang'ana</t>
  </si>
  <si>
    <t>S05010101</t>
  </si>
  <si>
    <t>Mwawa Samson</t>
  </si>
  <si>
    <t>S05010102</t>
  </si>
  <si>
    <t>S05010103</t>
  </si>
  <si>
    <t>Ebiya Shombe</t>
  </si>
  <si>
    <t>S05010104</t>
  </si>
  <si>
    <t>S05010105</t>
  </si>
  <si>
    <t>Mapinduzi Ndele</t>
  </si>
  <si>
    <t>S05010106</t>
  </si>
  <si>
    <t>S05010107</t>
  </si>
  <si>
    <t>Msafiri Sofwanye</t>
  </si>
  <si>
    <t>S05010108</t>
  </si>
  <si>
    <t>Cecilia Shangwe</t>
  </si>
  <si>
    <t>S05010201</t>
  </si>
  <si>
    <t>S05010203</t>
  </si>
  <si>
    <t>S05010204</t>
  </si>
  <si>
    <t>S05010205</t>
  </si>
  <si>
    <t>Simon Mwangwale</t>
  </si>
  <si>
    <t>S05010206</t>
  </si>
  <si>
    <t>Yenala Mwamboma</t>
  </si>
  <si>
    <t>S05010208</t>
  </si>
  <si>
    <t>Ester Enock</t>
  </si>
  <si>
    <t>S05010301</t>
  </si>
  <si>
    <t>Laison Satieli</t>
  </si>
  <si>
    <t>S05010302</t>
  </si>
  <si>
    <t>Bahati Dickson</t>
  </si>
  <si>
    <t>S05010305</t>
  </si>
  <si>
    <t>Isambi Yusuph</t>
  </si>
  <si>
    <t>S05010307</t>
  </si>
  <si>
    <t>S06010101</t>
  </si>
  <si>
    <t>Oscar Mlelwa</t>
  </si>
  <si>
    <t>S06010102</t>
  </si>
  <si>
    <t>S06010103</t>
  </si>
  <si>
    <t>Charles Mlelwa</t>
  </si>
  <si>
    <t>S06010104</t>
  </si>
  <si>
    <t>S06010105</t>
  </si>
  <si>
    <t>S06010106</t>
  </si>
  <si>
    <t>Athanas Mtewele</t>
  </si>
  <si>
    <t>S06010107</t>
  </si>
  <si>
    <t>S06010108</t>
  </si>
  <si>
    <t>Aldo Mlelwa</t>
  </si>
  <si>
    <t>S06010201</t>
  </si>
  <si>
    <t>S06010202</t>
  </si>
  <si>
    <t>S06010203</t>
  </si>
  <si>
    <t>Winfrid Mtewele</t>
  </si>
  <si>
    <t>S06010205</t>
  </si>
  <si>
    <t>Emmanuel Mtewele</t>
  </si>
  <si>
    <t>S06010207</t>
  </si>
  <si>
    <t>S06010208</t>
  </si>
  <si>
    <t>Benedict Mwinuka</t>
  </si>
  <si>
    <t>S06010301</t>
  </si>
  <si>
    <t>S06010302</t>
  </si>
  <si>
    <t>S06010303</t>
  </si>
  <si>
    <t>Petro Mgeni</t>
  </si>
  <si>
    <t>S06010304</t>
  </si>
  <si>
    <t>S06010307</t>
  </si>
  <si>
    <t>S06010308</t>
  </si>
  <si>
    <t>Crispin Chaula</t>
  </si>
  <si>
    <t>Triphonia Kilasi</t>
  </si>
  <si>
    <t>S06020102</t>
  </si>
  <si>
    <t>Christina Samsigwa</t>
  </si>
  <si>
    <t>S06020103</t>
  </si>
  <si>
    <t>Prisca Mligo</t>
  </si>
  <si>
    <t>S06020106</t>
  </si>
  <si>
    <t>Fausta Mkongwa</t>
  </si>
  <si>
    <t>Kalista Sakidenya</t>
  </si>
  <si>
    <t>S06020107</t>
  </si>
  <si>
    <t>Merry Sanga</t>
  </si>
  <si>
    <t>S06020203</t>
  </si>
  <si>
    <t>Hadija Chowo</t>
  </si>
  <si>
    <t>S06020301</t>
  </si>
  <si>
    <t>Anno Mgaya</t>
  </si>
  <si>
    <t>S06020302</t>
  </si>
  <si>
    <t>Lugwe Nyagawa</t>
  </si>
  <si>
    <t>S06020304</t>
  </si>
  <si>
    <t>S06020305</t>
  </si>
  <si>
    <t>Hosana Lupenza</t>
  </si>
  <si>
    <t>S06020306</t>
  </si>
  <si>
    <t>Leonard Mwinuka</t>
  </si>
  <si>
    <t>S06020307</t>
  </si>
  <si>
    <t>S06020308</t>
  </si>
  <si>
    <t>S06030101</t>
  </si>
  <si>
    <t>Anthony Mgaya</t>
  </si>
  <si>
    <t>Oscar Mgaya</t>
  </si>
  <si>
    <t>S06030104</t>
  </si>
  <si>
    <t>Costanzia Mgaya</t>
  </si>
  <si>
    <t>Obadia Mgaya</t>
  </si>
  <si>
    <t>S06030105</t>
  </si>
  <si>
    <t>Kaini Ngulo</t>
  </si>
  <si>
    <t>S06030106</t>
  </si>
  <si>
    <t>S06030107</t>
  </si>
  <si>
    <t>Emelda Msigwa</t>
  </si>
  <si>
    <t>S06030108</t>
  </si>
  <si>
    <t>S06030201</t>
  </si>
  <si>
    <t>Edwin Ndawala</t>
  </si>
  <si>
    <t>S06030203</t>
  </si>
  <si>
    <t>Bitram Chaula</t>
  </si>
  <si>
    <t>S06030204</t>
  </si>
  <si>
    <t>S06030205</t>
  </si>
  <si>
    <t>S06030206</t>
  </si>
  <si>
    <t>Ayubu Msigwa</t>
  </si>
  <si>
    <t>S06030207</t>
  </si>
  <si>
    <t>Yusuph Mwalongo</t>
  </si>
  <si>
    <t>S06030208</t>
  </si>
  <si>
    <t>Charles Liweli</t>
  </si>
  <si>
    <t>S06030301</t>
  </si>
  <si>
    <t>Monica Kalinga</t>
  </si>
  <si>
    <t>S06030302</t>
  </si>
  <si>
    <t>Donald Msemwa</t>
  </si>
  <si>
    <t>S06030303</t>
  </si>
  <si>
    <t>Atufiche Japhet</t>
  </si>
  <si>
    <t>S06030304</t>
  </si>
  <si>
    <t>Magreth Mtweve</t>
  </si>
  <si>
    <t>S06030305</t>
  </si>
  <si>
    <t>Rodrick Msigwa</t>
  </si>
  <si>
    <t>S06030306</t>
  </si>
  <si>
    <t>Petro Msigwa</t>
  </si>
  <si>
    <t>S06030307</t>
  </si>
  <si>
    <t>S06030308</t>
  </si>
  <si>
    <t>S07010101</t>
  </si>
  <si>
    <t>S07010102</t>
  </si>
  <si>
    <t>S07010103</t>
  </si>
  <si>
    <t>S07010104</t>
  </si>
  <si>
    <t>Christopher Kalemawazi</t>
  </si>
  <si>
    <t>S07010105</t>
  </si>
  <si>
    <t>S07010106</t>
  </si>
  <si>
    <t>S07010108</t>
  </si>
  <si>
    <t>Jackson Kalemawazi</t>
  </si>
  <si>
    <t>S07010201</t>
  </si>
  <si>
    <t>Modest Thobias</t>
  </si>
  <si>
    <t>S07010203</t>
  </si>
  <si>
    <t>S07010204</t>
  </si>
  <si>
    <t>Wenceslaus Nzelani</t>
  </si>
  <si>
    <t>S07010205</t>
  </si>
  <si>
    <t>Lucas Nzelani</t>
  </si>
  <si>
    <t>S07010206</t>
  </si>
  <si>
    <t>Orest Nzelane</t>
  </si>
  <si>
    <t>S07010207</t>
  </si>
  <si>
    <t>Fredrick Choma</t>
  </si>
  <si>
    <t>Simon Thobias</t>
  </si>
  <si>
    <t>S07010305</t>
  </si>
  <si>
    <t>S07020101</t>
  </si>
  <si>
    <t>S07020102</t>
  </si>
  <si>
    <t>S07020104</t>
  </si>
  <si>
    <t>S07020105</t>
  </si>
  <si>
    <t>S07020107</t>
  </si>
  <si>
    <t>S07020109</t>
  </si>
  <si>
    <t>S07020110</t>
  </si>
  <si>
    <t>S07020201</t>
  </si>
  <si>
    <t>S07020202</t>
  </si>
  <si>
    <t>S07020203</t>
  </si>
  <si>
    <t>Lupakisyo Stephen</t>
  </si>
  <si>
    <t>S07020204</t>
  </si>
  <si>
    <t>S07020304</t>
  </si>
  <si>
    <t>Michael Matondo</t>
  </si>
  <si>
    <t>S07020305</t>
  </si>
  <si>
    <t>Nobert Ngua</t>
  </si>
  <si>
    <t>S07020307</t>
  </si>
  <si>
    <t>S07020308</t>
  </si>
  <si>
    <t>Makasa Venance</t>
  </si>
  <si>
    <t>S08010101</t>
  </si>
  <si>
    <t>Faraji Mhingili</t>
  </si>
  <si>
    <t>S08010103</t>
  </si>
  <si>
    <t>Said Bagaya</t>
  </si>
  <si>
    <t>S08010104</t>
  </si>
  <si>
    <t>Hassan Mpako</t>
  </si>
  <si>
    <t>S08010105</t>
  </si>
  <si>
    <t>Mwajuma Mbano</t>
  </si>
  <si>
    <t>Fikiri Hamisi</t>
  </si>
  <si>
    <t>S08010107</t>
  </si>
  <si>
    <t>Athuman Muhingili</t>
  </si>
  <si>
    <t>S08010108</t>
  </si>
  <si>
    <t>Sadiki Mpako</t>
  </si>
  <si>
    <t>S08010306</t>
  </si>
  <si>
    <t>Athuman Abdu</t>
  </si>
  <si>
    <t>S08020101</t>
  </si>
  <si>
    <t>Marcus Mselewa</t>
  </si>
  <si>
    <t>S08020104</t>
  </si>
  <si>
    <t>Israel  Mende</t>
  </si>
  <si>
    <t>S08020105</t>
  </si>
  <si>
    <t>Melkior Mende</t>
  </si>
  <si>
    <t>S08020106</t>
  </si>
  <si>
    <t>Odiro Markus Mwingira</t>
  </si>
  <si>
    <t>S08020107</t>
  </si>
  <si>
    <t>Bosco Mselewa</t>
  </si>
  <si>
    <t>Joseph Komba</t>
  </si>
  <si>
    <t>S08020202</t>
  </si>
  <si>
    <t>Edwin Petro Hyera</t>
  </si>
  <si>
    <t>S08020203</t>
  </si>
  <si>
    <t>Focus Haule</t>
  </si>
  <si>
    <t>S08020204</t>
  </si>
  <si>
    <t>Joyce Komba</t>
  </si>
  <si>
    <t>S08020205</t>
  </si>
  <si>
    <t>Florence Haule</t>
  </si>
  <si>
    <t>S08020206</t>
  </si>
  <si>
    <t>S08020207</t>
  </si>
  <si>
    <t>Einhard Komba</t>
  </si>
  <si>
    <t>S08020208</t>
  </si>
  <si>
    <t>Grace Mkweche</t>
  </si>
  <si>
    <t>Regina Msangu</t>
  </si>
  <si>
    <t>S08020302</t>
  </si>
  <si>
    <t>Magreth Milinga</t>
  </si>
  <si>
    <t>S08020303</t>
  </si>
  <si>
    <t>Vianel Nyika</t>
  </si>
  <si>
    <t>S08020304</t>
  </si>
  <si>
    <t>Nolasko Mhagama</t>
  </si>
  <si>
    <t>S08020305</t>
  </si>
  <si>
    <t>S08020306</t>
  </si>
  <si>
    <t>Daniel Jordan Komba</t>
  </si>
  <si>
    <t>S08020307</t>
  </si>
  <si>
    <t>S08020308</t>
  </si>
  <si>
    <t>S08020309</t>
  </si>
  <si>
    <t>Anna Mhagama</t>
  </si>
  <si>
    <t>Noah Mwampashi</t>
  </si>
  <si>
    <t>S09010102</t>
  </si>
  <si>
    <t>Remmy Mwampashi</t>
  </si>
  <si>
    <t>Sijaona Mwampashi</t>
  </si>
  <si>
    <t>S09010104</t>
  </si>
  <si>
    <t>Josiva Jimson Mnkondya</t>
  </si>
  <si>
    <t>S09010106</t>
  </si>
  <si>
    <t>Faraja Wilson</t>
  </si>
  <si>
    <t>S09010107</t>
  </si>
  <si>
    <t>Alan Nyetera</t>
  </si>
  <si>
    <t>S09010108</t>
  </si>
  <si>
    <t>Restina Wilson</t>
  </si>
  <si>
    <t>S09010201</t>
  </si>
  <si>
    <t>Yohane Nyirenga</t>
  </si>
  <si>
    <t>S09010202</t>
  </si>
  <si>
    <t>Riziki Yohane</t>
  </si>
  <si>
    <t>S09010203</t>
  </si>
  <si>
    <t>Robert Chizo</t>
  </si>
  <si>
    <t>S09010204</t>
  </si>
  <si>
    <t>S09010206</t>
  </si>
  <si>
    <t>Furaha Yohana</t>
  </si>
  <si>
    <t>S09010207</t>
  </si>
  <si>
    <t>Sephania Chizo</t>
  </si>
  <si>
    <t>S09010208</t>
  </si>
  <si>
    <t>Aida Mashaka</t>
  </si>
  <si>
    <t>S09010209</t>
  </si>
  <si>
    <t>Shughuli Janson</t>
  </si>
  <si>
    <t>S09010301</t>
  </si>
  <si>
    <t>Hemson Chalotela</t>
  </si>
  <si>
    <t>S09010302</t>
  </si>
  <si>
    <t>Magreth Njoela</t>
  </si>
  <si>
    <t>S09010306</t>
  </si>
  <si>
    <t>Queen Shadrack</t>
  </si>
  <si>
    <t>S09010308</t>
  </si>
  <si>
    <t>Julitha Isege</t>
  </si>
  <si>
    <t>S09020101</t>
  </si>
  <si>
    <t>Zungu Mwashitete</t>
  </si>
  <si>
    <t>S09020102</t>
  </si>
  <si>
    <t>Philip Siame</t>
  </si>
  <si>
    <t>S09020105</t>
  </si>
  <si>
    <t>Masumbuko Siame</t>
  </si>
  <si>
    <t>S09020106</t>
  </si>
  <si>
    <t>S09020108</t>
  </si>
  <si>
    <t>Joseph Sirungwe</t>
  </si>
  <si>
    <t>S09020201</t>
  </si>
  <si>
    <t>Zawadi Simbeye</t>
  </si>
  <si>
    <t>S09020202</t>
  </si>
  <si>
    <t>S09020203</t>
  </si>
  <si>
    <t>Mbarikiwa Msokwa</t>
  </si>
  <si>
    <t>S09020307</t>
  </si>
  <si>
    <t>S09020310</t>
  </si>
  <si>
    <t>Sawire Simkonda</t>
  </si>
  <si>
    <t>S02020302</t>
  </si>
  <si>
    <t>S05010202</t>
  </si>
  <si>
    <t>S07010107</t>
  </si>
  <si>
    <t>N01010102</t>
  </si>
  <si>
    <t>N01010105</t>
  </si>
  <si>
    <t>N01010108</t>
  </si>
  <si>
    <t>N01010201</t>
  </si>
  <si>
    <t>Meshack Elisante</t>
  </si>
  <si>
    <t>N01010202</t>
  </si>
  <si>
    <t>Jeferson Ndeoya</t>
  </si>
  <si>
    <t>N01010204</t>
  </si>
  <si>
    <t>N01010206</t>
  </si>
  <si>
    <t>N01010207</t>
  </si>
  <si>
    <t>N01010303</t>
  </si>
  <si>
    <t>N01010308</t>
  </si>
  <si>
    <t>Ezekiel Jeremiah</t>
  </si>
  <si>
    <t>N01020101</t>
  </si>
  <si>
    <t>Loema Petro</t>
  </si>
  <si>
    <t>N01020102</t>
  </si>
  <si>
    <t>Charles Anka</t>
  </si>
  <si>
    <t>N01020103</t>
  </si>
  <si>
    <t>Ordian Gadie</t>
  </si>
  <si>
    <t>N01020106</t>
  </si>
  <si>
    <t>Andrea Safari</t>
  </si>
  <si>
    <t>N01020204</t>
  </si>
  <si>
    <t>Lala Petro</t>
  </si>
  <si>
    <t>N01020208</t>
  </si>
  <si>
    <t>Jumanne Amma</t>
  </si>
  <si>
    <t>N01020301</t>
  </si>
  <si>
    <t>Maria Tsere</t>
  </si>
  <si>
    <t>N01020302</t>
  </si>
  <si>
    <t>N01020303</t>
  </si>
  <si>
    <t>N01020304</t>
  </si>
  <si>
    <t>Tsere Saleh</t>
  </si>
  <si>
    <t>N01020305</t>
  </si>
  <si>
    <t>N01020306</t>
  </si>
  <si>
    <t>N01020308</t>
  </si>
  <si>
    <t>Vitalis Boay</t>
  </si>
  <si>
    <t>N01030104</t>
  </si>
  <si>
    <t>Letema Moko</t>
  </si>
  <si>
    <t>N01030105</t>
  </si>
  <si>
    <t>N01030106</t>
  </si>
  <si>
    <t>N01030108</t>
  </si>
  <si>
    <t>N01030201</t>
  </si>
  <si>
    <t>N01030203</t>
  </si>
  <si>
    <t>N01030204</t>
  </si>
  <si>
    <t>N01030205</t>
  </si>
  <si>
    <t>N01030207</t>
  </si>
  <si>
    <t>Sendeu Terengo</t>
  </si>
  <si>
    <t>N01030301</t>
  </si>
  <si>
    <t>Endo Sabore</t>
  </si>
  <si>
    <t>N01030305</t>
  </si>
  <si>
    <t>Tubulu Sabore</t>
  </si>
  <si>
    <t>N01030306</t>
  </si>
  <si>
    <t>N01030307</t>
  </si>
  <si>
    <t>Kone Sabore</t>
  </si>
  <si>
    <t>N01030308</t>
  </si>
  <si>
    <t>N03010101</t>
  </si>
  <si>
    <t>N03010103</t>
  </si>
  <si>
    <t>Ekonea Kimaro</t>
  </si>
  <si>
    <t>N03010105</t>
  </si>
  <si>
    <t>N03010106</t>
  </si>
  <si>
    <t>Ndemfoo Kimaro</t>
  </si>
  <si>
    <t>N03010107</t>
  </si>
  <si>
    <t>N03010108</t>
  </si>
  <si>
    <t>N03010201</t>
  </si>
  <si>
    <t>Hamza Mbaruku</t>
  </si>
  <si>
    <t>N03010202</t>
  </si>
  <si>
    <t>Magdalena Andrea</t>
  </si>
  <si>
    <t>N03010203</t>
  </si>
  <si>
    <t>Amon Yobu</t>
  </si>
  <si>
    <t>N03010204</t>
  </si>
  <si>
    <t>N03010205</t>
  </si>
  <si>
    <t>N03010206</t>
  </si>
  <si>
    <t>Stanley Jonas</t>
  </si>
  <si>
    <t>N03010207</t>
  </si>
  <si>
    <t>N03010208</t>
  </si>
  <si>
    <t>Janeth Mtui</t>
  </si>
  <si>
    <t>N03010301</t>
  </si>
  <si>
    <t>N03010307</t>
  </si>
  <si>
    <t>Aminiel Salitiel</t>
  </si>
  <si>
    <t>N03020102</t>
  </si>
  <si>
    <t>N03020103</t>
  </si>
  <si>
    <t>N03020104</t>
  </si>
  <si>
    <t>N03020106</t>
  </si>
  <si>
    <t>John Simba</t>
  </si>
  <si>
    <t>N03020107</t>
  </si>
  <si>
    <t>N03020201</t>
  </si>
  <si>
    <t>N03020202</t>
  </si>
  <si>
    <t>Festo Mlay</t>
  </si>
  <si>
    <t>N03020206</t>
  </si>
  <si>
    <t>N03020207</t>
  </si>
  <si>
    <t>Loveness Peter</t>
  </si>
  <si>
    <t>N03020302</t>
  </si>
  <si>
    <t>N03020303</t>
  </si>
  <si>
    <t>Anna Peter</t>
  </si>
  <si>
    <t>N03020304</t>
  </si>
  <si>
    <t>Ngilishi Materu</t>
  </si>
  <si>
    <t>N03020307</t>
  </si>
  <si>
    <t>Maria Wazingwa</t>
  </si>
  <si>
    <t>N03030103</t>
  </si>
  <si>
    <t>Kihiri Jaribu</t>
  </si>
  <si>
    <t>N03030106</t>
  </si>
  <si>
    <t>N03030302</t>
  </si>
  <si>
    <t>Hamida Mhela</t>
  </si>
  <si>
    <t>N03030304</t>
  </si>
  <si>
    <t>John Kimbunga</t>
  </si>
  <si>
    <t>N03050103</t>
  </si>
  <si>
    <t>Evarist Makishe</t>
  </si>
  <si>
    <t>N03050104</t>
  </si>
  <si>
    <t>N03050106</t>
  </si>
  <si>
    <t>N03050202</t>
  </si>
  <si>
    <t>Rodgers Robson</t>
  </si>
  <si>
    <t>N03050203</t>
  </si>
  <si>
    <t>N03050207</t>
  </si>
  <si>
    <t>Amen Munisi</t>
  </si>
  <si>
    <t>N03050301</t>
  </si>
  <si>
    <t>N03050303</t>
  </si>
  <si>
    <t>N03050304</t>
  </si>
  <si>
    <t>N03050305</t>
  </si>
  <si>
    <t>Ebenezer Mmari</t>
  </si>
  <si>
    <t>N03050306</t>
  </si>
  <si>
    <t>Elimringi Moshi</t>
  </si>
  <si>
    <t>N03050307</t>
  </si>
  <si>
    <t>N03050308</t>
  </si>
  <si>
    <t>Reuben Mmari</t>
  </si>
  <si>
    <t>N04010102</t>
  </si>
  <si>
    <t>Daniel Philipo</t>
  </si>
  <si>
    <t>N04010105</t>
  </si>
  <si>
    <t>N04010106</t>
  </si>
  <si>
    <t>Emmanuel Kiwelu</t>
  </si>
  <si>
    <t>N04010107</t>
  </si>
  <si>
    <t>N04010203</t>
  </si>
  <si>
    <t>N04010205</t>
  </si>
  <si>
    <t>N04010206</t>
  </si>
  <si>
    <t>N04010208</t>
  </si>
  <si>
    <t>Amos Patrick</t>
  </si>
  <si>
    <t>N04010302</t>
  </si>
  <si>
    <t>Sumali Beo</t>
  </si>
  <si>
    <t>N04010305</t>
  </si>
  <si>
    <t>Joshua Homa</t>
  </si>
  <si>
    <t>N04010307</t>
  </si>
  <si>
    <t>N04020103</t>
  </si>
  <si>
    <t>N04020107</t>
  </si>
  <si>
    <t>N04020202</t>
  </si>
  <si>
    <t>Petro Zebedayo</t>
  </si>
  <si>
    <t>N04020203</t>
  </si>
  <si>
    <t>N04020205</t>
  </si>
  <si>
    <t>Emmanuel Lazaro</t>
  </si>
  <si>
    <t>N04020208</t>
  </si>
  <si>
    <t>Ramadhan Said</t>
  </si>
  <si>
    <t>Juma Mlenga</t>
  </si>
  <si>
    <t>N04020301</t>
  </si>
  <si>
    <t>N04020303</t>
  </si>
  <si>
    <t>N04020305</t>
  </si>
  <si>
    <t>Joyce Mohamed</t>
  </si>
  <si>
    <t>N04020306</t>
  </si>
  <si>
    <t>N04020307</t>
  </si>
  <si>
    <t>N04030101</t>
  </si>
  <si>
    <t>Philipo Josephat</t>
  </si>
  <si>
    <t>N04030102</t>
  </si>
  <si>
    <t>N04030103</t>
  </si>
  <si>
    <t>Bakari Mtanzania</t>
  </si>
  <si>
    <t>N04030105</t>
  </si>
  <si>
    <t>N04030107</t>
  </si>
  <si>
    <t>Bakari Ally</t>
  </si>
  <si>
    <t>Juma Imoro</t>
  </si>
  <si>
    <t>N04030201</t>
  </si>
  <si>
    <t>N04030202</t>
  </si>
  <si>
    <t>N04030203</t>
  </si>
  <si>
    <t>Emmanuel John</t>
  </si>
  <si>
    <t>N04030204</t>
  </si>
  <si>
    <t>N04030205</t>
  </si>
  <si>
    <t>Idd Rajabu</t>
  </si>
  <si>
    <t>N04030301</t>
  </si>
  <si>
    <t>N04030302</t>
  </si>
  <si>
    <t>N04030303</t>
  </si>
  <si>
    <t>Nasoro Juma</t>
  </si>
  <si>
    <t>N04030304</t>
  </si>
  <si>
    <t>N04030305</t>
  </si>
  <si>
    <t>Ally Ninga</t>
  </si>
  <si>
    <t>N04030306</t>
  </si>
  <si>
    <t>Juma Kikopo</t>
  </si>
  <si>
    <t>N04030307</t>
  </si>
  <si>
    <t>N04030308</t>
  </si>
  <si>
    <t>N04040101</t>
  </si>
  <si>
    <t>Dira Ibaha</t>
  </si>
  <si>
    <t>N04040103</t>
  </si>
  <si>
    <t>N04040104</t>
  </si>
  <si>
    <t>Jacob Elias</t>
  </si>
  <si>
    <t>N04040105</t>
  </si>
  <si>
    <t>N04040107</t>
  </si>
  <si>
    <t>Axwari Bura</t>
  </si>
  <si>
    <t>N04040108</t>
  </si>
  <si>
    <t>N04040203</t>
  </si>
  <si>
    <t>N04040206</t>
  </si>
  <si>
    <t>N04040301</t>
  </si>
  <si>
    <t>N04040302</t>
  </si>
  <si>
    <t>N04040303</t>
  </si>
  <si>
    <t>Blasius Matle</t>
  </si>
  <si>
    <t>N04040305</t>
  </si>
  <si>
    <t>Laurent Matle</t>
  </si>
  <si>
    <t>N04040306</t>
  </si>
  <si>
    <t>N04040307</t>
  </si>
  <si>
    <t>Damiano Nade</t>
  </si>
  <si>
    <t>N04040308</t>
  </si>
  <si>
    <t>Farm area as estimated by farmer</t>
  </si>
  <si>
    <t>Farm area measured by GPS</t>
  </si>
  <si>
    <t>Sub-village where the survey was conducted</t>
  </si>
  <si>
    <t>Acres</t>
  </si>
  <si>
    <t>S06020104</t>
  </si>
  <si>
    <t>S06030103</t>
  </si>
  <si>
    <t>N03020208</t>
  </si>
  <si>
    <t>Abraham Fatael</t>
  </si>
  <si>
    <t>N04010204</t>
  </si>
  <si>
    <t>Adaa Hitii</t>
  </si>
  <si>
    <t>N03010306</t>
  </si>
  <si>
    <t>N01030303</t>
  </si>
  <si>
    <t>Amani Morindati</t>
  </si>
  <si>
    <t>N03050205</t>
  </si>
  <si>
    <t>N03010308</t>
  </si>
  <si>
    <t>N04010201</t>
  </si>
  <si>
    <t>N01010104</t>
  </si>
  <si>
    <t>N03010302</t>
  </si>
  <si>
    <t>N01020105</t>
  </si>
  <si>
    <t>N03040204</t>
  </si>
  <si>
    <t>Anna Sirili</t>
  </si>
  <si>
    <t>Asha jumanne</t>
  </si>
  <si>
    <t>Athuman Hamis</t>
  </si>
  <si>
    <t>N04040106</t>
  </si>
  <si>
    <t>N03030202</t>
  </si>
  <si>
    <t>N04030104</t>
  </si>
  <si>
    <t>Boay Dagaro</t>
  </si>
  <si>
    <t>N03040308</t>
  </si>
  <si>
    <t>Claud Loksa</t>
  </si>
  <si>
    <t>N04010304</t>
  </si>
  <si>
    <t>Cosmas Pilipili</t>
  </si>
  <si>
    <t>N03040202</t>
  </si>
  <si>
    <t>Dalia Salvatory</t>
  </si>
  <si>
    <t>Daniel Mbulumbulu</t>
  </si>
  <si>
    <t>N04010103</t>
  </si>
  <si>
    <t>Dastan Kimaro</t>
  </si>
  <si>
    <t>N03030308</t>
  </si>
  <si>
    <t>N04040208</t>
  </si>
  <si>
    <t>Dennis Lukumay</t>
  </si>
  <si>
    <t>N03050102</t>
  </si>
  <si>
    <t>N03050302</t>
  </si>
  <si>
    <t>N03010104</t>
  </si>
  <si>
    <t>N04010202</t>
  </si>
  <si>
    <t>Eliewaha Godson</t>
  </si>
  <si>
    <t>Elifuraha Phillip</t>
  </si>
  <si>
    <t>N03020105</t>
  </si>
  <si>
    <t>Elinati Langeni</t>
  </si>
  <si>
    <t>Elinswimga Lodemi</t>
  </si>
  <si>
    <t>Elisamehe Mrema</t>
  </si>
  <si>
    <t>Elishiisa Lameck</t>
  </si>
  <si>
    <t>N03050101</t>
  </si>
  <si>
    <t>Eliuko Matowo</t>
  </si>
  <si>
    <t>N04020204</t>
  </si>
  <si>
    <t>N01010302</t>
  </si>
  <si>
    <t>Emmanuel Pallangyo</t>
  </si>
  <si>
    <t>Emmanuel Paul</t>
  </si>
  <si>
    <t>N03010102</t>
  </si>
  <si>
    <t>Eneza Mmbando</t>
  </si>
  <si>
    <t>N03040105</t>
  </si>
  <si>
    <t>N01020207</t>
  </si>
  <si>
    <t>N03050105</t>
  </si>
  <si>
    <t>N04040207</t>
  </si>
  <si>
    <t>N03050107</t>
  </si>
  <si>
    <t>N03040102</t>
  </si>
  <si>
    <t>N03040307</t>
  </si>
  <si>
    <t>N04040304</t>
  </si>
  <si>
    <t>N03040303</t>
  </si>
  <si>
    <t>Galigano Christopher</t>
  </si>
  <si>
    <t>George Alfred</t>
  </si>
  <si>
    <t>N03040106</t>
  </si>
  <si>
    <t>Gerald Antony</t>
  </si>
  <si>
    <t>N03040304</t>
  </si>
  <si>
    <t>Gerald Loksi</t>
  </si>
  <si>
    <t>N03030201</t>
  </si>
  <si>
    <t>Godwell Ngweisolo</t>
  </si>
  <si>
    <t>N03020301</t>
  </si>
  <si>
    <t>N01010208</t>
  </si>
  <si>
    <t>Grace Simoni Kaaya</t>
  </si>
  <si>
    <t>N03030101</t>
  </si>
  <si>
    <t>Halifa Hamisi</t>
  </si>
  <si>
    <t>N03030303</t>
  </si>
  <si>
    <t>N03040205</t>
  </si>
  <si>
    <t>Ignas Mkwe</t>
  </si>
  <si>
    <t>N04020108</t>
  </si>
  <si>
    <t>Innocent Gwangway</t>
  </si>
  <si>
    <t>Inocent Irenei</t>
  </si>
  <si>
    <t>Ismail Abeid</t>
  </si>
  <si>
    <t>N03030204</t>
  </si>
  <si>
    <t>Janeth Shabani</t>
  </si>
  <si>
    <t>Joel Dagharo</t>
  </si>
  <si>
    <t>N03030301</t>
  </si>
  <si>
    <t>John Laurent</t>
  </si>
  <si>
    <t>N03020101</t>
  </si>
  <si>
    <t>Jonas Abraham</t>
  </si>
  <si>
    <t>N03050208</t>
  </si>
  <si>
    <t>Joseph Joshua</t>
  </si>
  <si>
    <t>N01020202</t>
  </si>
  <si>
    <t>N04040205</t>
  </si>
  <si>
    <t>N03040301</t>
  </si>
  <si>
    <t>N04010303</t>
  </si>
  <si>
    <t>N04020308</t>
  </si>
  <si>
    <t>Julita Raymond</t>
  </si>
  <si>
    <t>N04020207</t>
  </si>
  <si>
    <t>Juma Matembe</t>
  </si>
  <si>
    <t>N04020201</t>
  </si>
  <si>
    <t>N03030207</t>
  </si>
  <si>
    <t>Kadogoo Lekokoyo</t>
  </si>
  <si>
    <t>N03040108</t>
  </si>
  <si>
    <t>Kalisti Peter</t>
  </si>
  <si>
    <t>N03030203</t>
  </si>
  <si>
    <t>Kashino Said</t>
  </si>
  <si>
    <t>N03030107</t>
  </si>
  <si>
    <t>N01030107</t>
  </si>
  <si>
    <t>Laizer Lesineth</t>
  </si>
  <si>
    <t>N01020201</t>
  </si>
  <si>
    <t>Lameck Richard Munuo</t>
  </si>
  <si>
    <t>N03040208</t>
  </si>
  <si>
    <t>Lili Akko</t>
  </si>
  <si>
    <t>N01020203</t>
  </si>
  <si>
    <t>Magreth Edward</t>
  </si>
  <si>
    <t>N03030102</t>
  </si>
  <si>
    <t>Magreth Mroma</t>
  </si>
  <si>
    <t>Maiko Mbise</t>
  </si>
  <si>
    <t>N04040102</t>
  </si>
  <si>
    <t>Mailay Gitangulo</t>
  </si>
  <si>
    <t>N01010107</t>
  </si>
  <si>
    <t>Malaki Elifas</t>
  </si>
  <si>
    <t>Mandela Michael</t>
  </si>
  <si>
    <t>N01030102</t>
  </si>
  <si>
    <t>N03040203</t>
  </si>
  <si>
    <t>N01020206</t>
  </si>
  <si>
    <t>Martha Yakobo</t>
  </si>
  <si>
    <t>N03040103</t>
  </si>
  <si>
    <t>N04040201</t>
  </si>
  <si>
    <t>Mary Sulley</t>
  </si>
  <si>
    <t>Mathayo Margwe</t>
  </si>
  <si>
    <t>N03050204</t>
  </si>
  <si>
    <t>Milia Lebanguti</t>
  </si>
  <si>
    <t>N01020107</t>
  </si>
  <si>
    <t>Moses Gwandu</t>
  </si>
  <si>
    <t>Noel Elvas Kaaya</t>
  </si>
  <si>
    <t>Nondomo Sendeu</t>
  </si>
  <si>
    <t>N03030206</t>
  </si>
  <si>
    <t>Ombeni John</t>
  </si>
  <si>
    <t>Onesmo Magumu</t>
  </si>
  <si>
    <t>N04010104</t>
  </si>
  <si>
    <t>N03040201</t>
  </si>
  <si>
    <t>Peter Massawe</t>
  </si>
  <si>
    <t>Petro Gwandu</t>
  </si>
  <si>
    <t>N01020108</t>
  </si>
  <si>
    <t>Petro Joseph</t>
  </si>
  <si>
    <t>Petro Oyye</t>
  </si>
  <si>
    <t>N04010101</t>
  </si>
  <si>
    <t>Philipo Japhet Mkindi</t>
  </si>
  <si>
    <t>Purka Sabore</t>
  </si>
  <si>
    <t>N03030104</t>
  </si>
  <si>
    <t>Rajabu Omary</t>
  </si>
  <si>
    <t>N01010307</t>
  </si>
  <si>
    <t>N03020203</t>
  </si>
  <si>
    <t>N03050201</t>
  </si>
  <si>
    <t>Ruth Kadeli</t>
  </si>
  <si>
    <t>N03030208</t>
  </si>
  <si>
    <t>Sabas Hilary</t>
  </si>
  <si>
    <t>N03020308</t>
  </si>
  <si>
    <t>Sakina Sinari</t>
  </si>
  <si>
    <t>Shakatawa Mahamed</t>
  </si>
  <si>
    <t>Shikenande Kimaro</t>
  </si>
  <si>
    <t>N03040104</t>
  </si>
  <si>
    <t>Silvano Munishi</t>
  </si>
  <si>
    <t>Stephano Munuo</t>
  </si>
  <si>
    <t>N03030108</t>
  </si>
  <si>
    <t>Tertuliano Kaaya</t>
  </si>
  <si>
    <t>N04010207</t>
  </si>
  <si>
    <t>Tsakwaa Kwahe</t>
  </si>
  <si>
    <t>N04040202</t>
  </si>
  <si>
    <t>Umbe Margwey</t>
  </si>
  <si>
    <t>N03040101</t>
  </si>
  <si>
    <t>Valentino Tarimo</t>
  </si>
  <si>
    <t>N03020108</t>
  </si>
  <si>
    <t>Vita Kalamu</t>
  </si>
  <si>
    <t>N01020307</t>
  </si>
  <si>
    <t>N01010203</t>
  </si>
  <si>
    <t>William Lohay</t>
  </si>
  <si>
    <t>Zena Mruke</t>
  </si>
  <si>
    <t>Cropcut_present</t>
  </si>
  <si>
    <t>QID</t>
  </si>
  <si>
    <t>QRcode Cobs</t>
  </si>
  <si>
    <t>Plant stands</t>
  </si>
  <si>
    <t>Total Number of Cobs</t>
  </si>
  <si>
    <t>Moisture_WB (%)</t>
  </si>
  <si>
    <t>S09010309</t>
  </si>
  <si>
    <t>Ayubu Mwashilindi</t>
  </si>
  <si>
    <t>S09010105</t>
  </si>
  <si>
    <t>Rozina John</t>
  </si>
  <si>
    <t>S09010304</t>
  </si>
  <si>
    <t>Maongezi Yumbayumba</t>
  </si>
  <si>
    <t>S09010305</t>
  </si>
  <si>
    <t>Emil Julius</t>
  </si>
  <si>
    <t>S06010306</t>
  </si>
  <si>
    <t>Joseph Paulo Mgimba</t>
  </si>
  <si>
    <t>S05010306</t>
  </si>
  <si>
    <t>S02020104</t>
  </si>
  <si>
    <t>S02020108</t>
  </si>
  <si>
    <t>S05010304</t>
  </si>
  <si>
    <t>Musa Yusuph</t>
  </si>
  <si>
    <t>S06020105</t>
  </si>
  <si>
    <t>Roda Ndendya</t>
  </si>
  <si>
    <t>S02030308</t>
  </si>
  <si>
    <t>Maria Nyakunga</t>
  </si>
  <si>
    <t>S06020206</t>
  </si>
  <si>
    <t>S02020107</t>
  </si>
  <si>
    <t>S02030303</t>
  </si>
  <si>
    <t>Roza Mdundwige</t>
  </si>
  <si>
    <t>S06020207</t>
  </si>
  <si>
    <t>Antelma Nyigu</t>
  </si>
  <si>
    <t>S02020101</t>
  </si>
  <si>
    <t>Mathias Kisenga</t>
  </si>
  <si>
    <t>S02020309</t>
  </si>
  <si>
    <t>S06020303</t>
  </si>
  <si>
    <t>Florencia Manga</t>
  </si>
  <si>
    <t>S02030301</t>
  </si>
  <si>
    <t>Hermina Manguli</t>
  </si>
  <si>
    <t>S02020103</t>
  </si>
  <si>
    <t>S06020201</t>
  </si>
  <si>
    <t>Jane Kilasi</t>
  </si>
  <si>
    <t>S06020204</t>
  </si>
  <si>
    <t>Enista Mgila</t>
  </si>
  <si>
    <t>S02020106</t>
  </si>
  <si>
    <t>Farida Kirangi</t>
  </si>
  <si>
    <t>S06020208</t>
  </si>
  <si>
    <t>Jane Mamba</t>
  </si>
  <si>
    <t>S02020206</t>
  </si>
  <si>
    <t>S07010109</t>
  </si>
  <si>
    <t>S07010306</t>
  </si>
  <si>
    <t>S07020108</t>
  </si>
  <si>
    <t>S07020106</t>
  </si>
  <si>
    <t>Regius Kapyaka</t>
  </si>
  <si>
    <t>S09020309</t>
  </si>
  <si>
    <t>Meya Simkutwa</t>
  </si>
  <si>
    <t>S09020303</t>
  </si>
  <si>
    <t>Abraham Msongole</t>
  </si>
  <si>
    <t>S09020302</t>
  </si>
  <si>
    <t>S09020107</t>
  </si>
  <si>
    <t>Laniwelo Simbeye</t>
  </si>
  <si>
    <t>S09020301</t>
  </si>
  <si>
    <t>Gasper Sinkutwa</t>
  </si>
  <si>
    <t>S07010301</t>
  </si>
  <si>
    <t>S07010302</t>
  </si>
  <si>
    <t>S07010304</t>
  </si>
  <si>
    <t>S09020305</t>
  </si>
  <si>
    <t>S09020306</t>
  </si>
  <si>
    <t>S07020306</t>
  </si>
  <si>
    <t>Modesto Saulo</t>
  </si>
  <si>
    <t>S09020304</t>
  </si>
  <si>
    <t>S07020309</t>
  </si>
  <si>
    <t>Pius Chipunga</t>
  </si>
  <si>
    <t>S09020206</t>
  </si>
  <si>
    <t>S09020204</t>
  </si>
  <si>
    <t>S09020207</t>
  </si>
  <si>
    <t>S02020307</t>
  </si>
  <si>
    <t>Omari Kaywanga</t>
  </si>
  <si>
    <t>S02020105</t>
  </si>
  <si>
    <t>Perida Chambo</t>
  </si>
  <si>
    <t>S02020208</t>
  </si>
  <si>
    <t>Katarina Mtono</t>
  </si>
  <si>
    <t>Seleman Sued</t>
  </si>
  <si>
    <t>Hakimu Kasubili</t>
  </si>
  <si>
    <t>S09020103</t>
  </si>
  <si>
    <t>S06030102</t>
  </si>
  <si>
    <t>Marcus Mwingira</t>
  </si>
  <si>
    <t>Zainabu Hasani</t>
  </si>
  <si>
    <t>S07020302</t>
  </si>
  <si>
    <t>January Kusongwa</t>
  </si>
  <si>
    <t>Abdallah Yangison</t>
  </si>
  <si>
    <t>Ignas Kaunda</t>
  </si>
  <si>
    <t>S07020301</t>
  </si>
  <si>
    <t>Emmanuel kusongwa</t>
  </si>
  <si>
    <t>S05010308</t>
  </si>
  <si>
    <t>Yusuph Town</t>
  </si>
  <si>
    <t>S02020308</t>
  </si>
  <si>
    <t>Lucia Kanja</t>
  </si>
  <si>
    <t>S08010303</t>
  </si>
  <si>
    <t>Rashid Ally Kasubiri</t>
  </si>
  <si>
    <t>S02010103</t>
  </si>
  <si>
    <t xml:space="preserve">Malenziana Mlelwa </t>
  </si>
  <si>
    <t>S07010202</t>
  </si>
  <si>
    <t>S05010303</t>
  </si>
  <si>
    <t>S06020101</t>
  </si>
  <si>
    <t>Boniface Mlelwa</t>
  </si>
  <si>
    <t>Mawazo Ndindilima</t>
  </si>
  <si>
    <t>S02030202</t>
  </si>
  <si>
    <t>S08010304</t>
  </si>
  <si>
    <t>S09020104</t>
  </si>
  <si>
    <t>S08010102</t>
  </si>
  <si>
    <t>Lucas Simkonda</t>
  </si>
  <si>
    <t>Linus Simkonda</t>
  </si>
  <si>
    <t>Evans Masumo</t>
  </si>
  <si>
    <t>S08010301</t>
  </si>
  <si>
    <t>S08010302</t>
  </si>
  <si>
    <t>Abdul Athuman Ligwile</t>
  </si>
  <si>
    <t>Joseph Kaunda</t>
  </si>
  <si>
    <t>Bathromeo Liweli</t>
  </si>
  <si>
    <t>S09010205</t>
  </si>
  <si>
    <t>Taifa Thomas</t>
  </si>
  <si>
    <t>Stephano Mazengo</t>
  </si>
  <si>
    <t>S08010203</t>
  </si>
  <si>
    <t>Grain yield (kg/ha@12.5%)</t>
  </si>
  <si>
    <t>Grain dry weight (kg/25 m2)</t>
  </si>
  <si>
    <t>Grain dry weight (kg/25 m2@12.5%)</t>
  </si>
  <si>
    <t>Yield per ha @ 12.5% moisture content</t>
  </si>
  <si>
    <t>Alphanumeric</t>
  </si>
  <si>
    <t>Number of plant stand in Quadrat (25m2)</t>
  </si>
  <si>
    <t>Number of cobs  in Quadrat (25m2)</t>
  </si>
  <si>
    <t>Fresh Weight of Cobs in Quadrat (25m2)</t>
  </si>
  <si>
    <t>Moisture Content (Fresh wt basis)</t>
  </si>
  <si>
    <t>Ratio of  kernel to cob dry  weight</t>
  </si>
  <si>
    <t>S09020308</t>
  </si>
  <si>
    <t>S09010103</t>
  </si>
  <si>
    <t>S09010101</t>
  </si>
  <si>
    <t>S09010303</t>
  </si>
  <si>
    <t>S08010106</t>
  </si>
  <si>
    <t>S06030202</t>
  </si>
  <si>
    <t>S05010207</t>
  </si>
  <si>
    <t>S02030107</t>
  </si>
  <si>
    <t>N01020205</t>
  </si>
  <si>
    <t>Ally Kaisi</t>
  </si>
  <si>
    <t>N03030105</t>
  </si>
  <si>
    <t>Aurelia Sylvedt</t>
  </si>
  <si>
    <t>N03040207</t>
  </si>
  <si>
    <t>Barnabas Krita</t>
  </si>
  <si>
    <t>S08020108</t>
  </si>
  <si>
    <t>N04010308</t>
  </si>
  <si>
    <t>Edina Isambi</t>
  </si>
  <si>
    <t>N01010106</t>
  </si>
  <si>
    <t>Elieza Joel</t>
  </si>
  <si>
    <t>N01010205</t>
  </si>
  <si>
    <t>N03020204</t>
  </si>
  <si>
    <t>N04020206</t>
  </si>
  <si>
    <t>N04010301</t>
  </si>
  <si>
    <t>N04020105</t>
  </si>
  <si>
    <t>Erasto Sagware</t>
  </si>
  <si>
    <t>N04020302</t>
  </si>
  <si>
    <t>Ezekiel Lohay</t>
  </si>
  <si>
    <t>N04020304</t>
  </si>
  <si>
    <t>N01020104</t>
  </si>
  <si>
    <t>N03040107</t>
  </si>
  <si>
    <t>Filipina Joseph</t>
  </si>
  <si>
    <t>N01010305</t>
  </si>
  <si>
    <t>N03040306</t>
  </si>
  <si>
    <t>N03020305</t>
  </si>
  <si>
    <t>N03050206</t>
  </si>
  <si>
    <t>N01030206</t>
  </si>
  <si>
    <t>Helena Lelia</t>
  </si>
  <si>
    <t>Hyayuma Martin</t>
  </si>
  <si>
    <t>Imakulatha Kilumile</t>
  </si>
  <si>
    <t>N03030307</t>
  </si>
  <si>
    <t>Jabib Juma</t>
  </si>
  <si>
    <t>N04010306</t>
  </si>
  <si>
    <t>N04040204</t>
  </si>
  <si>
    <t>Joseph Anselm Kimario</t>
  </si>
  <si>
    <t>N04010108</t>
  </si>
  <si>
    <t>N01010306</t>
  </si>
  <si>
    <t>N03030305</t>
  </si>
  <si>
    <t>S08010307</t>
  </si>
  <si>
    <t>N03030306</t>
  </si>
  <si>
    <t>Mahamud Halfan</t>
  </si>
  <si>
    <t>S08020103</t>
  </si>
  <si>
    <t>Mohamed Mtuga</t>
  </si>
  <si>
    <t>N01010301</t>
  </si>
  <si>
    <t>Moses Pallangyo</t>
  </si>
  <si>
    <t>S08010205</t>
  </si>
  <si>
    <t>Mweche Apotee</t>
  </si>
  <si>
    <t>N01030302</t>
  </si>
  <si>
    <t>Naha Sabore</t>
  </si>
  <si>
    <t>N01030101</t>
  </si>
  <si>
    <t>N03040305</t>
  </si>
  <si>
    <t>S07020303</t>
  </si>
  <si>
    <t>Pieta Mikoma</t>
  </si>
  <si>
    <t>N03040206</t>
  </si>
  <si>
    <t>N04020106</t>
  </si>
  <si>
    <t>Rafael Gwangway</t>
  </si>
  <si>
    <t>Rose Mlamka</t>
  </si>
  <si>
    <t>N03010305</t>
  </si>
  <si>
    <t>N01030304</t>
  </si>
  <si>
    <t>N03010303</t>
  </si>
  <si>
    <t>Scholastica Evord</t>
  </si>
  <si>
    <t>N03030205</t>
  </si>
  <si>
    <t>Scholastica Msuya</t>
  </si>
  <si>
    <t>S08010206</t>
  </si>
  <si>
    <t>N01030103</t>
  </si>
  <si>
    <t>N03010304</t>
  </si>
  <si>
    <t>N03040302</t>
  </si>
  <si>
    <t>Sylivester Kambona</t>
  </si>
  <si>
    <t>N01010103</t>
  </si>
  <si>
    <t>N04020102</t>
  </si>
  <si>
    <t>Theresia Baha</t>
  </si>
  <si>
    <t>Waziri Kilangi</t>
  </si>
  <si>
    <t>Xavery Andreas Haule</t>
  </si>
  <si>
    <t>Xavery Kaunda</t>
  </si>
  <si>
    <t>S</t>
  </si>
  <si>
    <t>S02</t>
  </si>
  <si>
    <t>S0201</t>
  </si>
  <si>
    <t>S020101</t>
  </si>
  <si>
    <t>TZ17APS_mz_cobs-oFhYLFRc</t>
  </si>
  <si>
    <t>The planting distance in this focal plot was 75 cm x30cm, but  soon after planting rates eat maize seed, before emerge and one week after emergence, as the result coused very few plat population per unit area. Hence during this survey when we measure plant distance most of plant distance was found to be 50cm or 60cm, resulting to 75cm x 60cm row and plant by plant respectively. The rates are living in farm, in the farm soils have same crackers and holes where this rate live.</t>
  </si>
  <si>
    <t>TZ17APS_mz_cobs-TnHC8bbf</t>
  </si>
  <si>
    <t>TZ17APS_mz_cobs-z18zx5X0</t>
  </si>
  <si>
    <t>N</t>
  </si>
  <si>
    <t>N03</t>
  </si>
  <si>
    <t>N0305</t>
  </si>
  <si>
    <t>N030502</t>
  </si>
  <si>
    <t>Abel</t>
  </si>
  <si>
    <t>Abeli Joshua</t>
  </si>
  <si>
    <t>TZ17APS_mz_cobs-c0vPkiuq-1</t>
  </si>
  <si>
    <t>TZ17APS_mz_cobs-tLllZdB0-1</t>
  </si>
  <si>
    <t>TZ17APS_mz_cobs-xF5n5kta-1</t>
  </si>
  <si>
    <t>N0302</t>
  </si>
  <si>
    <t>N030202</t>
  </si>
  <si>
    <t>Abraham fatael</t>
  </si>
  <si>
    <t>The farme use irrigation on minor season</t>
  </si>
  <si>
    <t>Obadia msemwa</t>
  </si>
  <si>
    <t>TZ17APS_mz_cobs-4sOXg8Ow</t>
  </si>
  <si>
    <t>TZ17APS_mz_cobs-bgoQycXJ</t>
  </si>
  <si>
    <t>TZ17APS_mz_cobs-xkKHhpya</t>
  </si>
  <si>
    <t>N04</t>
  </si>
  <si>
    <t>N0401</t>
  </si>
  <si>
    <t>N040102</t>
  </si>
  <si>
    <t>Adaa Hiiti</t>
  </si>
  <si>
    <t>Cobs samples not taken. Maize not matured</t>
  </si>
  <si>
    <t>TZ17APS_mz_cobs-hL4RHa2o</t>
  </si>
  <si>
    <t>Maize cobs are still fresh 
Hard soil surface, couldn't  obtain soil samples from  quadrant 1 and 2</t>
  </si>
  <si>
    <t>TZ17APS_mz_cobs-J88f9TM4</t>
  </si>
  <si>
    <t>TZ17APS_mz_cobs-UAqtJOuw</t>
  </si>
  <si>
    <t>Maize cobs are still fresh. Hard soil surface, couldn't  obtain soil samples from  quadrant 1 and 2</t>
  </si>
  <si>
    <t>S06</t>
  </si>
  <si>
    <t>S0601</t>
  </si>
  <si>
    <t>S060102</t>
  </si>
  <si>
    <t>Adelhada Mwinuka</t>
  </si>
  <si>
    <t>Maize has been planted in a little part. The rest has been fallow.</t>
  </si>
  <si>
    <t>S020102</t>
  </si>
  <si>
    <t>TZ17APS_mz_cobs-aS4277sb</t>
  </si>
  <si>
    <t>TZ17APS_mz_cobs-MoTbXqKd</t>
  </si>
  <si>
    <t>TZ17APS_mz_cobs-4n3nIVOC</t>
  </si>
  <si>
    <t>TZ17APS_mz_cobs-AGWK2p6Q</t>
  </si>
  <si>
    <t>In the Q1 there is no cob. Few cobs were found in Q2 and Q3. Most of crop dried before cobs formation</t>
  </si>
  <si>
    <t>TZ17APS_mz_cobs-dUd9gSJj</t>
  </si>
  <si>
    <t>TZ17APS_mz_cobs-5jyehg7f</t>
  </si>
  <si>
    <t>N030201</t>
  </si>
  <si>
    <t>Agness Kweka</t>
  </si>
  <si>
    <t>Victor D Kweka</t>
  </si>
  <si>
    <t>TZ17APS_mz_cobs-TGjdFj6Z-1</t>
  </si>
  <si>
    <t>TZ17APS_mz_cobs-yavL3tD4-1</t>
  </si>
  <si>
    <t>TZ17APS_mz_cobs-ZxN5kIWX-1</t>
  </si>
  <si>
    <t>S09</t>
  </si>
  <si>
    <t>S0901</t>
  </si>
  <si>
    <t>S090102</t>
  </si>
  <si>
    <t>Q1 and Q2 sub soil were are not possible due to rock layers only Q3 subsoil is recorded.</t>
  </si>
  <si>
    <t>TZ17APS_mz_cobs-WFKJUpWI</t>
  </si>
  <si>
    <t>Maize cobs were not found in first and second quadrants. A qr code for cobs for first and second quadrant were scanned just to allow opening the next page.</t>
  </si>
  <si>
    <t>TZ17APS_mz_cobs-Ysd64YAK</t>
  </si>
  <si>
    <t>Maize cobs were not found in first and second quadrants. 
A qr code for cobs for first and second quadrant were scanned just to allow opening the next page.</t>
  </si>
  <si>
    <t>TZ17APS_mz_cobs-z4Fn0PEZ</t>
  </si>
  <si>
    <t>N0301</t>
  </si>
  <si>
    <t>N030103</t>
  </si>
  <si>
    <t>Akaisimbo Justine</t>
  </si>
  <si>
    <t>TZ17APS_mz_cobs-EWtYCVV6-1</t>
  </si>
  <si>
    <t>TZ17APS_mz_cobs-oA3KVUi8-1</t>
  </si>
  <si>
    <t>TZ17APS_mz_cobs-xHxTdlI0-1</t>
  </si>
  <si>
    <t>S060101</t>
  </si>
  <si>
    <t>TZ17APS_mz_cobs-2kyBEdkd</t>
  </si>
  <si>
    <t xml:space="preserve">Third quadrant had no cobs. Only empty envelope with qr code is set. </t>
  </si>
  <si>
    <t>TZ17APS_mz_cobs-1Mng8d0p</t>
  </si>
  <si>
    <t>TZ17APS_mz_cobs-xuIAIZYD</t>
  </si>
  <si>
    <t>N0403</t>
  </si>
  <si>
    <t>N040303</t>
  </si>
  <si>
    <t>Ally athuman</t>
  </si>
  <si>
    <t>Aly Athmani</t>
  </si>
  <si>
    <t>Crop cut is not possible</t>
  </si>
  <si>
    <t>S08</t>
  </si>
  <si>
    <t>S0801</t>
  </si>
  <si>
    <t>S080102</t>
  </si>
  <si>
    <t>S08010210</t>
  </si>
  <si>
    <t>Lita Mselewa</t>
  </si>
  <si>
    <t>Maize plants were stolen by cutting the whole stem above the ground</t>
  </si>
  <si>
    <t>Ally ninga</t>
  </si>
  <si>
    <t>The maize are remained in vegetative stage  this are coursed by the dry spell faced in kiteto.</t>
  </si>
  <si>
    <t>S020103</t>
  </si>
  <si>
    <t>Magdalena Mgimiloku</t>
  </si>
  <si>
    <t xml:space="preserve">Thobietha Mdibule </t>
  </si>
  <si>
    <t>TZ17APS_mz_cobs-bXUQoF9I</t>
  </si>
  <si>
    <t>Quadurant three no crop cut, hh head wasn't there during interview daughter took Responsibility.</t>
  </si>
  <si>
    <t>TZ17APS_mz_cobs-QZVycWgf</t>
  </si>
  <si>
    <t>TZ17APS_mz_cobs-duXGqhHZ</t>
  </si>
  <si>
    <t>Martine kavindi</t>
  </si>
  <si>
    <t>Martine Kavindi</t>
  </si>
  <si>
    <t>TZ17APS_mz_cobs-4tAQpNQ9</t>
  </si>
  <si>
    <t>TZ17APS_mz_cobs-FuN4EB5R</t>
  </si>
  <si>
    <t>TZ17APS_mz_cobs-WHB1errL</t>
  </si>
  <si>
    <t>N01</t>
  </si>
  <si>
    <t>N0103</t>
  </si>
  <si>
    <t>N010303</t>
  </si>
  <si>
    <t>Amani morindati</t>
  </si>
  <si>
    <t>TZ17APS_mz_cobs-1ZascvVM-1</t>
  </si>
  <si>
    <t>TZ17APS_mz_cobs-4SNpWdPh-1</t>
  </si>
  <si>
    <t>TZ17APS_mz_cobs-MDjGp7MO-1</t>
  </si>
  <si>
    <t>N030102</t>
  </si>
  <si>
    <t>TZ17APS_mz_cobs-n00sE3dE-1</t>
  </si>
  <si>
    <t>TZ17APS_mz_cobs-RqslpGxL-1</t>
  </si>
  <si>
    <t>TZ17APS_mz_cobs-Wuq1HgX2-1</t>
  </si>
  <si>
    <t>TZ17APS_mz_cobs-3Un5MzYh</t>
  </si>
  <si>
    <t>TZ17APS_mz_cobs-S5VoRm20</t>
  </si>
  <si>
    <t>TZ17APS_mz_cobs-ZsJT1XGz</t>
  </si>
  <si>
    <t>N0101</t>
  </si>
  <si>
    <t>N010101</t>
  </si>
  <si>
    <t>Amri Omary</t>
  </si>
  <si>
    <t>S07</t>
  </si>
  <si>
    <t>S0702</t>
  </si>
  <si>
    <t>S070202</t>
  </si>
  <si>
    <t>Anastasia Chrispin</t>
  </si>
  <si>
    <t>Anastazia Chrispin</t>
  </si>
  <si>
    <t>Anaya Sabore</t>
  </si>
  <si>
    <t>SAITABAU SABORE</t>
  </si>
  <si>
    <t>TZ17APS_mz_cobs-jAmUPeVE-1</t>
  </si>
  <si>
    <t>TZ17APS_mz_cobs-wMDcRSmH</t>
  </si>
  <si>
    <t>TZ17APS_mz_cobs-WyZc58JL-1</t>
  </si>
  <si>
    <t>N0102</t>
  </si>
  <si>
    <t>N010201</t>
  </si>
  <si>
    <t>TZ17APS_mz_cobs-eIim6lf2</t>
  </si>
  <si>
    <t>TZ17APS_mz_cobs-qhjuprfg</t>
  </si>
  <si>
    <t>TZ17APS_mz_cobs-xme0mU8d</t>
  </si>
  <si>
    <t>TZ17APS_mz_cobs-3YjxblQK</t>
  </si>
  <si>
    <t>TZ17APS_mz_cobs-69oYE5v0</t>
  </si>
  <si>
    <t>TZ17APS_mz_cobs-om07LnOo</t>
  </si>
  <si>
    <t>Ascriti msemwa</t>
  </si>
  <si>
    <t>TZ17APS_mz_cobs-EFFf6aTc</t>
  </si>
  <si>
    <t>TZ17APS_mz_cobs-m9PTEv7B</t>
  </si>
  <si>
    <t>TZ17APS_mz_cobs-xLIRe9Da</t>
  </si>
  <si>
    <t>Anitha Mgaya</t>
  </si>
  <si>
    <t>Emelamo  Mgaya</t>
  </si>
  <si>
    <t>Felix sanga</t>
  </si>
  <si>
    <t>TZ17APS_mz_cobs-pMmOgiEk</t>
  </si>
  <si>
    <t>The soil have creck.the farmer din't use any fertilizers.</t>
  </si>
  <si>
    <t>TZ17APS_mz_cobs-RmQO39Ow</t>
  </si>
  <si>
    <t>TZ17APS_mz_cobs-YE1f0iP8</t>
  </si>
  <si>
    <t>Ankara Mkaka</t>
  </si>
  <si>
    <t>Anna John Isanja</t>
  </si>
  <si>
    <t>TZ17APS_mz_cobs-fga0Axxk-1</t>
  </si>
  <si>
    <t>TZ17APS_mz_cobs-OYupmDX4-1</t>
  </si>
  <si>
    <t>TZ17APS_mz_cobs-ViGBLmEd-1</t>
  </si>
  <si>
    <t>S0202</t>
  </si>
  <si>
    <t>S020201</t>
  </si>
  <si>
    <t>Rehema kitime</t>
  </si>
  <si>
    <t>Rehema Kitime</t>
  </si>
  <si>
    <t>TZ17APS_mz_cobs-9uhM76AR</t>
  </si>
  <si>
    <t>TZ17APS_mz_cobs-w60oXkM9</t>
  </si>
  <si>
    <t>TZ17APS_mz_cobs-wYkFdMZQ</t>
  </si>
  <si>
    <t>N030203</t>
  </si>
  <si>
    <t>TZ17APS_mz_cobs-it3fc0rS-1</t>
  </si>
  <si>
    <t>TZ17APS_mz_cobs-PMDqJmb3-1</t>
  </si>
  <si>
    <t>TZ17APS_mz_cobs-uqpJI3Ow-1</t>
  </si>
  <si>
    <t>N0304</t>
  </si>
  <si>
    <t>N030402</t>
  </si>
  <si>
    <t>Anna Sillil</t>
  </si>
  <si>
    <t>Maize harvest is very low in this area.</t>
  </si>
  <si>
    <t>S0603</t>
  </si>
  <si>
    <t>S060301</t>
  </si>
  <si>
    <t>Kalo Kaburi</t>
  </si>
  <si>
    <t>TZ17APS_mz_cobs-6inLLkS5</t>
  </si>
  <si>
    <t>TZ17APS_mz_cobs-GjHppZB0</t>
  </si>
  <si>
    <t>TZ17APS_mz_cobs-mOs3gdBe</t>
  </si>
  <si>
    <t>Litta Mnyela</t>
  </si>
  <si>
    <t>TZ17APS_mz_cobs-2t3zsGj4</t>
  </si>
  <si>
    <t>There was auger limitation from 20-50cm in quadrant 2 and 3</t>
  </si>
  <si>
    <t>TZ17APS_mz_cobs-QBtHk6s4</t>
  </si>
  <si>
    <t>TZ17APS_mz_cobs-YGoYPmT8</t>
  </si>
  <si>
    <t>TZ17APS_mz_cobs-JCwSzlDj</t>
  </si>
  <si>
    <t>TZ17APS_mz_cobs-WfK5lGMd</t>
  </si>
  <si>
    <t>TZ17APS_mz_cobs-YRRZ48Xw</t>
  </si>
  <si>
    <t>TZ17APS_mz_cobs-C15CUqHn</t>
  </si>
  <si>
    <t>TZ17APS_mz_cobs-k8LhjOB7</t>
  </si>
  <si>
    <t>TZ17APS_mz_cobs-v66Ihy66</t>
  </si>
  <si>
    <t>N0303</t>
  </si>
  <si>
    <t>N030301</t>
  </si>
  <si>
    <t>Aseri Saidi</t>
  </si>
  <si>
    <t>Aseri Said</t>
  </si>
  <si>
    <t>TZ17APS_mz_cobs-4ioL7U6T-1</t>
  </si>
  <si>
    <t>TZ17APS_mz_cobs-oKfAkwwU-1</t>
  </si>
  <si>
    <t>TZ17APS_mz_cobs-Yd4BQrXh-1</t>
  </si>
  <si>
    <t>N040101</t>
  </si>
  <si>
    <t>Asha Jumanne</t>
  </si>
  <si>
    <t>TZ17APS_mz_cobs-9VFgM7Mb</t>
  </si>
  <si>
    <t>TZ17APS_mz_cobs-IcYe52tC</t>
  </si>
  <si>
    <t>TZ17APS_mz_cobs-ldSDnryW</t>
  </si>
  <si>
    <t>TZ17APS_mz_cobs-dmL1Y5vZ</t>
  </si>
  <si>
    <t>TZ17APS_mz_cobs-gJNW8cHW</t>
  </si>
  <si>
    <t>TZ17APS_mz_cobs-YTbmTpBI</t>
  </si>
  <si>
    <t xml:space="preserve">Athanas Mteule </t>
  </si>
  <si>
    <t>S020202</t>
  </si>
  <si>
    <t>TZ17APS_mz_cobs-EZv4WcEG</t>
  </si>
  <si>
    <t>TZ17APS_mz_cobs-HegNN5J3</t>
  </si>
  <si>
    <t>TZ17APS_mz_cobs-mMScnNk7</t>
  </si>
  <si>
    <t>TZ17APS_mz_cobs-2OpvqDxf</t>
  </si>
  <si>
    <t>Maize were still green and tender</t>
  </si>
  <si>
    <t>TZ17APS_mz_cobs-lLFjs9gt</t>
  </si>
  <si>
    <t>TZ17APS_mz_cobs-t4qCeJHN</t>
  </si>
  <si>
    <t>S060303</t>
  </si>
  <si>
    <t>Atupavye Msigwa</t>
  </si>
  <si>
    <t>Aulelia Mtewele</t>
  </si>
  <si>
    <t>Aurelia Sylivesty</t>
  </si>
  <si>
    <t>N0404</t>
  </si>
  <si>
    <t>N040401</t>
  </si>
  <si>
    <t>TZ17APS_mz_cobs-Ip1ImA6s</t>
  </si>
  <si>
    <t>TZ17APS_mz_cobs-MXHnGYg6</t>
  </si>
  <si>
    <t>TZ17APS_mz_cobs-tEUnbUK2</t>
  </si>
  <si>
    <t>S060302</t>
  </si>
  <si>
    <t>N0402</t>
  </si>
  <si>
    <t>N040201</t>
  </si>
  <si>
    <t>Baha Massey</t>
  </si>
  <si>
    <t>TZ17APS_mz_cobs-3zBjsaI8</t>
  </si>
  <si>
    <t>TZ17APS_mz_cobs-gP5oaCrU</t>
  </si>
  <si>
    <t>TZ17APS_mz_cobs-m3d2pVSL</t>
  </si>
  <si>
    <t>N030302</t>
  </si>
  <si>
    <t>Bahati Mlacha</t>
  </si>
  <si>
    <t>Elita Mbundamila</t>
  </si>
  <si>
    <t>ELItha Mbundamila</t>
  </si>
  <si>
    <t>TZ17APS_mz_cobs-Ki7hF5uT</t>
  </si>
  <si>
    <t>TZ17APS_mz_cobs-StPmAvEc</t>
  </si>
  <si>
    <t>TZ17APS_mz_cobs-UbaiOZj0</t>
  </si>
  <si>
    <t>N040301</t>
  </si>
  <si>
    <t>TZ17APS_mz_cobs-g10cWWuk-1</t>
  </si>
  <si>
    <t>TZ17APS_mz_cobs-IhI0EM6M</t>
  </si>
  <si>
    <t>TZ17APS_mz_cobs-z7puuRVS-1</t>
  </si>
  <si>
    <t>Bakari mtanzania</t>
  </si>
  <si>
    <t>Maize plants dried due to dry fade</t>
  </si>
  <si>
    <t>TZ17APS_mz_cobs-dzEEyfjo</t>
  </si>
  <si>
    <t>TZ17APS_mz_cobs-s1Y8Z4bE</t>
  </si>
  <si>
    <t>TZ17APS_mz_cobs-SzWxY02s</t>
  </si>
  <si>
    <t>N03020205</t>
  </si>
  <si>
    <t>Beatrice reaben</t>
  </si>
  <si>
    <t>Beatrice Reaben</t>
  </si>
  <si>
    <t>Beatrice samweli</t>
  </si>
  <si>
    <t>Bensoni ndosi</t>
  </si>
  <si>
    <t>Bensoni Ndosi</t>
  </si>
  <si>
    <t>TZ17APS_mz_cobs-8EU3dA8N-1</t>
  </si>
  <si>
    <t>TZ17APS_mz_cobs-Ukz09Ukw-1</t>
  </si>
  <si>
    <t>TZ17APS_mz_cobs-ZqOzi4Kr-1</t>
  </si>
  <si>
    <t>Stanley Mhepimbago</t>
  </si>
  <si>
    <t>TZ17APS_mz_cobs-cI9ic3dX</t>
  </si>
  <si>
    <t>TZ17APS_mz_cobs-kHpyQhti</t>
  </si>
  <si>
    <t>TZ17APS_mz_cobs-OEEGIhcD</t>
  </si>
  <si>
    <t>The maize were so scattered that we could not do crop cut. Some grew from leftovers. Though the farmer had purchased seeds, he did not use them, only a handful was used.</t>
  </si>
  <si>
    <t>N040403</t>
  </si>
  <si>
    <t>Blasius matle</t>
  </si>
  <si>
    <t>TZ17APS_mz_cobs-7yHkb6xF</t>
  </si>
  <si>
    <t>The farmer he didn't use chemical fertilizers</t>
  </si>
  <si>
    <t>TZ17APS_mz_cobs-QagAdp0g</t>
  </si>
  <si>
    <t>TZ17APS_mz_cobs-wFabd7Kf</t>
  </si>
  <si>
    <t>N010203</t>
  </si>
  <si>
    <t>Boay Dagharo</t>
  </si>
  <si>
    <t>TZ17APS_mz_cobs-BnfmBdlz</t>
  </si>
  <si>
    <t>There were some sunflower here And there, not significant amount. Some maize plants were slashed and pilled up.</t>
  </si>
  <si>
    <t>TZ17APS_mz_cobs-mXdxm0Yu</t>
  </si>
  <si>
    <t>TZ17APS_mz_cobs-vRiilpni</t>
  </si>
  <si>
    <t>Mlyate Mbundamila</t>
  </si>
  <si>
    <t>TZ17APS_mz_cobs-m21bsnMS</t>
  </si>
  <si>
    <t>TZ17APS_mz_cobs-0TwP1cP4</t>
  </si>
  <si>
    <t>TZ17APS_mz_cobs-oZHMMTU7</t>
  </si>
  <si>
    <t>TZ17APS_mz_cobs-TIsgR57L</t>
  </si>
  <si>
    <t>Bonifas Mlelwa</t>
  </si>
  <si>
    <t>Plants still young</t>
  </si>
  <si>
    <t>Katharina Mtono</t>
  </si>
  <si>
    <t>TZ17APS_mz_cobs-cRzqvlMq</t>
  </si>
  <si>
    <t>TZ17APS_mz_cobs-Q55ja2Cy</t>
  </si>
  <si>
    <t>TZ17APS_mz_cobs-r2TNa9KZ</t>
  </si>
  <si>
    <t>N010103</t>
  </si>
  <si>
    <t>canarl nasari</t>
  </si>
  <si>
    <t>TZ17APS_mz_cobs-FKwKbnzd-1</t>
  </si>
  <si>
    <t>TZ17APS_mz_cobs-LAX7y1Zc-1</t>
  </si>
  <si>
    <t>TZ17APS_mz_cobs-PYftAMkH-1</t>
  </si>
  <si>
    <t>S05</t>
  </si>
  <si>
    <t>S0501</t>
  </si>
  <si>
    <t>S050101</t>
  </si>
  <si>
    <t>Charles anka</t>
  </si>
  <si>
    <t>TZ17APS_mz_cobs-hXb43neQ-1</t>
  </si>
  <si>
    <t>The farmer they don't want to use chemical fertilizer</t>
  </si>
  <si>
    <t>TZ17APS_mz_cobs-jbqum2q8-1</t>
  </si>
  <si>
    <t>TZ17APS_mz_cobs-nefr7gBz-1</t>
  </si>
  <si>
    <t>S020203</t>
  </si>
  <si>
    <t>Adriano Maliga</t>
  </si>
  <si>
    <t>TZ17APS_mz_cobs-GdFRTMhg</t>
  </si>
  <si>
    <t>TZ17APS_mz_cobs-nhJM0Di8</t>
  </si>
  <si>
    <t>TZ17APS_mz_cobs-wfjoxRVV</t>
  </si>
  <si>
    <t>N010202</t>
  </si>
  <si>
    <t>Christina Abdi</t>
  </si>
  <si>
    <t>Abdi Shabani</t>
  </si>
  <si>
    <t>TZ17APS_mz_cobs-0SrLCJC8-1</t>
  </si>
  <si>
    <t>This year the focal plot was planted maize for seed company for demo,</t>
  </si>
  <si>
    <t>TZ17APS_mz_cobs-ACZThFVE-1</t>
  </si>
  <si>
    <t>TZ17APS_mz_cobs-QHJPqlXr-1</t>
  </si>
  <si>
    <t>Sakina mtuga</t>
  </si>
  <si>
    <t>Sakina Mtuga</t>
  </si>
  <si>
    <t>TZ17APS_mz_cobs-2Ibuu5D1</t>
  </si>
  <si>
    <t>TZ17APS_mz_cobs-fnP0QRKt</t>
  </si>
  <si>
    <t>TZ17APS_mz_cobs-R53p4KwE</t>
  </si>
  <si>
    <t>S0701</t>
  </si>
  <si>
    <t>S070101</t>
  </si>
  <si>
    <t>RuChristopher Kalemawazi</t>
  </si>
  <si>
    <t>N030403</t>
  </si>
  <si>
    <t>Claud loksa</t>
  </si>
  <si>
    <t>He did not harvest any thing due to climatic change</t>
  </si>
  <si>
    <t>Consolata Kihwone</t>
  </si>
  <si>
    <t>Yahaya sanga</t>
  </si>
  <si>
    <t>TZ17APS_mz_cobs-1ombq7Hb</t>
  </si>
  <si>
    <t>TZ17APS_mz_cobs-jtOz7BoT</t>
  </si>
  <si>
    <t>TZ17APS_mz_cobs-kmNhD1Kr</t>
  </si>
  <si>
    <t>Waziri kihongo</t>
  </si>
  <si>
    <t>Daudi Shabani</t>
  </si>
  <si>
    <t>TZ17APS_mz_cobs-BwURrv4v</t>
  </si>
  <si>
    <t>TZ17APS_mz_cobs-f8vLLH6I</t>
  </si>
  <si>
    <t>TZ17APS_mz_cobs-fQ9pXpyD</t>
  </si>
  <si>
    <t>N040103</t>
  </si>
  <si>
    <t>TZ17APS_mz_cobs-2x0UL0dp</t>
  </si>
  <si>
    <t>MAIZE cobs needs immediate processing.</t>
  </si>
  <si>
    <t>TZ17APS_mz_cobs-3a32Asgn</t>
  </si>
  <si>
    <t>TZ17APS_mz_cobs-6oXDxBym</t>
  </si>
  <si>
    <t>S060103</t>
  </si>
  <si>
    <t>D amiano Nade</t>
  </si>
  <si>
    <t>TZ17APS_mz_cobs-bJXgZNCe</t>
  </si>
  <si>
    <t>TZ17APS_mz_cobs-mZ0Urq84</t>
  </si>
  <si>
    <t>TZ17APS_mz_cobs-WWXQLPyM</t>
  </si>
  <si>
    <t>Damages B. Pekeyao</t>
  </si>
  <si>
    <t>Damiana kisinga</t>
  </si>
  <si>
    <t>Crop cut was not possible</t>
  </si>
  <si>
    <t>Daniel  Philipo</t>
  </si>
  <si>
    <t>Daniel EKaaya</t>
  </si>
  <si>
    <t>DANIEL ELIAS ORONDI</t>
  </si>
  <si>
    <t>Elias Ndorobo</t>
  </si>
  <si>
    <t>TZ17APS_mz_cobs-gh0E27P8</t>
  </si>
  <si>
    <t>TZ17APS_mz_cobs-GN47lU38</t>
  </si>
  <si>
    <t>TZ17APS_mz_cobs-vRzbSMcl</t>
  </si>
  <si>
    <t>S0203</t>
  </si>
  <si>
    <t>S020301</t>
  </si>
  <si>
    <t>Chesam kalenga</t>
  </si>
  <si>
    <t>TZ17APS_mz_cobs-fYikdKcZ</t>
  </si>
  <si>
    <t>TZ17APS_mz_cobs-nxfmqCA0</t>
  </si>
  <si>
    <t>TZ17APS_mz_cobs-ohbRlq5J</t>
  </si>
  <si>
    <t>Daniel mbulumbulu</t>
  </si>
  <si>
    <t>Maize crop cut is not possible because cobs were not found their immature</t>
  </si>
  <si>
    <t>Dastan kimaro</t>
  </si>
  <si>
    <t>Crop grown in focal plot are banana and coffee</t>
  </si>
  <si>
    <t>Daudi chaula</t>
  </si>
  <si>
    <t>Daudi Chaula</t>
  </si>
  <si>
    <t>No crop cut</t>
  </si>
  <si>
    <t>Daudi Qaray</t>
  </si>
  <si>
    <t>TZ17APS_mz_cobs-kMVDhNVQ</t>
  </si>
  <si>
    <t>TZ17APS_mz_cobs-NCz9MSop</t>
  </si>
  <si>
    <t>TZ17APS_mz_cobs-wP6Rnl4s</t>
  </si>
  <si>
    <t>N030503</t>
  </si>
  <si>
    <t>Daudi Wilson Mmari</t>
  </si>
  <si>
    <t>Daud Wilson Mmari</t>
  </si>
  <si>
    <t>TZ17APS_mz_cobs-02Owc0ES-1</t>
  </si>
  <si>
    <t>TZ17APS_mz_cobs-K46ciC12-1</t>
  </si>
  <si>
    <t>TZ17APS_mz_cobs-lvAbFwuV-1</t>
  </si>
  <si>
    <t>N040402</t>
  </si>
  <si>
    <t>TZ17APS_mz_cobs-0FF645DA</t>
  </si>
  <si>
    <t>TZ17APS_mz_cobs-8ZZC97zK</t>
  </si>
  <si>
    <t>TZ17APS_mz_cobs-HOGfW1wr</t>
  </si>
  <si>
    <t>Deokara mlwilo</t>
  </si>
  <si>
    <t>Deokara Mlwilo</t>
  </si>
  <si>
    <t>She did not crow any thing it was fallowed this year</t>
  </si>
  <si>
    <t xml:space="preserve">Devotha Elias </t>
  </si>
  <si>
    <t>The plot owner rented the plot to another farmer. The farmer who rented the plot, didn't allow maize crop cuts. Only soil sampling was done.</t>
  </si>
  <si>
    <t>TZ17APS_mz_cobs-esUpWMDo</t>
  </si>
  <si>
    <t>Maize samples collected from quadrant two is at maturity stage, it has not attained fully dryness, hence the weight of cobs and maize Stover contain some enough moisture. In quadrant three the planting date and the variety was not the same as in quadrant two though all focal field were planted with local variety two kind of local variety were planted in the focal field.</t>
  </si>
  <si>
    <t>TZ17APS_mz_cobs-MLhfXdkH</t>
  </si>
  <si>
    <t>TZ17APS_mz_cobs-YlMk7lGH</t>
  </si>
  <si>
    <t>Dodo Nacha</t>
  </si>
  <si>
    <t>Doto Nacha</t>
  </si>
  <si>
    <t>TZ17APS_mz_cobs-brDAHd3A</t>
  </si>
  <si>
    <t>None</t>
  </si>
  <si>
    <t>TZ17APS_mz_cobs-HDlwMgBd</t>
  </si>
  <si>
    <t>TZ17APS_mz_cobs-Q2uP7cVs</t>
  </si>
  <si>
    <t>TZ17APS_mz_cobs-krTgG5NM</t>
  </si>
  <si>
    <t>TZ17APS_mz_cobs-lvORDUkg</t>
  </si>
  <si>
    <t>TZ17APS_mz_cobs-MOf6j0IY</t>
  </si>
  <si>
    <t>TZ17APS_mz_cobs-ahvfrDlY</t>
  </si>
  <si>
    <t>TZ17APS_mz_cobs-LHtulX3H</t>
  </si>
  <si>
    <t>TZ17APS_mz_cobs-m9x9YTOQ</t>
  </si>
  <si>
    <t>N030501</t>
  </si>
  <si>
    <t>Donati Orota</t>
  </si>
  <si>
    <t>Donati P Orota</t>
  </si>
  <si>
    <t>TZ17APS_mz_cobs-A6uonkQS-1</t>
  </si>
  <si>
    <t>TZ17APS_mz_cobs-aI2svoYU-1</t>
  </si>
  <si>
    <t>TZ17APS_mz_cobs-DAlEmTDF-1</t>
  </si>
  <si>
    <t>TZ17APS_mz_cobs-I3e19Q9y</t>
  </si>
  <si>
    <t>TZ17APS_mz_cobs-M3tU2WOM</t>
  </si>
  <si>
    <t>TZ17APS_mz_cobs-2t4aAeuf-1</t>
  </si>
  <si>
    <t>50cm depth was not reached, the auger stopped at about 35cm in all quadrats. The rocky soil observed.</t>
  </si>
  <si>
    <t>TZ17APS_mz_cobs-Cx8CnTL6-1</t>
  </si>
  <si>
    <t>TZ17APS_mz_cobs-rJgd7JSR-1</t>
  </si>
  <si>
    <t>Ebiya shombe</t>
  </si>
  <si>
    <t>S050103</t>
  </si>
  <si>
    <t>Edith munisi</t>
  </si>
  <si>
    <t>TZ17APS_mz_cobs-0Wh0kXGm-1</t>
  </si>
  <si>
    <t>TZ17APS_mz_cobs-G0uwJCT8-1</t>
  </si>
  <si>
    <t>TZ17APS_mz_cobs-pMCJsPFL-1</t>
  </si>
  <si>
    <t>S050102</t>
  </si>
  <si>
    <t>Edna Gilion</t>
  </si>
  <si>
    <t>Edina Gidioni</t>
  </si>
  <si>
    <t xml:space="preserve">Edwin Ndawala </t>
  </si>
  <si>
    <t>S0802</t>
  </si>
  <si>
    <t>S080202</t>
  </si>
  <si>
    <t>TZ17APS_mz_cobs-rEdR00qi</t>
  </si>
  <si>
    <t>TZ17APS_mz_cobs-CGctWVUN</t>
  </si>
  <si>
    <t>The bottom soil for this focal plot in this year 2017 was not obtained due to the stones which are on soil from 18th Cm deep.</t>
  </si>
  <si>
    <t>TZ17APS_mz_cobs-CHjJA8be</t>
  </si>
  <si>
    <t>N030101</t>
  </si>
  <si>
    <t>TZ17APS_mz_cobs-FNI3P0iu-1</t>
  </si>
  <si>
    <t>TZ17APS_mz_cobs-s6GwGEGW-1</t>
  </si>
  <si>
    <t>TZ17APS_mz_cobs-Z0A70Nze-1</t>
  </si>
  <si>
    <t>Eliakim Mmari</t>
  </si>
  <si>
    <t>TZ17APS_mz_cobs-32EAI9B7-1</t>
  </si>
  <si>
    <t>TZ17APS_mz_cobs-LeRF0jUa-1</t>
  </si>
  <si>
    <t>TZ17APS_mz_cobs-ukz5ZHdj-1</t>
  </si>
  <si>
    <t>N010102</t>
  </si>
  <si>
    <t>Eliavinga Lazaro</t>
  </si>
  <si>
    <t>TZ17APS_mz_cobs-66BITbDp-1</t>
  </si>
  <si>
    <t>TZ17APS_mz_cobs-fAkGqWM8-1</t>
  </si>
  <si>
    <t>TZ17APS_mz_cobs-WSBXgDqS-1</t>
  </si>
  <si>
    <t>N030303</t>
  </si>
  <si>
    <t>Eliewaha</t>
  </si>
  <si>
    <t>Elieza joel</t>
  </si>
  <si>
    <t>Elifuraha philip</t>
  </si>
  <si>
    <t>TZ17APS_mz_cobs-N8D2zZSr-1</t>
  </si>
  <si>
    <t>TZ17APS_mz_cobs-qCHdDmiL-1</t>
  </si>
  <si>
    <t>TZ17APS_mz_cobs-XrLxcos1-1</t>
  </si>
  <si>
    <t>TZ17APS_mz_cobs-2uqxFSA4-1</t>
  </si>
  <si>
    <t>TZ17APS_mz_cobs-DyPbboad-1</t>
  </si>
  <si>
    <t>TZ17APS_mz_cobs-Lyv3s46V-1</t>
  </si>
  <si>
    <t>Elinati  Langeni</t>
  </si>
  <si>
    <t>TZ17APS_mz_cobs-3rcJlW0O-1</t>
  </si>
  <si>
    <t>TZ17APS_mz_cobs-3TmOJih2-1</t>
  </si>
  <si>
    <t>TZ17APS_mz_cobs-DSmBmfI6-1</t>
  </si>
  <si>
    <t>Elishiisa</t>
  </si>
  <si>
    <t>Couldn't took the soil samples from 20 to 50 cm in quadrant 1 and 2 due to rocks.</t>
  </si>
  <si>
    <t>Elisi Kivike</t>
  </si>
  <si>
    <t>TZ17APS_mz_cobs-KmnVckyR</t>
  </si>
  <si>
    <t>TZ17APS_mz_cobs-EuxzzqoP</t>
  </si>
  <si>
    <t>TZ17APS_mz_cobs-iSbCLDal</t>
  </si>
  <si>
    <t>Eliuko  Matowo</t>
  </si>
  <si>
    <t>TZ17APS_mz_cobs-DBYrgJfQ-1</t>
  </si>
  <si>
    <t>TZ17APS_mz_cobs-GcEYnhQS-1</t>
  </si>
  <si>
    <t>TZ17APS_mz_cobs-pOhFFjSy-1</t>
  </si>
  <si>
    <t>TZ17APS_mz_cobs-ruUDIMKx</t>
  </si>
  <si>
    <t>TZ17APS_mz_cobs-b0mEJ55g</t>
  </si>
  <si>
    <t>TZ17APS_mz_cobs-gCgzIZ8s</t>
  </si>
  <si>
    <t>TZ17APS_mz_cobs-if5r3pna</t>
  </si>
  <si>
    <t>Andreina Muyinga</t>
  </si>
  <si>
    <t>Angelina Muyinga</t>
  </si>
  <si>
    <t>TZ17APS_mz_cobs-I4P1zjAm</t>
  </si>
  <si>
    <t>The bottom soil was not collected to this focal plot due to stones that are found from20cm deep hence limitation to take bottom soil from 20 to 50cm deep.</t>
  </si>
  <si>
    <t>TZ17APS_mz_cobs-uQScotIR</t>
  </si>
  <si>
    <t>Eliza Mwalwiji</t>
  </si>
  <si>
    <t>Eliya Mwalwiji</t>
  </si>
  <si>
    <t>TZ17APS_mz_cobs-zQBSW96r</t>
  </si>
  <si>
    <t>S020302</t>
  </si>
  <si>
    <t>Zablon Ugurumo</t>
  </si>
  <si>
    <t>Zabron Ugulumo</t>
  </si>
  <si>
    <t>TZ17APS_mz_cobs-B8m9CXRr</t>
  </si>
  <si>
    <t>TZ17APS_mz_cobs-GF4j3gPQ</t>
  </si>
  <si>
    <t>N03020306</t>
  </si>
  <si>
    <t>Elizabeth Malima</t>
  </si>
  <si>
    <t>TZ17APS_mz_cobs-FPtqlcpv-1</t>
  </si>
  <si>
    <t>There are some uncultivated parts, some are irrigated, some are not, some with tender beans some with no beans at all. The plot isn't uniform.</t>
  </si>
  <si>
    <t>TZ17APS_mz_cobs-LtVc8NV2-1</t>
  </si>
  <si>
    <t>TZ17APS_mz_cobs-wXG30IFs-1</t>
  </si>
  <si>
    <t>Elizabeth mrema</t>
  </si>
  <si>
    <t>TZ17APS_mz_cobs-XzZMg8Q9</t>
  </si>
  <si>
    <t>Anjelina Lalika</t>
  </si>
  <si>
    <t>Jairosi Nyakunga</t>
  </si>
  <si>
    <t>TZ17APS_mz_cobs-c5rQnQVC</t>
  </si>
  <si>
    <t>TZ17APS_mz_cobs-G4idfegD</t>
  </si>
  <si>
    <t>Emanuel Abraham</t>
  </si>
  <si>
    <t>TZ17APS_mz_cobs-3u7nGN4V-1</t>
  </si>
  <si>
    <t>TZ17APS_mz_cobs-DwHcTJUm-1</t>
  </si>
  <si>
    <t>TZ17APS_mz_cobs-Ps7z3SYS</t>
  </si>
  <si>
    <t>N040202</t>
  </si>
  <si>
    <t>Emanuel Boyi</t>
  </si>
  <si>
    <t>Emanuel Boa</t>
  </si>
  <si>
    <t>TZ17APS_mz_cobs-G71cfwjQ</t>
  </si>
  <si>
    <t>TZ17APS_mz_cobs-kJpk12Qg</t>
  </si>
  <si>
    <t>TZ17APS_mz_cobs-mxSjP8Po</t>
  </si>
  <si>
    <t>TZ17APS_mz_cobs-vtNngmlI</t>
  </si>
  <si>
    <t>LAZARO KILINGO</t>
  </si>
  <si>
    <t>TZ17APS_mz_cobs-JWqrfSf3</t>
  </si>
  <si>
    <t>TZ17APS_mz_cobs-tiQanJUs</t>
  </si>
  <si>
    <t>S090103</t>
  </si>
  <si>
    <t>Emmanuel Daudi</t>
  </si>
  <si>
    <t>Anita Daudi</t>
  </si>
  <si>
    <t>TZ17APS_mz_cobs-tPoIFEqx</t>
  </si>
  <si>
    <t>Emanuel Lazaro</t>
  </si>
  <si>
    <t>Crop cuts were taken from 1/2 an acre</t>
  </si>
  <si>
    <t>Emanuel Mtewele</t>
  </si>
  <si>
    <t>Focal plot under fallow</t>
  </si>
  <si>
    <t>TZ17APS_mz_cobs-O0KC7QnV-1</t>
  </si>
  <si>
    <t>Bottom soil up to 40cm due to the presence of hard Rocky bottom layers</t>
  </si>
  <si>
    <t>TZ17APS_mz_cobs-oBJauSTq-1</t>
  </si>
  <si>
    <t>TZ17APS_mz_cobs-Owu5zAWZ-1</t>
  </si>
  <si>
    <t>Endo sabore</t>
  </si>
  <si>
    <t>TZ17APS_mz_cobs-8H17gLCW-1</t>
  </si>
  <si>
    <t>They didn't use chemical fertilizer and the soil layer have creck.</t>
  </si>
  <si>
    <t>TZ17APS_mz_cobs-hX6mFm1m-1</t>
  </si>
  <si>
    <t>TZ17APS_mz_cobs-r4kh2PRz-1</t>
  </si>
  <si>
    <t>Contantino Silinu</t>
  </si>
  <si>
    <t>TZ17APS_mz_cobs-j4QKp3LJ</t>
  </si>
  <si>
    <t>TZ17APS_mz_cobs-U4nSe5h7</t>
  </si>
  <si>
    <t>TZ17APS_mz_cobs-J9oTRDd2-1</t>
  </si>
  <si>
    <t>TZ17APS_mz_cobs-NrHB6rbt-1</t>
  </si>
  <si>
    <t>TZ17APS_mz_cobs-Wr6x5hX9</t>
  </si>
  <si>
    <t>S0602</t>
  </si>
  <si>
    <t>S060202</t>
  </si>
  <si>
    <t>Enista Mjila</t>
  </si>
  <si>
    <t>N040302</t>
  </si>
  <si>
    <t>Enoti Filipo</t>
  </si>
  <si>
    <t>Nothing grown on the focal plot this year</t>
  </si>
  <si>
    <t>TZ17APS_mz_cobs-zrPfHW1o</t>
  </si>
  <si>
    <t>Dominions Mbugi</t>
  </si>
  <si>
    <t>TZ17APS_mz_cobs-twokREfH</t>
  </si>
  <si>
    <t>TZ17APS_mz_cobs-wDXhMdFC</t>
  </si>
  <si>
    <t>TZ17APS_mz_cobs-Cm7TZiAj</t>
  </si>
  <si>
    <t>TZ17APS_mz_cobs-Evg3HAfK</t>
  </si>
  <si>
    <t>TZ17APS_mz_cobs-J1oJspu1</t>
  </si>
  <si>
    <t>N030401</t>
  </si>
  <si>
    <t>Ernesta Kimario</t>
  </si>
  <si>
    <t>Ero amara</t>
  </si>
  <si>
    <t>Ero  Amara</t>
  </si>
  <si>
    <t>TZ17APS_mz_cobs-enrO4cUM-1</t>
  </si>
  <si>
    <t>TZ17APS_mz_cobs-G9lNhQrx-1</t>
  </si>
  <si>
    <t>TZ17APS_mz_cobs-xAsrJcI8</t>
  </si>
  <si>
    <t>S08010201</t>
  </si>
  <si>
    <t>Esta Ngonyani</t>
  </si>
  <si>
    <t>TZ17APS_mz_cobs-wwHiOs6o</t>
  </si>
  <si>
    <t>Ferdinand Manguli</t>
  </si>
  <si>
    <t>TZ17APS_mz_cobs-0sHDqWyS</t>
  </si>
  <si>
    <t>TZ17APS_mz_cobs-6L9TtrJ6</t>
  </si>
  <si>
    <t>Focal plot had beans</t>
  </si>
  <si>
    <t>TZ17APS_mz_cobs-ulvBC9pf</t>
  </si>
  <si>
    <t>S020303</t>
  </si>
  <si>
    <t>Juma silinu</t>
  </si>
  <si>
    <t>TZ17APS_mz_cobs-A9ThylkQ</t>
  </si>
  <si>
    <t>TZ17APS_mz_cobs-k8gosgo2</t>
  </si>
  <si>
    <t>TZ17APS_mz_cobs-YD6iKLne</t>
  </si>
  <si>
    <t>Festo silinu</t>
  </si>
  <si>
    <t>TZ17APS_mz_cobs-0EusPnEg</t>
  </si>
  <si>
    <t>Estomih Mmari</t>
  </si>
  <si>
    <t>TZ17APS_mz_cobs-G0vXiKSq-1</t>
  </si>
  <si>
    <t>TZ17APS_mz_cobs-Qxx58T0F-1</t>
  </si>
  <si>
    <t>TZ17APS_mz_cobs-wjYdyhkS-1</t>
  </si>
  <si>
    <t>TZ17APS_mz_cobs-ehFYSBSX</t>
  </si>
  <si>
    <t>TZ17APS_mz_cobs-q29BDZOI</t>
  </si>
  <si>
    <t>Roza mdundwige</t>
  </si>
  <si>
    <t>TZ17APS_mz_cobs-4BdckNQ1</t>
  </si>
  <si>
    <t>No fertilizers use,</t>
  </si>
  <si>
    <t>Evarist makishe</t>
  </si>
  <si>
    <t>TZ17APS_mz_cobs-35wqGNC0-1</t>
  </si>
  <si>
    <t>TZ17APS_mz_cobs-bK2PTzBw-1</t>
  </si>
  <si>
    <t>TZ17APS_mz_cobs-XFfQmBMJ-1</t>
  </si>
  <si>
    <t>TZ17APS_mz_cobs-jixhpCzW</t>
  </si>
  <si>
    <t>Bitia silinu</t>
  </si>
  <si>
    <t>TZ17APS_mz_cobs-6WuARR3A</t>
  </si>
  <si>
    <t>The soil have hard layer and it's difficult to reach the exactly 50cm,so we end up about 45cm for the bottom.</t>
  </si>
  <si>
    <t>TZ17APS_mz_cobs-6DU3CPcg-1</t>
  </si>
  <si>
    <t>In soil sample I get up to 30 only</t>
  </si>
  <si>
    <t>TZ17APS_mz_cobs-itovhH0Z-1</t>
  </si>
  <si>
    <t>TZ17APS_mz_cobs-IumNXhKH-1</t>
  </si>
  <si>
    <t>N040203</t>
  </si>
  <si>
    <t>Ezekiel lohay</t>
  </si>
  <si>
    <t>TZ17APS_mz_cobs-BKn6qPUx</t>
  </si>
  <si>
    <t>On this farm no chemical fertilizer used</t>
  </si>
  <si>
    <t>TZ17APS_mz_cobs-GAeM6mBH</t>
  </si>
  <si>
    <t>TZ17APS_mz_cobs-MQopmFNC</t>
  </si>
  <si>
    <t>S090101</t>
  </si>
  <si>
    <t>Faraja Chaula</t>
  </si>
  <si>
    <t>TZ17APS_mz_cobs-hunfG1Om</t>
  </si>
  <si>
    <t>TZ17APS_mz_cobs-XC66yVFo</t>
  </si>
  <si>
    <t>Agnes Mlimbe Silino</t>
  </si>
  <si>
    <t>TZ17APS_mz_cobs-HWWoQlBv</t>
  </si>
  <si>
    <t>TZ17APS_mz_cobs-XW4d40XX</t>
  </si>
  <si>
    <t>TZ17APS_mz_cobs-yBfmF7vg</t>
  </si>
  <si>
    <t>TZ17APS_mz_cobs-fegYgneD</t>
  </si>
  <si>
    <t>TZ17APS_mz_cobs-SF2q2Lnu</t>
  </si>
  <si>
    <t>TZ17APS_mz_cobs-vNhTkuGs</t>
  </si>
  <si>
    <t>Rena Ngangana</t>
  </si>
  <si>
    <t>TZ17APS_mz_cobs-osusBkog</t>
  </si>
  <si>
    <t>FAUSTA JOSEPH</t>
  </si>
  <si>
    <t>Thomas Jonas</t>
  </si>
  <si>
    <t>TZ17APS_mz_cobs-6993ERrO-1</t>
  </si>
  <si>
    <t>TZ17APS_mz_cobs-AjrAdbUv-1</t>
  </si>
  <si>
    <t>TZ17APS_mz_cobs-Fuu2GfKG-1</t>
  </si>
  <si>
    <t>TZ17APS_mz_cobs-R46iVgAq</t>
  </si>
  <si>
    <t>TZ17APS_mz_cobs-t588CO9r</t>
  </si>
  <si>
    <t>TZ17APS_mz_cobs-bSx7DE61</t>
  </si>
  <si>
    <t>TZ17APS_mz_cobs-e2ucIJ7H</t>
  </si>
  <si>
    <t>Faustian Merkiyo</t>
  </si>
  <si>
    <t>Faustin Merkiory</t>
  </si>
  <si>
    <t>TZ17APS_mz_cobs-O1iLK1uC</t>
  </si>
  <si>
    <t>TZ17APS_mz_cobs-pNJkdrzL</t>
  </si>
  <si>
    <t>TZ17APS_mz_cobs-wW4h0UQe</t>
  </si>
  <si>
    <t>Faustian Qadwe</t>
  </si>
  <si>
    <t>Faistin Qadwe</t>
  </si>
  <si>
    <t>Faustin mabe</t>
  </si>
  <si>
    <t>Faustln</t>
  </si>
  <si>
    <t>TZ17APS_mz_cobs-vbJ5tJ0E</t>
  </si>
  <si>
    <t>The farm he doesn'tâ€‹ use chemical fertilizer</t>
  </si>
  <si>
    <t>TZ17APS_mz_cobs-WrNkICuR</t>
  </si>
  <si>
    <t>TZ17APS_mz_cobs-wxvPKmSE</t>
  </si>
  <si>
    <t>Faustine walaa</t>
  </si>
  <si>
    <t>TZ17APS_mz_cobs-g7V4TG7z</t>
  </si>
  <si>
    <t>TZ17APS_mz_cobs-GiZIZqX9</t>
  </si>
  <si>
    <t>TZ17APS_mz_cobs-s2bVP0a6</t>
  </si>
  <si>
    <t>S070103</t>
  </si>
  <si>
    <t>Felista bulabo</t>
  </si>
  <si>
    <t>Crop cut not available</t>
  </si>
  <si>
    <t>Felista Raimond</t>
  </si>
  <si>
    <t>TZ17APS_mz_cobs-fHSBj5OG-1</t>
  </si>
  <si>
    <t>Bottom soil was collected up to 30 20cm deep  due limitation caused by stones on the ground.</t>
  </si>
  <si>
    <t>TZ17APS_mz_cobs-RxsLCGXW-1</t>
  </si>
  <si>
    <t>TZ17APS_mz_cobs-W4HU8Ok0-1</t>
  </si>
  <si>
    <t>TZ17APS_mz_cobs-Rnau4crO</t>
  </si>
  <si>
    <t>Jumapili ziola</t>
  </si>
  <si>
    <t xml:space="preserve">Jumapili Ziola </t>
  </si>
  <si>
    <t>TZ17APS_mz_cobs-dlNwDDzT</t>
  </si>
  <si>
    <t>TZ17APS_mz_cobs-JG4TTTFX-1</t>
  </si>
  <si>
    <t xml:space="preserve">Ferdinand James </t>
  </si>
  <si>
    <t>Fedinand James</t>
  </si>
  <si>
    <t xml:space="preserve">Groundnuts were grown </t>
  </si>
  <si>
    <t>TZ17APS_mz_cobs-pCTztG1L-1</t>
  </si>
  <si>
    <t>Petro mgen</t>
  </si>
  <si>
    <t>TZ17APS_mz_cobs-aLK2r5Gf-1</t>
  </si>
  <si>
    <t>TZ17APS_mz_cobs-E67EPYj3-1</t>
  </si>
  <si>
    <t>Ferdinand uiso</t>
  </si>
  <si>
    <t>Ferdinand Uiso</t>
  </si>
  <si>
    <t>The farmer he planted perennial crops</t>
  </si>
  <si>
    <t>TZ17APS_mz_cobs-YJsxTwRJ-1</t>
  </si>
  <si>
    <t>S060201</t>
  </si>
  <si>
    <t>Aidan Kimweyeya</t>
  </si>
  <si>
    <t>TZ17APS_mz_cobs-4NH7b1t7</t>
  </si>
  <si>
    <t>TZ17APS_mz_cobs-7qCUHN5f</t>
  </si>
  <si>
    <t>TZ17APS_mz_cobs-JKebpOZA-1</t>
  </si>
  <si>
    <t>TZ17APS_mz_cobs-MWT4ji7i-1</t>
  </si>
  <si>
    <t>TZ17APS_mz_cobs-nSizWldH</t>
  </si>
  <si>
    <t>TZ17APS_mz_cobs-uDm6iRG8</t>
  </si>
  <si>
    <t>Christina Simsigwa</t>
  </si>
  <si>
    <t>TZ17APS_mz_cobs-b4h7nRE0-1</t>
  </si>
  <si>
    <t>TZ17APS_mz_cobs-QySfksYd-1</t>
  </si>
  <si>
    <t>Fetina Philemoni</t>
  </si>
  <si>
    <t>TZ17APS_mz_cobs-wiVlpomj-1</t>
  </si>
  <si>
    <t>TZ17APS_mz_cobs-4PZ6Xdsy-1</t>
  </si>
  <si>
    <t>TZ17APS_mz_cobs-EQEqRZs1-1</t>
  </si>
  <si>
    <t>Filipina joseph</t>
  </si>
  <si>
    <t>Other part of field she planted banana and coffee</t>
  </si>
  <si>
    <t>Fitiael Pallagyo</t>
  </si>
  <si>
    <t>TZ17APS_mz_cobs-aJg26zBq-1</t>
  </si>
  <si>
    <t>TZ17APS_mz_cobs-doW3leWW-1</t>
  </si>
  <si>
    <t>TZ17APS_mz_cobs-GK3CQp7w-1</t>
  </si>
  <si>
    <t>TZ17APS_mz_cobs-SSQfBelw-1</t>
  </si>
  <si>
    <t>Antonia  Ngilangwa</t>
  </si>
  <si>
    <t>TZ17APS_mz_cobs-Du2DcAuS-1</t>
  </si>
  <si>
    <t>TZ17APS_mz_cobs-otjub6B5</t>
  </si>
  <si>
    <t>TZ17APS_mz_cobs-P7TZxCuZ</t>
  </si>
  <si>
    <t>Rhoda Ndendya</t>
  </si>
  <si>
    <t>TZ17APS_mz_cobs-EFjdYYYJ</t>
  </si>
  <si>
    <t>TZ17APS_mz_cobs-EXuSzHII</t>
  </si>
  <si>
    <t>Florian E. Swai</t>
  </si>
  <si>
    <t>Floriani ESwai</t>
  </si>
  <si>
    <t>TZ217APS_soil_TOP-hbcsHOs2</t>
  </si>
  <si>
    <t>Maize have been harvested already, I have used a top soil barcode for maize cobs and Stover sample barcode simply to enable saving of the form. But those samples were not collected.</t>
  </si>
  <si>
    <t>Flowin Mdendemi</t>
  </si>
  <si>
    <t>Plot harvested</t>
  </si>
  <si>
    <t>TZ17APS_mz_cobs-f2WXKiKE</t>
  </si>
  <si>
    <t>TZ17APS_mz_cobs-ag3f7jFO-1</t>
  </si>
  <si>
    <t>TZ17APS_mz_cobs-cFZIhsjT-1</t>
  </si>
  <si>
    <t>TZ17APS_mz_cobs-ppcfuq1h-1</t>
  </si>
  <si>
    <t>TZ17APS_mz_cobs-AJ1BPdnK-1</t>
  </si>
  <si>
    <t>TZ17APS_mz_cobs-Bar1BOAB-1</t>
  </si>
  <si>
    <t>Francis Kisoka</t>
  </si>
  <si>
    <t>Constatin milioni</t>
  </si>
  <si>
    <t>TZ17APS_mz_cobs-fp7pwhLh-1</t>
  </si>
  <si>
    <t>TZ17APS_mz_cobs-hL26IN7l-1</t>
  </si>
  <si>
    <t>TZ17APS_mz_cobs-OWake24o-1</t>
  </si>
  <si>
    <t>Fransis mireni</t>
  </si>
  <si>
    <t>Fransis Mireni</t>
  </si>
  <si>
    <t>TZ17APS_mz_cobs-H0AMUuDB-1</t>
  </si>
  <si>
    <t>TZ17APS_mz_cobs-MioeGtiU-1</t>
  </si>
  <si>
    <t>TZ17APS_mz_cobs-uSPfyYC6-1</t>
  </si>
  <si>
    <t>Fransisco akonay</t>
  </si>
  <si>
    <t>Fransisco Akonay</t>
  </si>
  <si>
    <t>TZ17APS_mz_cobs-mpLBMXzF</t>
  </si>
  <si>
    <t>TZ17APS_mz_cobs-P2Ip565W</t>
  </si>
  <si>
    <t>TZ17APS_mz_cobs-pHg6J02W</t>
  </si>
  <si>
    <t>Frederick  Joseph</t>
  </si>
  <si>
    <t>Fedrick Joseph</t>
  </si>
  <si>
    <t>TZ17APS_mz_cobs-jspGfpq7</t>
  </si>
  <si>
    <t>TZ17APS_mz_cobs-RqA5VML6</t>
  </si>
  <si>
    <t>TZ17APS_mz_cobs-sRgLzar0-1</t>
  </si>
  <si>
    <t>S070102</t>
  </si>
  <si>
    <t>Frederick Choma</t>
  </si>
  <si>
    <t>TZ17APS_mz_cobs-Gc9zUdSb-1</t>
  </si>
  <si>
    <t>TZ17APS_mz_cobs-0IwThVqF-1</t>
  </si>
  <si>
    <t>TZ17APS_mz_cobs-eM707S5l-1</t>
  </si>
  <si>
    <t>Genuine shirima</t>
  </si>
  <si>
    <t>TZ17APS_mz_cobs-Hq8p5QMy-1</t>
  </si>
  <si>
    <t>Bedrock restriction on soil sample from 30cm</t>
  </si>
  <si>
    <t>TZ17APS_mz_cobs-i4uBMIxc-1</t>
  </si>
  <si>
    <t>TZ17APS_mz_cobs-iwsvLFss-1</t>
  </si>
  <si>
    <t>George Alfredy</t>
  </si>
  <si>
    <t>Gerald</t>
  </si>
  <si>
    <t>Getrude John Simba</t>
  </si>
  <si>
    <t>TZ17APS_mz_cobs-1hwd0Nds-1</t>
  </si>
  <si>
    <t>TZ17APS_mz_cobs-4Iz3TPgv-1</t>
  </si>
  <si>
    <t>TZ17APS_mz_cobs-JWZyqCcw-1</t>
  </si>
  <si>
    <t>Gilbert H msuya</t>
  </si>
  <si>
    <t>Gilbert H Msuya</t>
  </si>
  <si>
    <t>Climate change affect the yield performance ,</t>
  </si>
  <si>
    <t>Giliad Philipo kweka</t>
  </si>
  <si>
    <t>Giliad Philipo Kweka</t>
  </si>
  <si>
    <t>TZ17APS_mz_cobs-3UoKyBVK-1</t>
  </si>
  <si>
    <t>Auger restriction on 30 cm.</t>
  </si>
  <si>
    <t>TZ17APS_mz_cobs-dqATCKGg-1</t>
  </si>
  <si>
    <t>TZ17APS_mz_cobs-RuIbRIiy-1</t>
  </si>
  <si>
    <t>Gladness  Victor</t>
  </si>
  <si>
    <t>Victor Fanuel Mmari</t>
  </si>
  <si>
    <t>TZ17APS_mz_cobs-dbW1wHcG-1</t>
  </si>
  <si>
    <t>TZ17APS_mz_cobs-ddXksxsI-1</t>
  </si>
  <si>
    <t>TZ17APS_mz_cobs-XM3mgCYq-1</t>
  </si>
  <si>
    <t>TZ17APS_mz_cobs-XDtjvGpz-1</t>
  </si>
  <si>
    <t>S060203</t>
  </si>
  <si>
    <t>Elizabeth Mwanzalila</t>
  </si>
  <si>
    <t>TZ17APS_mz_cobs-4jKSqqNo</t>
  </si>
  <si>
    <t>Third quadrat MAIZE didn't have cobs</t>
  </si>
  <si>
    <t>TZ17APS_mz_cobs-MBrP7D1d</t>
  </si>
  <si>
    <t>Godluck kefania</t>
  </si>
  <si>
    <t>The crop cut was not possible due to crop failure caused by drought</t>
  </si>
  <si>
    <t>Grace Fransis</t>
  </si>
  <si>
    <t>TZ17APS_mz_cobs-CUoU27eQ-1</t>
  </si>
  <si>
    <t>Poor plant germination was observed in qadrat 1 and 2</t>
  </si>
  <si>
    <t>TZ17APS_mz_cobs-Jfget79u-1</t>
  </si>
  <si>
    <t>TZ17APS_mz_cobs-rOqEZSlV-1</t>
  </si>
  <si>
    <t>TZ17APS_mz_cobs-Xic3xjSG-1</t>
  </si>
  <si>
    <t>Lug we Nyagawa</t>
  </si>
  <si>
    <t>TZ17APS_mz_cobs-5EXXyFey</t>
  </si>
  <si>
    <t>TZ17APS_mz_cobs-TLRPdPui-1</t>
  </si>
  <si>
    <t>Grace Simon Kaaya</t>
  </si>
  <si>
    <t>TZ17APS_mz_cobs-0us77zAv-1</t>
  </si>
  <si>
    <t>TZ17APS_mz_cobs-5hoW4Ngo-1</t>
  </si>
  <si>
    <t>TZ17APS_mz_cobs-VMdBQla0</t>
  </si>
  <si>
    <t>TZ17APS_mz_cobs-w6BKgIJy-1</t>
  </si>
  <si>
    <t>Florencia manga</t>
  </si>
  <si>
    <t>TZ17APS_mz_cobs-Kxc9Uq6z-1</t>
  </si>
  <si>
    <t>TZ17APS_mz_cobs-MgMZ5as0-1</t>
  </si>
  <si>
    <t>Grance mbise</t>
  </si>
  <si>
    <t>Daudi Potea</t>
  </si>
  <si>
    <t>The household head was not around, his spouse was interviewed. Due to weather variability, the household has zero harvest, plan to plant early next time.</t>
  </si>
  <si>
    <t>Habibu Juma</t>
  </si>
  <si>
    <t>TZ17APS_mz_cobs-rU9xtKaJ-1</t>
  </si>
  <si>
    <t>Angelina Msemwa</t>
  </si>
  <si>
    <t>TZ17APS_mz_cobs-4MOcus2e-1</t>
  </si>
  <si>
    <t>TZ17APS_mz_cobs-AlKo6o26-1</t>
  </si>
  <si>
    <t>TZ17APS_mz_cobs-FB5NHd2b-1</t>
  </si>
  <si>
    <t>Leonard mwinuka</t>
  </si>
  <si>
    <t>TZ17APS_mz_cobs-nXEozgT4-1</t>
  </si>
  <si>
    <t>TZ17APS_mz_cobs-PYaPQVgI-1</t>
  </si>
  <si>
    <t>Halifa Hamis</t>
  </si>
  <si>
    <t>Hamadi</t>
  </si>
  <si>
    <t>Hamadi Hamisi</t>
  </si>
  <si>
    <t>Hamza  Mbaruku</t>
  </si>
  <si>
    <t>TZ17APS_mz_cobs-X82JuUt1-1</t>
  </si>
  <si>
    <t>Rehema sanga</t>
  </si>
  <si>
    <t xml:space="preserve">Rehema Sanga </t>
  </si>
  <si>
    <t>TZ17APS_mz_cobs-6NNB8mhi-1</t>
  </si>
  <si>
    <t>The farmer he didn'tâ€‹ use any chemical fertilizers</t>
  </si>
  <si>
    <t>TZ17APS_mz_cobs-8vnW5o1A-1</t>
  </si>
  <si>
    <t>Hemson chalotela</t>
  </si>
  <si>
    <t>Herick Moshi</t>
  </si>
  <si>
    <t>Herieli Mosha</t>
  </si>
  <si>
    <t>Eriel Mosha</t>
  </si>
  <si>
    <t>TZ17APS_mz_cobs-ASRXRPLq-1</t>
  </si>
  <si>
    <t>TZ17APS_mz_cobs-bQKpvblS-1</t>
  </si>
  <si>
    <t>TZ17APS_mz_cobs-G9fKqxLM-1</t>
  </si>
  <si>
    <t>S0902</t>
  </si>
  <si>
    <t>S090201</t>
  </si>
  <si>
    <t>Hezrone Siame</t>
  </si>
  <si>
    <t>we couldn't  collect soil sample 20-50 cm from quadrant 3 due to hard surface</t>
  </si>
  <si>
    <t>Hhayuma Martin</t>
  </si>
  <si>
    <t>TZ17APS_mz_cobs-1tjQf3XS</t>
  </si>
  <si>
    <t>TZ17APS_mz_cobs-jfew1Kjn</t>
  </si>
  <si>
    <t>TZ17APS_mz_cobs-jzjvDcMI</t>
  </si>
  <si>
    <t>Hilda tarimo</t>
  </si>
  <si>
    <t>They didn't use chemical fertilizer</t>
  </si>
  <si>
    <t>Hiti Bura</t>
  </si>
  <si>
    <t>TZ17APS_mz_cobs-fUkuPHsR</t>
  </si>
  <si>
    <t>TZ17APS_mz_cobs-lmaNFrve</t>
  </si>
  <si>
    <t>TZ17APS_mz_cobs-X0HoE2FX</t>
  </si>
  <si>
    <t>TZ17APS_mz_cobs-ScuPGUcG-1</t>
  </si>
  <si>
    <t>Adelaidi</t>
  </si>
  <si>
    <t>TZ17APS_mz_cobs-55h5HNYg-1</t>
  </si>
  <si>
    <t>TZ17APS_mz_cobs-qCFbFual-1</t>
  </si>
  <si>
    <t>Hosana lupenza</t>
  </si>
  <si>
    <t>Hosea ndosi</t>
  </si>
  <si>
    <t>Hosea Ndosi</t>
  </si>
  <si>
    <t>TZ17APS_mz_cobs-5kpSp6o2-1</t>
  </si>
  <si>
    <t>TZ17APS_mz_cobs-B7aGKGRp-1</t>
  </si>
  <si>
    <t>TZ17APS_mz_cobs-Qi6gGlOL-1</t>
  </si>
  <si>
    <t>Hosiana Baltazari</t>
  </si>
  <si>
    <t>TZ17APS_mz_cobs-EOdz0xhv-1</t>
  </si>
  <si>
    <t>TZ17APS_mz_cobs-HsLVEuvZ-1</t>
  </si>
  <si>
    <t>TZ17APS_mz_cobs-M6yIBC5V-1</t>
  </si>
  <si>
    <t>TZ17APS_mz_cobs-W7OjwQZ7-1</t>
  </si>
  <si>
    <t>Constanzia Mgaya</t>
  </si>
  <si>
    <t>TZ17APS_mz_cobs-j6PepDjh-1</t>
  </si>
  <si>
    <t>Iddy Rajabu</t>
  </si>
  <si>
    <t>Iddy Ally</t>
  </si>
  <si>
    <t>TZ17APS_mz_cobs-oe9hjytP-1</t>
  </si>
  <si>
    <t>TZ17APS_mz_cobs-qe4MW8hT-1</t>
  </si>
  <si>
    <t>TZ17APS_mz_cobs-GKCF8im9</t>
  </si>
  <si>
    <t>TZ17APS_mz_cobs-ocx9pELg</t>
  </si>
  <si>
    <t>TZ17APS_mz_cobs-xZGHqwCf</t>
  </si>
  <si>
    <t>TZ17APS_mz_cobs-Pi7vhpVi</t>
  </si>
  <si>
    <t>Maize were so scattered. Some grew from leftovers some few were planted. Not all maize seed bought was planted, only a little was used.</t>
  </si>
  <si>
    <t>Imelda Kilumile</t>
  </si>
  <si>
    <t>Indy Gacha</t>
  </si>
  <si>
    <t>Iddy Gacha</t>
  </si>
  <si>
    <t>TZ17APS_mz_cobs-rTWPxBqc</t>
  </si>
  <si>
    <t>In some quadrants there are no cobs. Crop dried at the growing stage. I just recoded the barcode without cobs samples in  2 quadrants to allow sweeping to the next screen.</t>
  </si>
  <si>
    <t>TZ17APS_mz_cobs-ZYnnWVXT</t>
  </si>
  <si>
    <t>In some quadrants there are no cobs. Crop dried at the growing stage.
I just recoded the barcode without cobs samples in  2 quadrants to allow sweeping to the next screen.</t>
  </si>
  <si>
    <t>TZ17APS_mz_cobs-5F5ikZXd</t>
  </si>
  <si>
    <t>TZ17APS_mz_cobs-bYJyCOZk</t>
  </si>
  <si>
    <t>TZ17APS_mz_cobs-yaDV0kBH</t>
  </si>
  <si>
    <t>Innocent Irenei</t>
  </si>
  <si>
    <t>Is mail Abeid</t>
  </si>
  <si>
    <t>TZ17APS_mz_cobs-R37PobNB</t>
  </si>
  <si>
    <t xml:space="preserve">Maize were so scattered. Some grew from leftovers some few were planted. Not all maize seed bought was planted, only a little was used.
</t>
  </si>
  <si>
    <t>TZ17APS_mz_cobs-uznaOQVv</t>
  </si>
  <si>
    <t>Donald msemwa</t>
  </si>
  <si>
    <t>TZ17APS_mz_cobs-gYkE200o</t>
  </si>
  <si>
    <t>S080201</t>
  </si>
  <si>
    <t>Israel Mende</t>
  </si>
  <si>
    <t>Issa shabani</t>
  </si>
  <si>
    <t>Issa Shabani</t>
  </si>
  <si>
    <t>Jabir ramadhani</t>
  </si>
  <si>
    <t>Emanuel Mughuna</t>
  </si>
  <si>
    <t>The maize are in vegetative stage,and the pigeonpea are not yet flowerd.</t>
  </si>
  <si>
    <t>Jabir Ramadhani</t>
  </si>
  <si>
    <t>TZ17APS_mz_cobs-pPKqJBSJ</t>
  </si>
  <si>
    <t>The maize cob are in milking stage and the pigeonpea are not yet flowerd.</t>
  </si>
  <si>
    <t>TZ17APS_mz_cobs-ub4lBh1W</t>
  </si>
  <si>
    <t>TZ17APS_mz_cobs-ZbhIo90n</t>
  </si>
  <si>
    <t>TZ17APS_mz_cobs-oRclsNQO</t>
  </si>
  <si>
    <t>TZ17APS_mz_cobs-tRSSUE2V</t>
  </si>
  <si>
    <t>TZ17APS_mz_cobs-50CZ3oXk-1</t>
  </si>
  <si>
    <t>TZ17APS_mz_cobs-8SmBcS2V-1</t>
  </si>
  <si>
    <t>TZ17APS_mz_cobs-Ip3sewnE-1</t>
  </si>
  <si>
    <t>Petro msigwa</t>
  </si>
  <si>
    <t>TZ17APS_mz_cobs-6HZG1O9v-1</t>
  </si>
  <si>
    <t>The farmer intercrop with Irish potatoes this couse the spacing betwen the maize plant to be wider.</t>
  </si>
  <si>
    <t>TZ17APS_mz_cobs-8vj9SB07</t>
  </si>
  <si>
    <t>TZ17APS_mz_cobs-JY1yV6EQ</t>
  </si>
  <si>
    <t>TZ17APS_mz_cobs-S8wPdS9O</t>
  </si>
  <si>
    <t>Maize harvested</t>
  </si>
  <si>
    <t>The plot is too small to measre.It's string like measurement</t>
  </si>
  <si>
    <t>Janet Shaaban</t>
  </si>
  <si>
    <t>TZ17APS_mz_cobs-CNhib4Ro-1</t>
  </si>
  <si>
    <t>Bottom soil up to 40 cm depth. Couldn't go further due to Rocky bottom layers.</t>
  </si>
  <si>
    <t>TZ17APS_mz_cobs-vV65Jnrp-1</t>
  </si>
  <si>
    <t>TZ17APS_mz_cobs-YcQGCcay-1</t>
  </si>
  <si>
    <t>TZ17APS_mz_cobs-QRxVQniW-1</t>
  </si>
  <si>
    <t>TZ17APS_mz_cobs-TBEHDaHA-1</t>
  </si>
  <si>
    <t>Farida mandele</t>
  </si>
  <si>
    <t xml:space="preserve">Farida Mandele </t>
  </si>
  <si>
    <t>TZ17APS_mz_cobs-9MrHNo23-1</t>
  </si>
  <si>
    <t>TZ17APS_mz_cobs-cJuF4JAR</t>
  </si>
  <si>
    <t>TZ17APS_mz_cobs-oKh2pGLK-1</t>
  </si>
  <si>
    <t>Bahati msemwa</t>
  </si>
  <si>
    <t xml:space="preserve">Bahati Msemwa </t>
  </si>
  <si>
    <t>TZ17APS_mz_cobs-FBcAz3Fn</t>
  </si>
  <si>
    <t>TZ17APS_mz_cobs-lyuQKZLn-1</t>
  </si>
  <si>
    <t>TZ17APS_mz_cobs-WkMNCz2f</t>
  </si>
  <si>
    <t>TZ17APS_mz_cobs-dLBU6Irl</t>
  </si>
  <si>
    <t>Jeferson ndeoya</t>
  </si>
  <si>
    <t>TZ17APS_mz_cobs-4DlX93b9-1</t>
  </si>
  <si>
    <t>TZ17APS_mz_cobs-TM3GdHrS-1</t>
  </si>
  <si>
    <t>TZ17APS_mz_cobs-ztN3VHEY-1</t>
  </si>
  <si>
    <t>Jeremiah Mpunji</t>
  </si>
  <si>
    <t xml:space="preserve">Focal plot had beans </t>
  </si>
  <si>
    <t>TZ17APS_mz_cobs-nQoUfyFB</t>
  </si>
  <si>
    <t>TZ17APS_mz_cobs-p47Ueli7</t>
  </si>
  <si>
    <t>Ignas kaunda</t>
  </si>
  <si>
    <t>TZ17APS_mz_cobs-2MZZwTVS</t>
  </si>
  <si>
    <t>TZ17APS_mz_cobs-BlvU11Gw</t>
  </si>
  <si>
    <t>TZ17APS_mz_cobs-UOZREQsW</t>
  </si>
  <si>
    <t>Evans masumo</t>
  </si>
  <si>
    <t>TZ17APS_mz_cobs-HaSOkPnU</t>
  </si>
  <si>
    <t>Job mwamkinga</t>
  </si>
  <si>
    <t xml:space="preserve">Job Mwamkinga </t>
  </si>
  <si>
    <t>TZ17APS_mz_cobs-9L91T9tz</t>
  </si>
  <si>
    <t>TZ17APS_mz_cobs-LNGAAB3R</t>
  </si>
  <si>
    <t>TZ17APS_mz_cobs-LO2pX7Js-1</t>
  </si>
  <si>
    <t>Joelina sulley</t>
  </si>
  <si>
    <t>TZ17APS_mz_cobs-8nNcpVbQ</t>
  </si>
  <si>
    <t>TZ17APS_mz_cobs-I8uzcsR0</t>
  </si>
  <si>
    <t>TZ17APS_mz_cobs-sQdhAEjX</t>
  </si>
  <si>
    <t>John Francis Naali</t>
  </si>
  <si>
    <t>Josephu Kessy</t>
  </si>
  <si>
    <t>TZ17APS_mz_cobs-4DoBRkIq</t>
  </si>
  <si>
    <t>TZ17APS_mz_cobs-qHzSqGhN</t>
  </si>
  <si>
    <t>TZ17APS_mz_cobs-svyYPDqV-1</t>
  </si>
  <si>
    <t>TZ17APS_mz_cobs-B536mFGp</t>
  </si>
  <si>
    <t>TZ17APS_mz_cobs-bNFJULMW</t>
  </si>
  <si>
    <t>TZ17APS_mz_cobs-UNqbLURX</t>
  </si>
  <si>
    <t>Jonas  Abraham</t>
  </si>
  <si>
    <t>TZ17APS_mz_cobs-5lh36dBj-1</t>
  </si>
  <si>
    <t>Maize cobs leaves were collected from bottom to ear heat hence a far me removed the top part for livestock feed and to enhance early maturity of maize cobs.</t>
  </si>
  <si>
    <t>TZ17APS_mz_cobs-8ygKxACx-1</t>
  </si>
  <si>
    <t>TZ17APS_mz_cobs-s9esvYOF-1</t>
  </si>
  <si>
    <t>N010302</t>
  </si>
  <si>
    <t>Jonathan Lellya</t>
  </si>
  <si>
    <t>TZ17APS_mz_cobs-fHGLgHAq-1</t>
  </si>
  <si>
    <t>TZ17APS_mz_cobs-V8513ncl-1</t>
  </si>
  <si>
    <t>TZ17APS_mz_cobs-wCl60d8k-1</t>
  </si>
  <si>
    <t>Jonathan Singano</t>
  </si>
  <si>
    <t>Harvested</t>
  </si>
  <si>
    <t>Joseph Anselm</t>
  </si>
  <si>
    <t>TZ17APS_mz_cobs-Ge4KEt3J</t>
  </si>
  <si>
    <t>TZ17APS_mz_cobs-Gg2RM2ed</t>
  </si>
  <si>
    <t>TZ17APS_mz_cobs-Yf8pvoVr</t>
  </si>
  <si>
    <t>Joseph Axweso</t>
  </si>
  <si>
    <t>Josephu Axweso</t>
  </si>
  <si>
    <t>TZ17APS_mz_cobs-55HGBuOZ</t>
  </si>
  <si>
    <t>TZ17APS_mz_cobs-8G8mvQYA</t>
  </si>
  <si>
    <t>TZ17APS_mz_cobs-Kjyj0Oho</t>
  </si>
  <si>
    <t>TZ17APS_mz_cobs-tWDQuZ8O</t>
  </si>
  <si>
    <t>TZ17APS_mz_cobs-wx3tzRhb</t>
  </si>
  <si>
    <t>Godfrey  Kapondo</t>
  </si>
  <si>
    <t>Gofrey kapondo</t>
  </si>
  <si>
    <t>TZ17APS_mz_cobs-dDc7iuPR</t>
  </si>
  <si>
    <t>Hh interview was done by Upendo Titi</t>
  </si>
  <si>
    <t>Joseph Safari</t>
  </si>
  <si>
    <t>TZ17APS_mz_cobs-LPO2D8At</t>
  </si>
  <si>
    <t>TZ17APS_mz_cobs-OQueasHZ</t>
  </si>
  <si>
    <t>TZ17APS_mz_cobs-qf9F5Q8o</t>
  </si>
  <si>
    <t>TZ17APS_mz_cobs-fKOTUFco</t>
  </si>
  <si>
    <t>TZ17APS_mz_cobs-yIN74shj</t>
  </si>
  <si>
    <t>TZ17APS_mz_cobs-BTvF5Ntp</t>
  </si>
  <si>
    <t>No fertilizer used on crop,also the respondent is not available for the interview</t>
  </si>
  <si>
    <t>Josephat Shirima</t>
  </si>
  <si>
    <t>Josephu Panga</t>
  </si>
  <si>
    <t>TZ17APS_mz_cobs-snRhZD4K</t>
  </si>
  <si>
    <t>TZ17APS_mz_cobs-xJQhW8Gq-1</t>
  </si>
  <si>
    <t>TZ17APS_mz_cobs-yn3FIyR0</t>
  </si>
  <si>
    <t>Joshua homa</t>
  </si>
  <si>
    <t>TZ17APS_mz_cobs-0zzhyKKB</t>
  </si>
  <si>
    <t>TZ17APS_mz_cobs-1ikn8Bj6</t>
  </si>
  <si>
    <t>TZ17APS_mz_cobs-BS3dlKvv</t>
  </si>
  <si>
    <t>Josiva jimson  mnkondya</t>
  </si>
  <si>
    <t>Crop cut not available because this year he planted beans</t>
  </si>
  <si>
    <t>Joto Kwaku</t>
  </si>
  <si>
    <t>TZ17APS_mz_cobs-gBy1lzIm</t>
  </si>
  <si>
    <t>TZ17APS_mz_cobs-qA3i4bxM</t>
  </si>
  <si>
    <t>Rafael kalemawazi</t>
  </si>
  <si>
    <t>TZ17APS_mz_cobs-rtgGvYlR</t>
  </si>
  <si>
    <t>TZ17APS_mz_cobs-7KBt4akP</t>
  </si>
  <si>
    <t>TZ17APS_mz_cobs-DlWExDSJ</t>
  </si>
  <si>
    <t>TZ17APS_mz_cobs-UaDL6RN2</t>
  </si>
  <si>
    <t>Juliana joseph</t>
  </si>
  <si>
    <t>TZ17APS_mz_cobs-4mOPHL5M-1</t>
  </si>
  <si>
    <t>TZ17APS_mz_cobs-Bsq9VToS-1</t>
  </si>
  <si>
    <t>TZ17APS_mz_cobs-vb6rnK1C-1</t>
  </si>
  <si>
    <t>Julita Raymund</t>
  </si>
  <si>
    <t>TZ17APS_mz_cobs-4X7ZHARJ-1</t>
  </si>
  <si>
    <t>Aug Dr restriction at 40 cm depth</t>
  </si>
  <si>
    <t>TZ17APS_mz_cobs-gYrSfDXg-1</t>
  </si>
  <si>
    <t>TZ17APS_mz_cobs-mRKIXzSn-1</t>
  </si>
  <si>
    <t>Juma  Imoro</t>
  </si>
  <si>
    <t>Juma kikopo</t>
  </si>
  <si>
    <t>Crop cut is not possible maize are immature</t>
  </si>
  <si>
    <t>No maize found</t>
  </si>
  <si>
    <t>TZ17APS_mz_cobs-agGDY77n</t>
  </si>
  <si>
    <t>TZ17APS_mz_cobs-Ehg44PtG</t>
  </si>
  <si>
    <t>TZ17APS_mz_cobs-L6hyuKLy</t>
  </si>
  <si>
    <t>TZ17APS_mz_cobs-VHYU2xKz</t>
  </si>
  <si>
    <t>TZ17APS_mz_cobs-xEP5buuf</t>
  </si>
  <si>
    <t>Sabasi Kasanda</t>
  </si>
  <si>
    <t>Stephen Msanda</t>
  </si>
  <si>
    <t>TZ17APS_mz_cobs-FBcSqYlB</t>
  </si>
  <si>
    <t>Household head was not around during hh interview and crop cut</t>
  </si>
  <si>
    <t>S090203</t>
  </si>
  <si>
    <t>Juma simkonda</t>
  </si>
  <si>
    <t xml:space="preserve">Jumanne Abdalla </t>
  </si>
  <si>
    <t>Jumanne Abdalla</t>
  </si>
  <si>
    <t>Jumanne amma</t>
  </si>
  <si>
    <t>TZ17APS_mz_cobs-0ntFjM0A</t>
  </si>
  <si>
    <t>TZ17APS_mz_cobs-7R5vJ8K8-1</t>
  </si>
  <si>
    <t>TZ17APS_mz_cobs-9vf8GLsp</t>
  </si>
  <si>
    <t>TZ17APS_mz_cobs-IgzpHNr9</t>
  </si>
  <si>
    <t>TZ17APS_mz_cobs-qLQh950J</t>
  </si>
  <si>
    <t>TZ17APS_mz_cobs-FsTEYEbH</t>
  </si>
  <si>
    <t>N010301</t>
  </si>
  <si>
    <t>Kadogoo lekokoyo</t>
  </si>
  <si>
    <t>TZ17APS_mz_cobs-6KK8qHau-1</t>
  </si>
  <si>
    <t>They didn't use chemical fertilizer also the soil when dry it forms creek</t>
  </si>
  <si>
    <t>TZ17APS_mz_cobs-li2SE3tY-1</t>
  </si>
  <si>
    <t>TZ17APS_mz_cobs-pzzJriWj-1</t>
  </si>
  <si>
    <t>TZ17APS_mz_cobs-lwz2JHDO</t>
  </si>
  <si>
    <t>TZ17APS_mz_cobs-XI5UjpBS</t>
  </si>
  <si>
    <t>Lazaro Nzelani</t>
  </si>
  <si>
    <t>TZ17APS_mz_cobs-kc20V6m9</t>
  </si>
  <si>
    <t>Katarina matayo</t>
  </si>
  <si>
    <t>Farmer harvested</t>
  </si>
  <si>
    <t>TZ17APS_mz_cobs-ofkY3pks</t>
  </si>
  <si>
    <t>TZ17APS_mz_cobs-xMpMmiPK</t>
  </si>
  <si>
    <t>TZ17APS_mz_cobs-4OhTa6Hi</t>
  </si>
  <si>
    <t>Kibasi Philemoni</t>
  </si>
  <si>
    <t>Kidman Kimai</t>
  </si>
  <si>
    <t>Kispani Kimai</t>
  </si>
  <si>
    <t>TZ17APS_mz_cobs-IFXiNiXN-1</t>
  </si>
  <si>
    <t>TZ17APS_mz_cobs-jVkWjyGg-1</t>
  </si>
  <si>
    <t>TZ17APS_mz_cobs-LeMmFxXl-1</t>
  </si>
  <si>
    <t>Klarence Mtewele</t>
  </si>
  <si>
    <t>Klarance Mtewele</t>
  </si>
  <si>
    <t>The farm was not cultivated since 2016 September. Now it has been cultivated ready for planting Irish potatoes. Irrigation pipes have been installed this year.</t>
  </si>
  <si>
    <t>Laison satieli</t>
  </si>
  <si>
    <t>He did not crow maize this year</t>
  </si>
  <si>
    <t>Laizer lesineti</t>
  </si>
  <si>
    <t>TZ17APS_mz_cobs-JOIMZNZW-1</t>
  </si>
  <si>
    <t>TZ17APS_mz_cobs-RlSjcpS7</t>
  </si>
  <si>
    <t>TZ17APS_mz_cobs-Z0oQl8Tm-1</t>
  </si>
  <si>
    <t xml:space="preserve">Lala Petro </t>
  </si>
  <si>
    <t>TZ17APS_mz_cobs-FBvAAQwo-1</t>
  </si>
  <si>
    <t>Plant stand for pigeon pea is low</t>
  </si>
  <si>
    <t>TZ17APS_mz_cobs-jOLN3E3G-1</t>
  </si>
  <si>
    <t>TZ17APS_mz_cobs-mCBbV3ZV-1</t>
  </si>
  <si>
    <t>Lameck Munuo</t>
  </si>
  <si>
    <t>TZ17APS_mz_cobs-0i1uYbIT-1</t>
  </si>
  <si>
    <t>TZ17APS_mz_cobs-Sd7ZdQXo-1</t>
  </si>
  <si>
    <t>TZ17APS_mz_cobs-x4P9F0q5-1</t>
  </si>
  <si>
    <t>Laurent matle</t>
  </si>
  <si>
    <t>TZ17APS_mz_cobs-C4ntI5yJ</t>
  </si>
  <si>
    <t>The pigeonpea are already flowerd</t>
  </si>
  <si>
    <t>TZ17APS_mz_cobs-SQSIyauv</t>
  </si>
  <si>
    <t>TZ17APS_mz_cobs-UhNIqiSA</t>
  </si>
  <si>
    <t>TZ17APS_mz_cobs-CGhaS9EG</t>
  </si>
  <si>
    <t>TZ17APS_mz_cobs-E3sHJwfB</t>
  </si>
  <si>
    <t>Lucas Nzelane</t>
  </si>
  <si>
    <t>TZ17APS_mz_cobs-8pZLvnEN</t>
  </si>
  <si>
    <t>TZ17APS_mz_cobs-D7umhFkV</t>
  </si>
  <si>
    <t>TZ17APS_mz_cobs-YW492BMh</t>
  </si>
  <si>
    <t>Forest Nzelane</t>
  </si>
  <si>
    <t>TZ17APS_mz_cobs-7LsvKRDq</t>
  </si>
  <si>
    <t>Leah Gaspar</t>
  </si>
  <si>
    <t xml:space="preserve">Plot harvested </t>
  </si>
  <si>
    <t>Lebanguti  Lesineti</t>
  </si>
  <si>
    <t>Rebankuti Lesineti</t>
  </si>
  <si>
    <t>TZ17APS_mz_cobs-aCxFiKnn-1</t>
  </si>
  <si>
    <t>TZ17APS_mz_cobs-BEClrn0Q-1</t>
  </si>
  <si>
    <t>Lengitengi Kesuma</t>
  </si>
  <si>
    <t>lengiteng kesuma</t>
  </si>
  <si>
    <t>TZ17APS_mz_cobs-gSQT4Rhp-1</t>
  </si>
  <si>
    <t>TZ17APS_mz_cobs-oYYvrEyz-1</t>
  </si>
  <si>
    <t>TZ17APS_mz_cobs-zWxwetvl-1</t>
  </si>
  <si>
    <t>TZ17APS_mz_cobs-coMJHhYO</t>
  </si>
  <si>
    <t>TZ17APS_mz_cobs-NH1gtH29</t>
  </si>
  <si>
    <t>Holo Lushanga</t>
  </si>
  <si>
    <t>Oolo lushanga</t>
  </si>
  <si>
    <t>TZ17APS_mz_cobs-5EwCPLgI</t>
  </si>
  <si>
    <t>TZ17APS_mz_cobs-EHNelqW3-1</t>
  </si>
  <si>
    <t>TZ17APS_mz_cobs-faoriTZR-1</t>
  </si>
  <si>
    <t>TZ17APS_mz_cobs-I2hFaiuw-1</t>
  </si>
  <si>
    <t>Lightness funael</t>
  </si>
  <si>
    <t>Lightness Fuhanael</t>
  </si>
  <si>
    <t>TZ17APS_mz_cobs-rhqYJI1X-1</t>
  </si>
  <si>
    <t>Rocky soil observed, in almost all quadrats 50cm depth was not reached.</t>
  </si>
  <si>
    <t>TZ17APS_mz_cobs-UgrD62FX-1</t>
  </si>
  <si>
    <t>TZ17APS_mz_cobs-vCnFV6Vm-1</t>
  </si>
  <si>
    <t>TZ17APS_mz_cobs-PcAQJ2mm</t>
  </si>
  <si>
    <t>TZ17APS_mz_cobs-qG3k4sMz</t>
  </si>
  <si>
    <t>Luja Marembera</t>
  </si>
  <si>
    <t>TZ17APS_mz_cobs-bs6zgc5Z</t>
  </si>
  <si>
    <t>TZ17APS_mz_cobs-2f6RYCbK-1</t>
  </si>
  <si>
    <t>TZ17APS_mz_cobs-4yi36Ubk</t>
  </si>
  <si>
    <t>TZ17APS_mz_cobs-7jIF9JXn-1</t>
  </si>
  <si>
    <t>TZ17APS_mz_cobs-NjDZMrR0</t>
  </si>
  <si>
    <t>Linusi mgina</t>
  </si>
  <si>
    <t>Linusi Mgina</t>
  </si>
  <si>
    <t>The maize are in vegetative stage</t>
  </si>
  <si>
    <t>Lovenesd Mgonja</t>
  </si>
  <si>
    <t>TZ17APS_mz_cobs-7U7irV6F-1</t>
  </si>
  <si>
    <t>TZ17APS_mz_cobs-8Ifp8vIi-1</t>
  </si>
  <si>
    <t>TZ17APS_mz_cobs-obYT13RJ-1</t>
  </si>
  <si>
    <t>Loveness peter</t>
  </si>
  <si>
    <t>This off season she planted beans for irrigation</t>
  </si>
  <si>
    <t>TZ17APS_mz_cobs-to5uw14y</t>
  </si>
  <si>
    <t>Makoye Mbuluji</t>
  </si>
  <si>
    <t>TZ17APS_mz_cobs-15wVc1zQ</t>
  </si>
  <si>
    <t>TZ17APS_mz_cobs-1AKWoGA8</t>
  </si>
  <si>
    <t>Lucas Tumbaa</t>
  </si>
  <si>
    <t>Lucas chumbaa</t>
  </si>
  <si>
    <t>TZ17APS_mz_cobs-2i8RWfr5-1</t>
  </si>
  <si>
    <t>TZ17APS_mz_cobs-5SSfrtqj-1</t>
  </si>
  <si>
    <t>TZ17APS_mz_cobs-t1Wn5LQE-1</t>
  </si>
  <si>
    <t>S070201</t>
  </si>
  <si>
    <t>Lucia kanja</t>
  </si>
  <si>
    <t>TZ17APS_mz_cobs-gZy2kut5</t>
  </si>
  <si>
    <t>S07010308</t>
  </si>
  <si>
    <t>Esther Kitunguru</t>
  </si>
  <si>
    <t>Esta Kitunguru</t>
  </si>
  <si>
    <t>TZ17APS_mz_cobs-Ckm7VEXQ</t>
  </si>
  <si>
    <t>TZ17APS_mz_cobs-F12F7aoZ</t>
  </si>
  <si>
    <t>TZ17APS_mz_cobs-UjAb4lGS</t>
  </si>
  <si>
    <t>S07010309</t>
  </si>
  <si>
    <t>January Pesambili</t>
  </si>
  <si>
    <t>january pesambili</t>
  </si>
  <si>
    <t>TZ17APS_mz_cobs-f2t5Vw7M</t>
  </si>
  <si>
    <t>TZ17APS_mz_cobs-OFadAQWJ</t>
  </si>
  <si>
    <t>TZ17APS_mz_cobs-WEXb6gRi</t>
  </si>
  <si>
    <t>Linus simkonda</t>
  </si>
  <si>
    <t>TZ17APS_mz_cobs-1dJkMliQ</t>
  </si>
  <si>
    <t>TZ17APS_mz_cobs-d7xBg8PF</t>
  </si>
  <si>
    <t>Lydia  Ngulo</t>
  </si>
  <si>
    <t>Lydia Ngulo</t>
  </si>
  <si>
    <t>MADALU HANJE</t>
  </si>
  <si>
    <t>TZ17APS_mz_cobs-BQmu2ptO</t>
  </si>
  <si>
    <t>TZ17APS_mz_cobs-eQIlHlrf</t>
  </si>
  <si>
    <t>TZ17APS_mz_cobs-XUtCVDty</t>
  </si>
  <si>
    <t>TZ17APS_mz_cobs-GTCO3mdE</t>
  </si>
  <si>
    <t>Vicent Mrisho</t>
  </si>
  <si>
    <t>TZ17APS_mz_cobs-eNjsyMyU</t>
  </si>
  <si>
    <t xml:space="preserve">Boniface  Minja filled this form for Upendo Titi </t>
  </si>
  <si>
    <t>Magdalena   Andrea</t>
  </si>
  <si>
    <t>TZ17APS_mz_cobs-88BbLxWx-1</t>
  </si>
  <si>
    <t>Bottom soil up to 40 cm depth for 1 and 2 quadrants. Third quadrant was done to 50 as normal.</t>
  </si>
  <si>
    <t>TZ17APS_mz_cobs-h8UDt3co-1</t>
  </si>
  <si>
    <t>TZ17APS_mz_cobs-vyN5FZBR-1</t>
  </si>
  <si>
    <t>TZ17APS_mz_cobs-hN2OLv38</t>
  </si>
  <si>
    <t>Patrick Hamisi</t>
  </si>
  <si>
    <t>TZ17APS_mz_cobs-7HTa2VOf</t>
  </si>
  <si>
    <t>TZ17APS_mz_cobs-AXi6oPXV</t>
  </si>
  <si>
    <t>Magreth edward</t>
  </si>
  <si>
    <t>TZ17APS_mz_cobs-6Ikh42KA-1</t>
  </si>
  <si>
    <t>TZ17APS_mz_cobs-fhHvVfja-1</t>
  </si>
  <si>
    <t>TZ17APS_mz_cobs-JCIP9FCd-1</t>
  </si>
  <si>
    <t>Magreti Mroma</t>
  </si>
  <si>
    <t>TZ17APS_mz_cobs-FozfEfvA-1</t>
  </si>
  <si>
    <t>Soil depth up to 40 cm, due to hard Rocky bottom pan. The plot seem to have water lodged sometime earlier this year.</t>
  </si>
  <si>
    <t>TZ17APS_mz_cobs-qz23YS4v-1</t>
  </si>
  <si>
    <t>TZ17APS_mz_cobs-WWN0eVdy-1</t>
  </si>
  <si>
    <t>TZ17APS_mz_cobs-NVpXLoQB</t>
  </si>
  <si>
    <t>TZ17APS_mz_cobs-4w16uyTi</t>
  </si>
  <si>
    <t>Maize were infected with smuts</t>
  </si>
  <si>
    <t>TZ17APS_mz_cobs-bp6zxUrk</t>
  </si>
  <si>
    <t>Mahamud halfan</t>
  </si>
  <si>
    <t>The didn't use chemical fertilizer</t>
  </si>
  <si>
    <t>Maharaja Sanga</t>
  </si>
  <si>
    <t>Mashaka Sanga</t>
  </si>
  <si>
    <t>TZ17APS_mz_cobs-QLlP4sYH-1</t>
  </si>
  <si>
    <t>TZ17APS_mz_cobs-qU01TKxZ-1</t>
  </si>
  <si>
    <t>TZ17APS_mz_cobs-UJifTBYn-1</t>
  </si>
  <si>
    <t>TZ17APS_mz_cobs-bDKJbXue</t>
  </si>
  <si>
    <t>TZ17APS_mz_cobs-JuZqmGYE</t>
  </si>
  <si>
    <t>TZ17APS_mz_cobs-Vv2TWEPR</t>
  </si>
  <si>
    <t>TZ17APS_mz_cobs-f4kAMTyU</t>
  </si>
  <si>
    <t>Ibrahim Matomondo</t>
  </si>
  <si>
    <t>TZ17APS_mz_cobs-M3wR2DhR</t>
  </si>
  <si>
    <t>TZ17APS_mz_cobs-miW1DvfX</t>
  </si>
  <si>
    <t>TZ17APS_mz_cobs-ZG9cwlgV</t>
  </si>
  <si>
    <t>TZ17APS_mz_cobs-HzcRAARf-1</t>
  </si>
  <si>
    <t>TZ17APS_mz_cobs-W3cW3o59-1</t>
  </si>
  <si>
    <t>TZ17APS_mz_cobs-wQzuVnzD-1</t>
  </si>
  <si>
    <t>Malenziana mlelwa</t>
  </si>
  <si>
    <t>TZ17APS_mz_cobs-CZLuiMLt-1</t>
  </si>
  <si>
    <t>TZ17APS_mz_cobs-DnpJ1YGj</t>
  </si>
  <si>
    <t>TZ17APS_mz_cobs-OkZA9Ffl</t>
  </si>
  <si>
    <t>Maoist Peter</t>
  </si>
  <si>
    <t>maongezi yumbayumba</t>
  </si>
  <si>
    <t>Marcelina Ndakidemi</t>
  </si>
  <si>
    <t>Apolinali Ndakidemi</t>
  </si>
  <si>
    <t>TZ17APS_mz_cobs-43eiOCve-1</t>
  </si>
  <si>
    <t>The focal plot was highly attached by Maize Lethal Necrosis with exception of quadrant one whereby the planting date to this field was different. In quadrant one they planted a week early than in quadrant 2 and 3.</t>
  </si>
  <si>
    <t>TZ17APS_mz_cobs-GO0vImBq-1</t>
  </si>
  <si>
    <t>TZ17APS_mz_cobs-XYpEq6Oh-1</t>
  </si>
  <si>
    <t>Yusufu  Mwatija</t>
  </si>
  <si>
    <t>Yusuph Mwatija</t>
  </si>
  <si>
    <t>TZ17APS_mz_cobs-FsZLFFIQ</t>
  </si>
  <si>
    <t>TZ17APS_mz_cobs-PCSYxvVg</t>
  </si>
  <si>
    <t>TZ17APS_mz_cobs-RhpFBMw9</t>
  </si>
  <si>
    <t>Maria Mazingwa Malema</t>
  </si>
  <si>
    <t>TZ17APS_mz_cobs-1rwLM1Ul-1</t>
  </si>
  <si>
    <t>TZ17APS_mz_cobs-HIJ5kaxf-1</t>
  </si>
  <si>
    <t>S070203</t>
  </si>
  <si>
    <t>Emmanuel Kutondwa</t>
  </si>
  <si>
    <t>TZ17APS_mz_cobs-g4X6WPBO</t>
  </si>
  <si>
    <t>TZ17APS_mz_cobs-hx3eEpIH</t>
  </si>
  <si>
    <t>TZ17APS_mz_cobs-yjIoKjoe</t>
  </si>
  <si>
    <t>TZ17APS_mz_cobs-4U71MYLm-1</t>
  </si>
  <si>
    <t>The yield  ponteal for pigeonpea would be very low in this season due to drought.</t>
  </si>
  <si>
    <t>TZ17APS_mz_cobs-XRfxK0SD</t>
  </si>
  <si>
    <t>TZ17APS_mz_cobs-YHY0QDQx-1</t>
  </si>
  <si>
    <t>Mariam mohamedi</t>
  </si>
  <si>
    <t>They have already harvest the maize so maize crop cut is not possible</t>
  </si>
  <si>
    <t>Mariana venance</t>
  </si>
  <si>
    <t>He has already harvest maize and beans so crop cut is not possible</t>
  </si>
  <si>
    <t>Marietha Thadei</t>
  </si>
  <si>
    <t>January kusongwa</t>
  </si>
  <si>
    <t>TZ17APS_mz_cobs-5LhcTepy</t>
  </si>
  <si>
    <t>TZ17APS_mz_cobs-IBkz8crB</t>
  </si>
  <si>
    <t>TZ17APS_mz_cobs-PNLT9Nz8</t>
  </si>
  <si>
    <t>TZ17APS_mz_cobs-Bze9uBSz-1</t>
  </si>
  <si>
    <t>TZ17APS_mz_cobs-JTDwyu1b-1</t>
  </si>
  <si>
    <t>TZ17APS_mz_cobs-TbL0F24o-1</t>
  </si>
  <si>
    <t>Martina john</t>
  </si>
  <si>
    <t>martina john</t>
  </si>
  <si>
    <t>TZ17APS_mz_cobs-CFn0bhkF-1</t>
  </si>
  <si>
    <t>TZ17APS_mz_cobs-JCs1Z21V-1</t>
  </si>
  <si>
    <t>TZ17APS_mz_cobs-yUJ28uVN-1</t>
  </si>
  <si>
    <t xml:space="preserve">Pieta Mikoma </t>
  </si>
  <si>
    <t>TZ17APS_mz_cobs-EqaSeLvu</t>
  </si>
  <si>
    <t>TZ17APS_mz_cobs-gsByXrQL</t>
  </si>
  <si>
    <t>TZ17APS_mz_cobs-hh3yAKxw</t>
  </si>
  <si>
    <t>Martine Msigwa</t>
  </si>
  <si>
    <t>Mary Suley</t>
  </si>
  <si>
    <t>TZ17APS_mz_cobs-BrVstFa3</t>
  </si>
  <si>
    <t>TZ17APS_mz_cobs-gKgoQQui</t>
  </si>
  <si>
    <t>TZ17APS_mz_cobs-QSanCCmB</t>
  </si>
  <si>
    <t>MASELINA GIDMU</t>
  </si>
  <si>
    <t>TZ17APS_mz_cobs-LhUygGLZ</t>
  </si>
  <si>
    <t>TZ17APS_mz_cobs-PHttUuda</t>
  </si>
  <si>
    <t>TZ17APS_mz_cobs-v17sRnUu</t>
  </si>
  <si>
    <t>Mashaka Vicent Muyemba</t>
  </si>
  <si>
    <t>vicent muyemba</t>
  </si>
  <si>
    <t>TZ17APS_mz_cobs-e7j0Rcfu</t>
  </si>
  <si>
    <t>Please check the name of the household is different because is died I ask the grandson instead of the wife because also she is sick</t>
  </si>
  <si>
    <t>TZ17APS_mz_cobs-lcHRJaVs</t>
  </si>
  <si>
    <t>TZ17APS_mz_cobs-sPBn2EzQ</t>
  </si>
  <si>
    <t>Math lazaro</t>
  </si>
  <si>
    <t>Simon kazimoto</t>
  </si>
  <si>
    <t>TZ17APS_mz_cobs-gM41nexE</t>
  </si>
  <si>
    <t>Maize plants is at milking stage to this focal plot at the time of sample collection and Pigeonpea plants terminated poorly due to low moisture content in the soil at the time of germination but more over May have caused by poor Pigeonpea sseds it self hence the planting date for maize, Beans, Sunflower and Pigeonpea was the same but poor germination was observed to Pigeonpea seed only.</t>
  </si>
  <si>
    <t>TZ17APS_mz_cobs-npwqWE0o</t>
  </si>
  <si>
    <t>TZ17APS_mz_cobs-PKNZEL0U</t>
  </si>
  <si>
    <t>The bottom soil was collected to 2 quadrants hence in the third quandrants there are stones in the bottom soil from 20cm deep, moreover in the two q uandrants where bottom soil was collected we managed to collect bottom soil from 20 to 40cm deep, below that there were stones which limited us to reach 50cm deep.</t>
  </si>
  <si>
    <t>Matilda Mela</t>
  </si>
  <si>
    <t>Matilda</t>
  </si>
  <si>
    <t>Pascal pondamali</t>
  </si>
  <si>
    <t>TZ17APS_mz_cobs-h1ZuYWth</t>
  </si>
  <si>
    <t>No intercrop</t>
  </si>
  <si>
    <t>TZ17APS_mz_cobs-NEGC00YL</t>
  </si>
  <si>
    <t>TZ17APS_mz_cobs-yFb9AwWJ</t>
  </si>
  <si>
    <t>Maximilan</t>
  </si>
  <si>
    <t>Maxmilan Simon</t>
  </si>
  <si>
    <t>TZ17APS_mz_cobs-2qYTuP7t-1</t>
  </si>
  <si>
    <t>TZ17APS_mz_cobs-iJpyUznH-1</t>
  </si>
  <si>
    <t>TZ17APS_mz_cobs-mPhjEYch-1</t>
  </si>
  <si>
    <t>Makasa</t>
  </si>
  <si>
    <t>TZ17APS_mz_cobs-CrpUvXrM</t>
  </si>
  <si>
    <t>No intrecrop, no fertilizer use on crop</t>
  </si>
  <si>
    <t>TZ17APS_mz_cobs-htMJtFII</t>
  </si>
  <si>
    <t>TZ17APS_mz_cobs-OoWBGbns</t>
  </si>
  <si>
    <t>S080101</t>
  </si>
  <si>
    <t>TZ17APS_mz_cobs-6QfgpVoW</t>
  </si>
  <si>
    <t>TZ17APS_mz_cobs-eoQqhrZg</t>
  </si>
  <si>
    <t>TZ17APS_mz_cobs-weY009wV</t>
  </si>
  <si>
    <t>Medici Kidenya</t>
  </si>
  <si>
    <t>Melick Kidenya</t>
  </si>
  <si>
    <t>TZ17APS_mz_cobs-9QyabD2R</t>
  </si>
  <si>
    <t>TZ17APS_mz_cobs-nBdDyXag</t>
  </si>
  <si>
    <t>TZ17APS_mz_cobs-NLiKyTUd</t>
  </si>
  <si>
    <t>Merry Shirima</t>
  </si>
  <si>
    <t>TZ17APS_mz_cobs-8bVdTdVW</t>
  </si>
  <si>
    <t>TZ17APS_mz_cobs-GJN3UinB</t>
  </si>
  <si>
    <t>Michael matondo</t>
  </si>
  <si>
    <t>TZ17APS_mz_cobs-8uXKj1XG</t>
  </si>
  <si>
    <t>TZ17APS_mz_cobs-PJdlpuRW-1</t>
  </si>
  <si>
    <t>TZ17APS_mz_cobs-snNItprm</t>
  </si>
  <si>
    <t>Milison Havula</t>
  </si>
  <si>
    <t>Milson havula mwashilindi</t>
  </si>
  <si>
    <t>TZ17APS_mz_cobs-smrgyT1W</t>
  </si>
  <si>
    <t>Hassan mpako</t>
  </si>
  <si>
    <t>TZ17APS_mz_cobs-8mszvGor</t>
  </si>
  <si>
    <t>TZ17APS_mz_cobs-92K3d28d</t>
  </si>
  <si>
    <t>Miriam</t>
  </si>
  <si>
    <t>Miriam Harufani</t>
  </si>
  <si>
    <t>TZ17APS_mz_cobs-pcAdshDE-1</t>
  </si>
  <si>
    <t>The polygon was saved twice. A farmer was not sure of plot boundaries so the area measurements were repeated.</t>
  </si>
  <si>
    <t>TZ17APS_mz_cobs-rVfS1OuO-1</t>
  </si>
  <si>
    <t>TZ17APS_mz_cobs-sfKIHsZH-1</t>
  </si>
  <si>
    <t>TZ17APS_mz_cobs-NDgKC4Td</t>
  </si>
  <si>
    <t>TZ17APS_mz_cobs-aFJeRV8q</t>
  </si>
  <si>
    <t>Modest Sukum</t>
  </si>
  <si>
    <t>TZ17APS_mz_cobs-7cVW4XG5</t>
  </si>
  <si>
    <t>TZ17APS_mz_cobs-BEBsgBcQ</t>
  </si>
  <si>
    <t>TZ17APS_mz_cobs-P16Hvbhr</t>
  </si>
  <si>
    <t>TZ17APS_mz_cobs-MccTDWmv</t>
  </si>
  <si>
    <t>TZ17APS_mz_cobs-VJ1Z7U4I</t>
  </si>
  <si>
    <t>TZ17APS_mz_cobs-cXAQtiPp</t>
  </si>
  <si>
    <t>No crop cut ,also the  land have rock and it's difficult to reach the exactly 50cm.</t>
  </si>
  <si>
    <t>Monica chavala</t>
  </si>
  <si>
    <t>Their is no crop cut because this year she plated sunflower,also the soil when it's dry it form creck.</t>
  </si>
  <si>
    <t>Monica kalinga</t>
  </si>
  <si>
    <t>No crop cut, since the farmer who rented refused to cut any maize plant</t>
  </si>
  <si>
    <t>Monica Kiwelu</t>
  </si>
  <si>
    <t>TZ17APS_mz_cobs-4pWozMjX-1</t>
  </si>
  <si>
    <t>TZ17APS_mz_cobs-gaYBuSGL</t>
  </si>
  <si>
    <t>TZ17APS_mz_cobs-sEZiOBUk</t>
  </si>
  <si>
    <t>TZ17APS_mz_cobs-2rAZ7mNR-1</t>
  </si>
  <si>
    <t>Bottom soil up to 40cm due to the presence of hard Rocky bottom layers.</t>
  </si>
  <si>
    <t>TZ17APS_mz_cobs-ABKpb3Qb-1</t>
  </si>
  <si>
    <t>TZ17APS_mz_cobs-qHXnN9ft-1</t>
  </si>
  <si>
    <t xml:space="preserve">Msafiri Sofwanye </t>
  </si>
  <si>
    <t>TZ17APS_mz_cobs-hT8UWlwr</t>
  </si>
  <si>
    <t>TZ17APS_mz_cobs-RYTALRGe</t>
  </si>
  <si>
    <t>Athumani Muhingili</t>
  </si>
  <si>
    <t>TZ17APS_mz_cobs-HHjrvwz5</t>
  </si>
  <si>
    <t>The focal maize Pigeonpea field was not good in terms of crop yield, soil fertility is low, late weeding and one weeding per all crop growth may have caused to low production per unit area.</t>
  </si>
  <si>
    <t>S080103</t>
  </si>
  <si>
    <t>Mustapha rashidi</t>
  </si>
  <si>
    <t>Quadrant 3 emature no cobs did not cobs or maize sample barcode cobs 3 is from note book you give us</t>
  </si>
  <si>
    <t>TZ17APS_mz_cobs-qGHUkvuO</t>
  </si>
  <si>
    <t>TZ17APS_mz_cobs-V9nup8np</t>
  </si>
  <si>
    <t>TZ17APS_mz_cobs-dkhKqrsW</t>
  </si>
  <si>
    <t>The maize field focal point has single crop that is maize on two side of the field there are pigeonpe which act as border crop to near by farmer. The crop PERFORMANCE on crop yield observed to be good however the field has many weeds though the farmer weeded two times.</t>
  </si>
  <si>
    <t>TZ17APS_mz_cobs-ZbsRDTHu</t>
  </si>
  <si>
    <t>TZ17APS_mz_stov-uGeAi0bo</t>
  </si>
  <si>
    <t>S08010202</t>
  </si>
  <si>
    <t>Miraji Hassan</t>
  </si>
  <si>
    <t>TZ17APS_mz_cobs-BgG0VEgL</t>
  </si>
  <si>
    <t>TZAPS17_fp-S09010108-e06</t>
  </si>
  <si>
    <t>TZ17APS_mz_cobs-iGd6S5g2</t>
  </si>
  <si>
    <t>TZ17APS_mz_cobs-MuKIcvmU</t>
  </si>
  <si>
    <t>Naha sabore</t>
  </si>
  <si>
    <t>TZ17APS_mz_cobs-1TPRm0Fj-1</t>
  </si>
  <si>
    <t>The farmer they didn't use chemical fertilizer</t>
  </si>
  <si>
    <t>TZ17APS_mz_cobs-eAcuZhzb-1</t>
  </si>
  <si>
    <t>TZ17APS_mz_cobs-pyQNxFla</t>
  </si>
  <si>
    <t>Nalepo Sabore</t>
  </si>
  <si>
    <t>TZ17APS_mz_cobs-82yVtNBN-1</t>
  </si>
  <si>
    <t>No Maize plants found in quadrant 1</t>
  </si>
  <si>
    <t>TZ17APS_mz_cobs-n16H543s-1</t>
  </si>
  <si>
    <t>TZ17APS_mz_cobs-yXjcSke6-1</t>
  </si>
  <si>
    <t>Namnyaki Lucas</t>
  </si>
  <si>
    <t>TZ17APS_mz_cobs-AYgrAD22-1</t>
  </si>
  <si>
    <t>TZ17APS_mz_cobs-PB3Td9Pa-1</t>
  </si>
  <si>
    <t>TZ17APS_mz_cobs-yGJVL3KW-1</t>
  </si>
  <si>
    <t>Naomi george</t>
  </si>
  <si>
    <t>Hamisi Musa</t>
  </si>
  <si>
    <t>TZ17APS_mz_cobs-NrzeDhxI</t>
  </si>
  <si>
    <t>TZ17APS_mz_cobs-oIMgwRdt</t>
  </si>
  <si>
    <t>TZ17APS_mz_cobs-UNIIa4px</t>
  </si>
  <si>
    <t>Napokii ndoroso</t>
  </si>
  <si>
    <t>Napokii Ndoroso</t>
  </si>
  <si>
    <t>TZ17APS_mz_cobs-9KOOKQRY-1</t>
  </si>
  <si>
    <t>They didn't use chemical fertilizer also the soil when dry form a big creek on top layer</t>
  </si>
  <si>
    <t>TZ17APS_mz_cobs-FTEMOYqO-1</t>
  </si>
  <si>
    <t>TZ17APS_mz_cobs-S0DOrA3R-1</t>
  </si>
  <si>
    <t>TZ17APS_mz_cobs-DOn0qH25-1</t>
  </si>
  <si>
    <t>TZ17APS_mz_cobs-qvdW239L-1</t>
  </si>
  <si>
    <t>TZ17APS_mz_cobs-Rfi7fqOY-1</t>
  </si>
  <si>
    <t>TZ17APS_mz_cobs-BJTXGNS2</t>
  </si>
  <si>
    <t>TZ17APS_mz_cobs-rcnn4gPx</t>
  </si>
  <si>
    <t>TZ17APS_mz_cobs-zPCeIrvx</t>
  </si>
  <si>
    <t>Mbaraka kumbikira</t>
  </si>
  <si>
    <t>TZ17APS_mz_cobs-CrYmbkmj</t>
  </si>
  <si>
    <t>TZ17APS_mz_cobs-euBtDNsT</t>
  </si>
  <si>
    <t>TZ17APS_mz_cobs-woKNvden</t>
  </si>
  <si>
    <t>TZ17APS_mz_cobs-88R4TZaH-1</t>
  </si>
  <si>
    <t>TZ17APS_mz_cobs-FOo15y5D-1</t>
  </si>
  <si>
    <t>TZ17APS_mz_cobs-S0JM9LtN-1</t>
  </si>
  <si>
    <t>TZ17APS_mz_cobs-7LX6txYq</t>
  </si>
  <si>
    <t>TZ17APS_mz_cobs-JEb3cgXn</t>
  </si>
  <si>
    <t>Rashidi Ally kasubiri</t>
  </si>
  <si>
    <t>TZ17APS_mz_cobs-JQnclFu8</t>
  </si>
  <si>
    <t>I see the striga to the farmers field</t>
  </si>
  <si>
    <t>Noah mwampashi</t>
  </si>
  <si>
    <t>No crop cut sampling and soil bedrock restriction at 38cm</t>
  </si>
  <si>
    <t>Nobert ngua</t>
  </si>
  <si>
    <t>The plot was fallowed no crop to cut</t>
  </si>
  <si>
    <t>N01010101</t>
  </si>
  <si>
    <t>TZ17APS_mz_cobs-TyXSmoVX-1</t>
  </si>
  <si>
    <t>TZ17APS_mz_cobs-yHpeWPnE-1</t>
  </si>
  <si>
    <t>TZ17APS_mz_cobs-Yitv54fQ-1</t>
  </si>
  <si>
    <t>TZ17APS_mz_cobs-OuVtrs8q</t>
  </si>
  <si>
    <t>TZ17APS_mz_cobs-zEXSXOkW</t>
  </si>
  <si>
    <t>TZ17APS_mz_cobs-FpcaJJsl-1</t>
  </si>
  <si>
    <t>TZ17APS_mz_cobs-OMugcUm2-1</t>
  </si>
  <si>
    <t>TZ17APS_mz_cobs-t51RycTP-1</t>
  </si>
  <si>
    <t>Novatus Mlelwa</t>
  </si>
  <si>
    <t>Hakimu kasubiri</t>
  </si>
  <si>
    <t>TZ17APS_mz_cobs-IG5ek84g</t>
  </si>
  <si>
    <t>60% of farmer field attacked by army worm,also strings available.</t>
  </si>
  <si>
    <t>TZ17APS_mz_cobs-ihFBjtsW</t>
  </si>
  <si>
    <t>TZ17APS_mz_cobs-OMc3NVbT</t>
  </si>
  <si>
    <t>Obote Samson</t>
  </si>
  <si>
    <t>Odilia</t>
  </si>
  <si>
    <t>TZ17APS_mz_cobs-2NnF0Xlv-1</t>
  </si>
  <si>
    <t>TZ17APS_mz_cobs-oi12fL6n-1</t>
  </si>
  <si>
    <t>TZ17APS_mz_cobs-xw7K5oZL-1</t>
  </si>
  <si>
    <t>TZ17APS_mz_cobs-75c6OgC5</t>
  </si>
  <si>
    <t>TZ17APS_mz_cobs-9mL9dJG7</t>
  </si>
  <si>
    <t>TZ17APS_mz_cobs-sk1YHg1D</t>
  </si>
  <si>
    <t>Oliva jerome</t>
  </si>
  <si>
    <t>Laurent Kirita kimario</t>
  </si>
  <si>
    <t>They have already harvest but due to climatic change they harvest nothing</t>
  </si>
  <si>
    <t>Omar Ladislaus</t>
  </si>
  <si>
    <t>Magret Jaribu</t>
  </si>
  <si>
    <t>TZ17APS_mz_cobs-8oGpJob2-1</t>
  </si>
  <si>
    <t>TZ17APS_mz_cobs-J0jXtxHV-1</t>
  </si>
  <si>
    <t>TZ17APS_mz_cobs-OYthkono-1</t>
  </si>
  <si>
    <t>Ombeni john</t>
  </si>
  <si>
    <t>TZ17APS_mz_cobs-LuLpWlst</t>
  </si>
  <si>
    <t>TZ17APS_mz_cobs-TfqjQju9</t>
  </si>
  <si>
    <t>TZ17APS_mz_cobs-UTdgcRth</t>
  </si>
  <si>
    <t>Parka Sabore</t>
  </si>
  <si>
    <t>TZ17APS_mz_cobs-BAnF6iM8</t>
  </si>
  <si>
    <t>TZ17APS_mz_cobs-pljZ93dG-1</t>
  </si>
  <si>
    <t>TZ17APS_mz_cobs-Ra6hD6cs</t>
  </si>
  <si>
    <t>Pascal Dumaa</t>
  </si>
  <si>
    <t>TZ17APS_mz_cobs-DZEMZgJC</t>
  </si>
  <si>
    <t>TZ17APS_mz_cobs-Wor5tkux</t>
  </si>
  <si>
    <t>TZ17APS_mz_cobs-XATjlHR2</t>
  </si>
  <si>
    <t>Pascal Kaunda</t>
  </si>
  <si>
    <t>S08010305</t>
  </si>
  <si>
    <t>Sharifu athumani ligwile</t>
  </si>
  <si>
    <t>Sharifu Athuman Ligwille</t>
  </si>
  <si>
    <t>TZ17APS_mz_cobs-cZHX5RHC</t>
  </si>
  <si>
    <t>TZ17APS_mz_cobs-xtRu4l4z</t>
  </si>
  <si>
    <t>Paskali Tsere</t>
  </si>
  <si>
    <t>TZ17APS_mz_cobs-6I0caeas</t>
  </si>
  <si>
    <t>The yield ponteal for pigeonpea will be very low in this season due to drought.</t>
  </si>
  <si>
    <t>TZ17APS_mz_cobs-c6sMvlog</t>
  </si>
  <si>
    <t>TZ17APS_mz_cobs-Zgh3Phe0</t>
  </si>
  <si>
    <t>Paulo Osea Mbwilo</t>
  </si>
  <si>
    <t>S090202</t>
  </si>
  <si>
    <t>Paulo Sinkutwa</t>
  </si>
  <si>
    <t>Nestory Simbeye</t>
  </si>
  <si>
    <t>Athumani Abdi</t>
  </si>
  <si>
    <t>TZ17APS_mz_cobs-Dxlr9wxl</t>
  </si>
  <si>
    <t>TZ17APS_mz_cobs-EvTBEcHT</t>
  </si>
  <si>
    <t>TZ17APS_mz_cobs-WULjj2wv</t>
  </si>
  <si>
    <t>Peter A losina</t>
  </si>
  <si>
    <t>Peter A Losina</t>
  </si>
  <si>
    <t>He did not harvest any thing due climatic change.</t>
  </si>
  <si>
    <t>Peter Masawe</t>
  </si>
  <si>
    <t>Petro gwandu</t>
  </si>
  <si>
    <t>TZ17APS_mz_cobs-013xODW1</t>
  </si>
  <si>
    <t>This year no Pegion pea,and the farmer he didn't apply chemical fertilizer.</t>
  </si>
  <si>
    <t>TZ17APS_mz_cobs-cScjFRXR-1</t>
  </si>
  <si>
    <t>TZ17APS_mz_cobs-jka0hTlY-1</t>
  </si>
  <si>
    <t>Petro joseph</t>
  </si>
  <si>
    <t>TZ17APS_mz_cobs-7XLG9yPN</t>
  </si>
  <si>
    <t>TZ17APS_mz_cobs-OYIHHxLJ-1</t>
  </si>
  <si>
    <t>TZ17APS_mz_cobs-sn8iGqkn-1</t>
  </si>
  <si>
    <t>Mafikiri Mkapa</t>
  </si>
  <si>
    <t>Mafikiri A Mkapa</t>
  </si>
  <si>
    <t>TZ17APS_mz_cobs-b0D6pAHv</t>
  </si>
  <si>
    <t>TZ17APS_mz_cobs-h383Wzbq</t>
  </si>
  <si>
    <t>TZ17APS_mz_cobs-SGRyM7vG</t>
  </si>
  <si>
    <t>Marcus mselewa</t>
  </si>
  <si>
    <t>TZ17APS_mz_cobs-doBf0Ava</t>
  </si>
  <si>
    <t>TZ17APS_mz_cobs-eNhniymI</t>
  </si>
  <si>
    <t>TZ17APS_mz_cobs-gklSw48k</t>
  </si>
  <si>
    <t>TZ17APS_mz_cobs-1ftrprJO</t>
  </si>
  <si>
    <t>TZ17APS_mz_cobs-BJ0imaYU</t>
  </si>
  <si>
    <t>TZ17APS_mz_cobs-I4vqw9T6</t>
  </si>
  <si>
    <t>Petrol Erasto</t>
  </si>
  <si>
    <t>TZ17APS_mz_cobs-bAXIMfLa</t>
  </si>
  <si>
    <t>Fresh maize cobs</t>
  </si>
  <si>
    <t>TZ17APS_mz_cobs-jRPK99JP</t>
  </si>
  <si>
    <t>TZ17APS_mz_cobs-s67iN8Br</t>
  </si>
  <si>
    <t>Petrol Oyye</t>
  </si>
  <si>
    <t>TZ17APS_mz_cobs-4OOlNlCv</t>
  </si>
  <si>
    <t>TZ17APS_mz_cobs-p2kFfOWu</t>
  </si>
  <si>
    <t>TZ17APS_mz_cobs-rkmeP3FG</t>
  </si>
  <si>
    <t>Philipo Gekuli</t>
  </si>
  <si>
    <t>TZ17APS_mz_cobs-bzcEF9SU</t>
  </si>
  <si>
    <t>TZ17APS_mz_cobs-VPLXam1a</t>
  </si>
  <si>
    <t>TZ17APS_mz_cobs-z0Idz0Fq</t>
  </si>
  <si>
    <t>Phlipo Japhet Mkindi</t>
  </si>
  <si>
    <t>TZ17APS_mz_cobs-aWlkjquQ-1</t>
  </si>
  <si>
    <t>Soil depth up to 30 cm due to rocky subsurface</t>
  </si>
  <si>
    <t>TZ17APS_mz_cobs-CX4HohzP-1</t>
  </si>
  <si>
    <t>TZ17APS_mz_cobs-ZxQSIQQC-1</t>
  </si>
  <si>
    <t>S08020102</t>
  </si>
  <si>
    <t>Jesca Mapala</t>
  </si>
  <si>
    <t>Zabron Chengula</t>
  </si>
  <si>
    <t>TZ17APS_mz_cobs-7LYS1QlV</t>
  </si>
  <si>
    <t>TZ17APS_mz_cobs-CXu65d8v</t>
  </si>
  <si>
    <t>Ponsian Karoni</t>
  </si>
  <si>
    <t>Ponsiani karoni</t>
  </si>
  <si>
    <t>TZ17APS_mz_cobs-ZKHllPTp</t>
  </si>
  <si>
    <t>Theresia Muhoro</t>
  </si>
  <si>
    <t>TZ17APS_mz_cobs-ExHnQay4</t>
  </si>
  <si>
    <t>TZ17APS_mz_cobs-5zUPLQFj</t>
  </si>
  <si>
    <t>Push Chipunga</t>
  </si>
  <si>
    <t>Qeen Shadrack</t>
  </si>
  <si>
    <t>TZ17APS_mz_cobs-h3uaVrJz</t>
  </si>
  <si>
    <t>Germination percent to this field was not good due to poor raifal distribution, hence the plant population to each of the three quandrants is low.</t>
  </si>
  <si>
    <t>TZ17APS_mz_cobs-kVTu4zNa</t>
  </si>
  <si>
    <t>TZ17APS_mz_cobs-sXATgy7C</t>
  </si>
  <si>
    <t>TZ17APS_mz_cobs-WG1iUVYj</t>
  </si>
  <si>
    <t>TZ17APS_mz_cobs-jfgvoeOb</t>
  </si>
  <si>
    <t>The focal point field has very good crops though the plant population is high. The distance or spacing between row and crops was low maize plant spacing generally was 60 by 45 one plant per hill.</t>
  </si>
  <si>
    <t>TZ17APS_mz_cobs-lSaCEESt</t>
  </si>
  <si>
    <t>Rajab Selemani</t>
  </si>
  <si>
    <t>Rajabu Selemani</t>
  </si>
  <si>
    <t>TZ17APS_mz_cobs-yPO5BUPs</t>
  </si>
  <si>
    <t>Maize weathered due to dry spell, no cobs. Stovers Sample were not taken.</t>
  </si>
  <si>
    <t>Rajabu Omari</t>
  </si>
  <si>
    <t>Ramadan Hussein</t>
  </si>
  <si>
    <t>Ramadhan Husein</t>
  </si>
  <si>
    <t>TZ17APS_mz_cobs-3wuWrBcy</t>
  </si>
  <si>
    <t>TZ17APS_mz_cobs-GoK9efep</t>
  </si>
  <si>
    <t>TZ17APS_mz_cobs-TzWF3w3n</t>
  </si>
  <si>
    <t>Ramadan Said Bulali</t>
  </si>
  <si>
    <t>TZ17APS_mz_cobs-1R3bR5pq</t>
  </si>
  <si>
    <t>TZ17APS_mz_cobs-fZGOd92X</t>
  </si>
  <si>
    <t>TZ17APS_mz_cobs-HVQQXHds</t>
  </si>
  <si>
    <t>Raphael  Ikayo</t>
  </si>
  <si>
    <t>TZ17APS_mz_cobs-6HCiqoc8-1</t>
  </si>
  <si>
    <t>TZ17APS_mz_cobs-mMGs4EN3-1</t>
  </si>
  <si>
    <t>TZ17APS_mz_cobs-n3BMKNkk-1</t>
  </si>
  <si>
    <t>TZ17APS_mz_cobs-xchjG31R</t>
  </si>
  <si>
    <t>Musa  Mende</t>
  </si>
  <si>
    <t>Mussa Mende</t>
  </si>
  <si>
    <t>TZ17APS_mz_cobs-BXaYZ3fN</t>
  </si>
  <si>
    <t>TZ17APS_mz_cobs-I4DQeyC1</t>
  </si>
  <si>
    <t>Regina</t>
  </si>
  <si>
    <t>Regina Andrea</t>
  </si>
  <si>
    <t>S080203</t>
  </si>
  <si>
    <t>S08020301</t>
  </si>
  <si>
    <t>Regina msangu</t>
  </si>
  <si>
    <t>TZ17APS_mz_cobs-wMP5pI4s</t>
  </si>
  <si>
    <t>Bosco mselewa</t>
  </si>
  <si>
    <t>TZ17APS_mz_cobs-11JvlhWR</t>
  </si>
  <si>
    <t>No</t>
  </si>
  <si>
    <t>TZ17APS_mz_cobs-qh4cHIqT</t>
  </si>
  <si>
    <t>TZ17APS_mz_cobs-v9Q6q0zK</t>
  </si>
  <si>
    <t>Rehema samsoni</t>
  </si>
  <si>
    <t>S08020201</t>
  </si>
  <si>
    <t>TZ17APS_mz_cobs-eWC5fqEh</t>
  </si>
  <si>
    <t>TZ17APS_mz_cobs-Oglpc4u8</t>
  </si>
  <si>
    <t>TZ17APS_mz_cobs-UIy4x1yD</t>
  </si>
  <si>
    <t>Remmy mwampashi</t>
  </si>
  <si>
    <t>TZ17APS_mz_cobs-mL9HPiRo</t>
  </si>
  <si>
    <t>TZ17APS_mz_cobs-WKKPe9wR</t>
  </si>
  <si>
    <t>TZ17APS_mz_stov-V8sONApg</t>
  </si>
  <si>
    <t>Restina  Wilson</t>
  </si>
  <si>
    <t>Reaben Mmari</t>
  </si>
  <si>
    <t>TZ17APS_mz_cobs-0WdGk7Pk-1</t>
  </si>
  <si>
    <t>The plot seem to have water lodged sometime earlier this season</t>
  </si>
  <si>
    <t>TZ17APS_mz_cobs-5nL3GuQr-1</t>
  </si>
  <si>
    <t>TZ17APS_mz_cobs-PnBKdAvo-1</t>
  </si>
  <si>
    <t>Revocard Ramadhani</t>
  </si>
  <si>
    <t>TZ17APS_mz_cobs-GtIRYHAV</t>
  </si>
  <si>
    <t>TZ17APS_mz_cobs-v5DL4p3x</t>
  </si>
  <si>
    <t>TZ17APS_mz_cobs-WApvf3NA</t>
  </si>
  <si>
    <t>The soil layers have some stones as you go down. In two quadrats it was difficult to reach 50cm, the auger went up to about 40 - 45cm.</t>
  </si>
  <si>
    <t>Rodgers</t>
  </si>
  <si>
    <t>TZ17APS_mz_cobs-9GGZvcCz-1</t>
  </si>
  <si>
    <t>Aug Dr restriction at 30 cm in all Qs</t>
  </si>
  <si>
    <t>TZ17APS_mz_cobs-BFsci3ie-1</t>
  </si>
  <si>
    <t>TZ17APS_mz_cobs-pNgT7uhb-1</t>
  </si>
  <si>
    <t>Rodrick msigwa</t>
  </si>
  <si>
    <t>This year the focal plot was used as demo plot for Irish potatoes</t>
  </si>
  <si>
    <t>Rogate stephano</t>
  </si>
  <si>
    <t>Peniel Ndeuyo</t>
  </si>
  <si>
    <t>TZ17APS_mz_cobs-4Bm3paCU-1</t>
  </si>
  <si>
    <t>TZ17APS_mz_cobs-kTTeMQvF-1</t>
  </si>
  <si>
    <t>TZ17APS_mz_cobs-XTVRE0w9-1</t>
  </si>
  <si>
    <t>TZ17APS_mz_cobs-7sOfuOGX</t>
  </si>
  <si>
    <t>TZ17APS_mz_cobs-iJoiqk94</t>
  </si>
  <si>
    <t>TZ17APS_mz_cobs-JpFKJ2Ge</t>
  </si>
  <si>
    <t>Exavery A. Haule</t>
  </si>
  <si>
    <t>TZ17APS_mz_cobs-bADoGG19</t>
  </si>
  <si>
    <t>TZ17APS_mz_cobs-Cp7LBCMm</t>
  </si>
  <si>
    <t>TZ17APS_mz_cobs-pExbsTrz</t>
  </si>
  <si>
    <t>Einrald Komba</t>
  </si>
  <si>
    <t>TZ17APS_mz_cobs-AKoQtIfP</t>
  </si>
  <si>
    <t>TZ17APS_mz_cobs-jXCjP60X</t>
  </si>
  <si>
    <t>TZ17APS_mz_cobs-vjga4zPR</t>
  </si>
  <si>
    <t>Rozaria</t>
  </si>
  <si>
    <t>TZ17APS_mz_cobs-naGLN6cJ</t>
  </si>
  <si>
    <t>TZ17APS_mz_cobs-oMXGE8WL</t>
  </si>
  <si>
    <t>TZ17APS_mz_cobs-vwdPFZ4N</t>
  </si>
  <si>
    <t>Rukia Abdalah</t>
  </si>
  <si>
    <t>Abdala Mohamedi</t>
  </si>
  <si>
    <t>TZ17APS_mz_cobs-OAVYMzj0-1</t>
  </si>
  <si>
    <t>TZ17APS_mz_cobs-oOKqoztI-1</t>
  </si>
  <si>
    <t>TZ17APS_mz_cobs-v7zLo0yW-1</t>
  </si>
  <si>
    <t>TZ17APS_mz_cobs-63SmQqXX</t>
  </si>
  <si>
    <t>TZ17APS_mz_cobs-tZPV9vCW</t>
  </si>
  <si>
    <t>TZ17APS_mz_cobs-YsPiOE66</t>
  </si>
  <si>
    <t>Epifania Milinga</t>
  </si>
  <si>
    <t>TZ17APS_mz_cobs-LAC0xvLl</t>
  </si>
  <si>
    <t>The farm was left  fallowed for four years after that they start to cultivate three years ago.</t>
  </si>
  <si>
    <t>TZ17APS_mz_cobs-O9s06Pca</t>
  </si>
  <si>
    <t>TZ17APS_mz_cobs-YH7gTBZO</t>
  </si>
  <si>
    <t>TZ17APS_mz_cobs-5ZH8BF3i</t>
  </si>
  <si>
    <t>TZ17APS_mz_cobs-G3hllyn2</t>
  </si>
  <si>
    <t>TZ17APS_mz_cobs-HgoAT8dx</t>
  </si>
  <si>
    <t>Saimoni Mwanilonga</t>
  </si>
  <si>
    <t xml:space="preserve">Simon Mwalilonga </t>
  </si>
  <si>
    <t>TZ17APS_mz_cobs-6bH0TT93</t>
  </si>
  <si>
    <t>P/pea were very few</t>
  </si>
  <si>
    <t>TZ17APS_mz_cobs-aF0S9rr5</t>
  </si>
  <si>
    <t>TZ17APS_mz_cobs-du7ReD4C</t>
  </si>
  <si>
    <t>Sakina sinari</t>
  </si>
  <si>
    <t>Maize crop cut is not possible because she has already harvest</t>
  </si>
  <si>
    <t>Salahu Dagharo</t>
  </si>
  <si>
    <t>TZ17APS_mz_cobs-dGtR6hnZ</t>
  </si>
  <si>
    <t>TZ17APS_mz_cobs-lVq1sLDB</t>
  </si>
  <si>
    <t>TZ17APS_mz_cobs-s2kax7WR</t>
  </si>
  <si>
    <t>N03050108</t>
  </si>
  <si>
    <t>Salfata Thobias</t>
  </si>
  <si>
    <t>TZ17APS_mz_cobs-Bz17US5q-1</t>
  </si>
  <si>
    <t>TZ17APS_mz_cobs-LQehwCWo-1</t>
  </si>
  <si>
    <t>TZ17APS_mz_cobs-nysQYQmQ-1</t>
  </si>
  <si>
    <t>Santina Ngulu</t>
  </si>
  <si>
    <t>Martine Mgaya</t>
  </si>
  <si>
    <t>Esther Luoga</t>
  </si>
  <si>
    <t>Iruminata Moyo (Replaced)</t>
  </si>
  <si>
    <t>TZ17APS_mz_cobs-TFaH3kmJ</t>
  </si>
  <si>
    <t>Esther Luoga replaced Illuminata Moyo</t>
  </si>
  <si>
    <t>TZ17APS_mz_cobs-YwDsYPBt</t>
  </si>
  <si>
    <t>TZ17APS_mz_cobs-ziTIHIAV</t>
  </si>
  <si>
    <t>Sayande temba</t>
  </si>
  <si>
    <t>Amini Temba</t>
  </si>
  <si>
    <t>TZ17APS_mz_cobs-oZkswiza-1</t>
  </si>
  <si>
    <t>He blame about the it supposed to be aminadabu instead of amini</t>
  </si>
  <si>
    <t>TZ17APS_mz_cobs-SwKPl5Uy-1</t>
  </si>
  <si>
    <t>TZ17APS_mz_cobs-zUGS4tFL-1</t>
  </si>
  <si>
    <t>Selemani S Sued</t>
  </si>
  <si>
    <t>No comments</t>
  </si>
  <si>
    <t>Selistin mgina</t>
  </si>
  <si>
    <t>Selistin Mgina</t>
  </si>
  <si>
    <t>This Field planted field peas in this year</t>
  </si>
  <si>
    <t xml:space="preserve">Daniel Jordan </t>
  </si>
  <si>
    <t>TZ17APS_mz_cobs-8xhHGlaB</t>
  </si>
  <si>
    <t>TZ17APS_mz_cobs-Y1C4bwbo</t>
  </si>
  <si>
    <t>Severine Nkambi Marekani</t>
  </si>
  <si>
    <t>severine marekani</t>
  </si>
  <si>
    <t xml:space="preserve">SHADRACK SAMPSON </t>
  </si>
  <si>
    <t>Nestoty Nyongole</t>
  </si>
  <si>
    <t>TZ17APS_mz_cobs-PIv1EHv4</t>
  </si>
  <si>
    <t>TZ17APS_mz_cobs-SefBALT3</t>
  </si>
  <si>
    <t>TZ17APS_mz_cobs-wDTsQibn</t>
  </si>
  <si>
    <t>Shedrack Samson</t>
  </si>
  <si>
    <t>Atuponile shadrack</t>
  </si>
  <si>
    <t>The respondent is the farmer's husband</t>
  </si>
  <si>
    <t>Shekatawa Mohamed</t>
  </si>
  <si>
    <t>Shikenande kimaro</t>
  </si>
  <si>
    <t>TZ17APS_mz_cobs-7LDkEODZ-1</t>
  </si>
  <si>
    <t>TZ17APS_mz_cobs-v8jz0LV8-1</t>
  </si>
  <si>
    <t>TZ17APS_mz_cobs-Yx92B02X-1</t>
  </si>
  <si>
    <t>Sigifridi steven</t>
  </si>
  <si>
    <t>They didn't use chemical fertilizer also climate change affect yield 
 in the short season</t>
  </si>
  <si>
    <t>They didn't use chemical fertilizer also climate change affect yield  in the short season</t>
  </si>
  <si>
    <t>Sijaona mwampashi</t>
  </si>
  <si>
    <t>Soil bedrock restriction at 35cm</t>
  </si>
  <si>
    <t>Silvano  Munishi</t>
  </si>
  <si>
    <t>Silvernus Marekani</t>
  </si>
  <si>
    <t>Saimon Mwangwale</t>
  </si>
  <si>
    <t>Simon Skaonga</t>
  </si>
  <si>
    <t>Friday Skaonga</t>
  </si>
  <si>
    <t>Simoni Sambweti</t>
  </si>
  <si>
    <t>Simon Sambwet</t>
  </si>
  <si>
    <t>TZ17APS_mz_cobs-2si0fRGF-1</t>
  </si>
  <si>
    <t>TZ17APS_mz_cobs-31asgdpL-1</t>
  </si>
  <si>
    <t>TZ17APS_mz_cobs-UN0h9ERG-1</t>
  </si>
  <si>
    <t>Simoni skaonga</t>
  </si>
  <si>
    <t>Siqusha Qwaray</t>
  </si>
  <si>
    <t>Sigisi Qwaray</t>
  </si>
  <si>
    <t>TZ17APS_mz_cobs-isn5yWXE</t>
  </si>
  <si>
    <t>Sub soil  was obtained at a dept of 20-30 cm. couldn't  go deep due to hard surface</t>
  </si>
  <si>
    <t>TZ17APS_mz_cobs-tOq44Ad4</t>
  </si>
  <si>
    <t>TZ17APS_mz_cobs-UdA629jI</t>
  </si>
  <si>
    <t>Somali Beo</t>
  </si>
  <si>
    <t>TZ17APS_mz_cobs-4x1RyJUl</t>
  </si>
  <si>
    <t>TZ17APS_mz_cobs-hkqmeUKJ</t>
  </si>
  <si>
    <t>TZ17APS_mz_cobs-qkWM2tOH</t>
  </si>
  <si>
    <t>Stanley jonas</t>
  </si>
  <si>
    <t>TZ17APS_mz_cobs-87F9FPB6-1</t>
  </si>
  <si>
    <t>TZ17APS_mz_cobs-jLzndHBf-1</t>
  </si>
  <si>
    <t>TZ17APS_mz_cobs-T8SmYlO0-1</t>
  </si>
  <si>
    <t>Nicodem mbawa</t>
  </si>
  <si>
    <t>Nikodem Mbawa</t>
  </si>
  <si>
    <t>TZ17APS_mz_cobs-9zKvoUdm</t>
  </si>
  <si>
    <t>TZ17APS_mz_cobs-cZ5N9e5R</t>
  </si>
  <si>
    <t>TZ17APS_mz_cobs-kIY0zjWc</t>
  </si>
  <si>
    <t>Stephani munuo</t>
  </si>
  <si>
    <t>Anderson Mnuo</t>
  </si>
  <si>
    <t>TZ17APS_mz_cobs-fPjTRfn4-1</t>
  </si>
  <si>
    <t>TZ17APS_mz_cobs-mmpunhay</t>
  </si>
  <si>
    <t>TZ17APS_mz_cobs-Xi6Bdw6Z-1</t>
  </si>
  <si>
    <t>Stephano hermani</t>
  </si>
  <si>
    <t>Stephano Hermani</t>
  </si>
  <si>
    <t>TZ17APS_mz_cobs-L84yWWYt</t>
  </si>
  <si>
    <t>TZ17APS_mz_cobs-LgJNEjub</t>
  </si>
  <si>
    <t>TZ17APS_mz_cobs-oSbIb2Tp</t>
  </si>
  <si>
    <t>Stephano munuo</t>
  </si>
  <si>
    <t>TZ17APS_mz_cobs-53cLy9Ml-1</t>
  </si>
  <si>
    <t>TZ17APS_mz_cobs-7RPtmhJ8-1</t>
  </si>
  <si>
    <t>TZ17APS_mz_cobs-8TSDMsU8-1</t>
  </si>
  <si>
    <t>In the second quadrant all maize  plant they don't have  cobs so their is no sample.</t>
  </si>
  <si>
    <t>TZ17APS_mz_cobs-B3TIHvht</t>
  </si>
  <si>
    <t>TZ17APS_mz_cobs-cQSGw5RN-1</t>
  </si>
  <si>
    <t>TZ17APS_mz_cobs-Wdi97DOU-1</t>
  </si>
  <si>
    <t>Sun a Athuman</t>
  </si>
  <si>
    <t>SUNA ATHUMAN</t>
  </si>
  <si>
    <t>Swathe Mariri</t>
  </si>
  <si>
    <t>Swaleh A Mariri</t>
  </si>
  <si>
    <t>Anna mhagama</t>
  </si>
  <si>
    <t>TZ17APS_mz_cobs-eU1aXxiE</t>
  </si>
  <si>
    <t>Pp not yet flowerd</t>
  </si>
  <si>
    <t>TZ17APS_mz_cobs-N40cgVwW</t>
  </si>
  <si>
    <t>TZ17APS_mz_cobs-ZEIQaSfV</t>
  </si>
  <si>
    <t>Japhet John</t>
  </si>
  <si>
    <t>TZ17APS_mz_cobs-3obfUHnm</t>
  </si>
  <si>
    <t xml:space="preserve">The farmer use crop rotation </t>
  </si>
  <si>
    <t>TZ17APS_mz_cobs-i9fP9oel</t>
  </si>
  <si>
    <t>TZ17APS_mz_cobs-ToJuncxy</t>
  </si>
  <si>
    <t>Takasi Doita</t>
  </si>
  <si>
    <t>TZ17APS_mz_cobs-8RkTG1QV</t>
  </si>
  <si>
    <t xml:space="preserve">Maize still very tender/green. Most of the cobs are immature. </t>
  </si>
  <si>
    <t>TZ17APS_mz_cobs-hLpP5CET</t>
  </si>
  <si>
    <t>TZ17APS_mz_cobs-ZgKmipaK</t>
  </si>
  <si>
    <t>Tausila kiwele</t>
  </si>
  <si>
    <t>Castor Mwenda</t>
  </si>
  <si>
    <t>Tertuliano kaaya</t>
  </si>
  <si>
    <t>Auger restriction on 30cm</t>
  </si>
  <si>
    <t>Theresia Bartazar</t>
  </si>
  <si>
    <t>Theresia Baltazar</t>
  </si>
  <si>
    <t>TZ17APS_mz_cobs-CW0XGmmU-1</t>
  </si>
  <si>
    <t>TZ17APS_mz_cobs-DzoHgznR-1</t>
  </si>
  <si>
    <t>TZ17APS_mz_cobs-JzyAiPUW-1</t>
  </si>
  <si>
    <t>Tumaini Abdallah</t>
  </si>
  <si>
    <t>TZ17APS_mz_cobs-5zG0FHW9</t>
  </si>
  <si>
    <t>TZ17APS_mz_cobs-vLLxJE6q</t>
  </si>
  <si>
    <t>TZ17APS_mz_cobs-YDopDAOo</t>
  </si>
  <si>
    <t>Tobias Nzerani</t>
  </si>
  <si>
    <t>TZ17APS_mz_cobs-At9bE3oV</t>
  </si>
  <si>
    <t>Tender/green maize</t>
  </si>
  <si>
    <t>TZ17APS_mz_cobs-LNCCnswd</t>
  </si>
  <si>
    <t>TZ17APS_mz_cobs-Ruwnsa2q</t>
  </si>
  <si>
    <t>TZ17APS_mz_cobs-HMIhQKfH</t>
  </si>
  <si>
    <t>TZ17APS_mz_cobs-ioPyTCzU</t>
  </si>
  <si>
    <t>TZ17APS_mz_cobs-KhbZHG5v</t>
  </si>
  <si>
    <t>TZ17APS_mz_cobs-AErmEkuk-1</t>
  </si>
  <si>
    <t>TZ17APS_mz_cobs-XTv3Y12g-1</t>
  </si>
  <si>
    <t>TZ17APS_mz_cobs-XwIWNCmo-1</t>
  </si>
  <si>
    <t>TZ17APS_mz_cobs-8iQpTxuL</t>
  </si>
  <si>
    <t>TZ17APS_mz_cobs-j5VGEMl6</t>
  </si>
  <si>
    <t>TZ17APS_mz_cobs-WXvhDFPp</t>
  </si>
  <si>
    <t>TZ17APS_mz_cobs-0DUXS693</t>
  </si>
  <si>
    <t>TZ17APS_mz_cobs-VIbcJiQu</t>
  </si>
  <si>
    <t>TZ17APS_mz_cobs-W0DdHpZd</t>
  </si>
  <si>
    <t>Veronica rashidi</t>
  </si>
  <si>
    <t>Elia Mlai</t>
  </si>
  <si>
    <t>TZ17APS_mz_cobs-1BFN5pAh-1</t>
  </si>
  <si>
    <t>TZ17APS_mz_cobs-5iSS5NGk-1</t>
  </si>
  <si>
    <t>TZ17APS_mz_cobs-OZzYhuKW-1</t>
  </si>
  <si>
    <t>Vasta mwashilindi</t>
  </si>
  <si>
    <t>TZ17APS_mz_cobs-CYbe9ZCo</t>
  </si>
  <si>
    <t>TZ17APS_mz_cobs-JO71Qz7n</t>
  </si>
  <si>
    <t>TZ17APS_mz_cobs-pR0evU1r</t>
  </si>
  <si>
    <t>Zungu mwashitete</t>
  </si>
  <si>
    <t>TZ17APS_mz_cobs-FHZ0nZw9</t>
  </si>
  <si>
    <t>TZ17APS_mz_cobs-aRaTnO2a</t>
  </si>
  <si>
    <t>TZ17APS_mz_cobs-SQSd1OZY</t>
  </si>
  <si>
    <t>TZ17APS_mz_cobs-vkhuiUVl</t>
  </si>
  <si>
    <t>TZ17APS_mz_cobs-pDggcLQy</t>
  </si>
  <si>
    <t>Some maize plants were slashed</t>
  </si>
  <si>
    <t>TZ17APS_mz_cobs-U4qFi1vt</t>
  </si>
  <si>
    <t>TZ17APS_mz_cobs-YPQCNCXT</t>
  </si>
  <si>
    <t>TZ17APS_mz_cobs-GbHx8VYR</t>
  </si>
  <si>
    <t>TZ17APS_mz_cobs-TWt2Tz8Z</t>
  </si>
  <si>
    <t>Likson Simbeye</t>
  </si>
  <si>
    <t>Likson Simbei</t>
  </si>
  <si>
    <t>TZ17APS_mz_cobs-7kU5km1l</t>
  </si>
  <si>
    <t>TZ17APS_mz_cobs-IIkvSvdj</t>
  </si>
  <si>
    <t>TZ17APS_mz_cobs-RfOHnk9P</t>
  </si>
  <si>
    <t>Esta Pembela</t>
  </si>
  <si>
    <t>TZ17APS_mz_cobs-Co55lkhi</t>
  </si>
  <si>
    <t>TZ17APS_mz_cobs-lo5KHKts</t>
  </si>
  <si>
    <t>TZ17APS_mz_cobs-oxMKDUdT</t>
  </si>
  <si>
    <t>TZ17APS_mz_cobs-KObR6U5d</t>
  </si>
  <si>
    <t>Willard Sioi</t>
  </si>
  <si>
    <t>Wilgad Sioi</t>
  </si>
  <si>
    <t>Winfrid Mtelewe</t>
  </si>
  <si>
    <t>Irish potatoes have been planted recently. Fertiliser has been used recently during planting.</t>
  </si>
  <si>
    <t>TZ17APS_mz_cobs-lQxmYqkG</t>
  </si>
  <si>
    <t>TZ17APS_mz_cobs-ZwQvEbVv</t>
  </si>
  <si>
    <t>Lukas simkonda</t>
  </si>
  <si>
    <t>TZ17APS_mz_cobs-gQNBj0Uj</t>
  </si>
  <si>
    <t>Xufo Hhauma</t>
  </si>
  <si>
    <t>TZ17APS_mz_cobs-oATRyRhP</t>
  </si>
  <si>
    <t>TZ17APS_mz_cobs-U24qQWII</t>
  </si>
  <si>
    <t>TZ17APS_mz_cobs-U5ewHdOG</t>
  </si>
  <si>
    <t>TZ17APS_mz_cobs-JPfNPipH</t>
  </si>
  <si>
    <t>TZ17APS_mz_cobs-kPNQroco</t>
  </si>
  <si>
    <t>TZ17APS_mz_cobs-8OGCdWE0</t>
  </si>
  <si>
    <t>Hh was not there during crop cut and soil sample. Hh interview done by Violet</t>
  </si>
  <si>
    <t>Yahaya shabani</t>
  </si>
  <si>
    <t>Yahaya Shabani</t>
  </si>
  <si>
    <t>Yohana ngole</t>
  </si>
  <si>
    <t xml:space="preserve">Yohana Ngole </t>
  </si>
  <si>
    <t>You and Jonas Nyirenga</t>
  </si>
  <si>
    <t>Yulia msophe</t>
  </si>
  <si>
    <t>They have already harvest the maize so crop cut is not possible</t>
  </si>
  <si>
    <t>TZ17APS_mz_cobs-BjDoDPG7</t>
  </si>
  <si>
    <t>TZ17APS_mz_cobs-Tjv7IjNM</t>
  </si>
  <si>
    <t>Isaya Siyame</t>
  </si>
  <si>
    <t>isaya siame</t>
  </si>
  <si>
    <t>TZ17APS_mz_cobs-0gVZWya2</t>
  </si>
  <si>
    <t>Yusuph chotta</t>
  </si>
  <si>
    <t>This focal plot was rented out this year.</t>
  </si>
  <si>
    <t>Farmers in this village practice maize - Irish potatoes, crop rotation.</t>
  </si>
  <si>
    <t xml:space="preserve">Yusuph Town </t>
  </si>
  <si>
    <t>TZ17APS_mz_cobs-8Uk8AtP0</t>
  </si>
  <si>
    <t>TZ17APS_mz_cobs-QAEtRPZi</t>
  </si>
  <si>
    <t>Nelson Schiwezi</t>
  </si>
  <si>
    <t>Nelson schalwe</t>
  </si>
  <si>
    <t>TZ17APS_mz_cobs-BUDXBsf8</t>
  </si>
  <si>
    <t>Zena mruke</t>
  </si>
  <si>
    <t>The crop are faced by dry spell so it remain in vegetative stage.</t>
  </si>
  <si>
    <t>TZ17APS_mz_cobs-KqxJcgq8</t>
  </si>
  <si>
    <t>TZ17APS_mz_cobs-sEdvHsuq</t>
  </si>
  <si>
    <t>TZ17APS_mz_cobs-FvnGz4Kq</t>
  </si>
  <si>
    <t>Soil sub sample were not possible due presence of rock layers</t>
  </si>
  <si>
    <t>TZ17APS_mz_cobs-hgtXiTMN</t>
  </si>
  <si>
    <t>TZ17APS_mz_cobs-ypBoJvDi</t>
  </si>
  <si>
    <t>Alick sichizya</t>
  </si>
  <si>
    <t>Alick Sichizya</t>
  </si>
  <si>
    <t>TZ17APS_mz_cobs-ddY4NyEA</t>
  </si>
  <si>
    <t>TZ17APS_mz_cobs-LfeUunHo</t>
  </si>
  <si>
    <t>TZ17APS_mz_cobs-Xx5UgC5g</t>
  </si>
  <si>
    <t>Abrahim Msongole</t>
  </si>
  <si>
    <t>TZ17APS_mz_cobs-BJNvmlGc</t>
  </si>
  <si>
    <t>2017-05-29T22:06:35.038+03</t>
  </si>
  <si>
    <t>TZ17APS_mz_cobs-cDui6KZV</t>
  </si>
  <si>
    <t>TZ17APS_mz_cobs-UH17e14S</t>
  </si>
  <si>
    <t>Eliya sinkala</t>
  </si>
  <si>
    <t>ELIAH SINKALA</t>
  </si>
  <si>
    <t>TZ17APS_mz_cobs-7dAno7Za</t>
  </si>
  <si>
    <t>No fertilizer used on crop</t>
  </si>
  <si>
    <t>TZ17APS_mz_cobs-E6A9c0Nx</t>
  </si>
  <si>
    <t>TZ17APS_mz_cobs-f7RSVFG2</t>
  </si>
  <si>
    <t>Eliya simkonda</t>
  </si>
  <si>
    <t>Elia simkonda</t>
  </si>
  <si>
    <t>TZ17APS_mz_cobs-007dKwr7</t>
  </si>
  <si>
    <t>No fertilizers use on crop</t>
  </si>
  <si>
    <t>TZ17APS_mz_cobs-0YAu30sP</t>
  </si>
  <si>
    <t>TZ17APS_mz_cobs-z0GmbZp1</t>
  </si>
  <si>
    <t>Boko Skaonga</t>
  </si>
  <si>
    <t>Bokko Skaonga</t>
  </si>
  <si>
    <t>TZ17APS_mz_cobs-2xtSsUfW</t>
  </si>
  <si>
    <t>TZ17APS_mz_cobs-hUPk7mIF</t>
  </si>
  <si>
    <t>TZ17APS_mz_cobs-V1nCpPXm</t>
  </si>
  <si>
    <t>Jackson Simkonda</t>
  </si>
  <si>
    <t>TZ17APS_mz_cobs-Dl1Up2F4</t>
  </si>
  <si>
    <t>TZ17APS_mz_cobs-LLfWwOmL</t>
  </si>
  <si>
    <t>TZ17APS_mz_cobs-nLBbtAq1</t>
  </si>
  <si>
    <t>TZ17APS_mz_cobs-7QK5bxfI</t>
  </si>
  <si>
    <t>TZ17APS_mz_cobs-UZJqa37h</t>
  </si>
  <si>
    <t>TZ17APS_mz_cobs-VUnVpVQL</t>
  </si>
  <si>
    <t>Sawire simkonda</t>
  </si>
  <si>
    <t>TZ17APS_mz_cobs-OUkZnibJ</t>
  </si>
  <si>
    <t>TZ17APS_mz_cobs-UDbvlwnF</t>
  </si>
  <si>
    <t>TZ17APS_mz_cobs-xhxm2xn0</t>
  </si>
  <si>
    <t>Pull_name</t>
  </si>
  <si>
    <t>Number of Cob_ss</t>
  </si>
  <si>
    <t>Total cob dry weight (kg)</t>
  </si>
  <si>
    <t>Shelling Factor</t>
  </si>
  <si>
    <t>Comments</t>
  </si>
  <si>
    <t>The name of the farmer/respondent as per the label of the HHID</t>
  </si>
  <si>
    <t>The name of the farmer if the respondent is different from the label of the HHID</t>
  </si>
  <si>
    <t>Presence of cropcut in the field (yes, no)</t>
  </si>
  <si>
    <t>English</t>
  </si>
  <si>
    <t>p.craufurd@cgiar.org; g.karwani@cgiar.org</t>
  </si>
  <si>
    <t>Blank column</t>
  </si>
  <si>
    <t>Quadrat identification code (Q1, Q2, Q3)</t>
  </si>
  <si>
    <t>Maize Sample identification number (QR code)</t>
  </si>
  <si>
    <t>Number</t>
  </si>
  <si>
    <t>Number/25m2</t>
  </si>
  <si>
    <t>Kilogram/25m2</t>
  </si>
  <si>
    <t>Kilogram/ha</t>
  </si>
  <si>
    <t>Grain Wt SS (kg)</t>
  </si>
  <si>
    <t>Kilogram</t>
  </si>
  <si>
    <t>Number of cobs subsample</t>
  </si>
  <si>
    <t>Total Fresh Weight of Cobs per 25m2 [repeat]</t>
  </si>
  <si>
    <t>Total dry weight of cobs per 25m2 (adjusted by moisture content)</t>
  </si>
  <si>
    <t>Grain dry weight per 25m2 at 0% moisture content)</t>
  </si>
  <si>
    <t>Grain dry weight per 25m2 at 12.5% moisture content)</t>
  </si>
  <si>
    <t>To george for protocol file</t>
  </si>
  <si>
    <t xml:space="preserve">Protocol needed </t>
  </si>
  <si>
    <t>To Ken for questions</t>
  </si>
  <si>
    <t>There are 611 HH compared with 579 for soil and 578 for biomass.  This is 18 HH without a 2016/17 ID. Please explain.</t>
  </si>
  <si>
    <t>Peter Craufurd</t>
  </si>
  <si>
    <t>Checked data and variables. Edited metadata tab</t>
  </si>
  <si>
    <t>08 Aprl</t>
  </si>
  <si>
    <t>Data sent by K Masuki to P Craufurd</t>
  </si>
  <si>
    <t>Additional Note</t>
  </si>
  <si>
    <t>Entity</t>
  </si>
  <si>
    <t>Next Action (per Flowchart and Protocol)</t>
  </si>
  <si>
    <t xml:space="preserve">Action Taken </t>
  </si>
  <si>
    <t>Data History Log</t>
  </si>
  <si>
    <t xml:space="preserve"> </t>
  </si>
  <si>
    <t xml:space="preserve"> 32 variables; 1736 observations</t>
  </si>
  <si>
    <t>TAMASA Agronomy Panel Survey 2016/17 Season. This file contains the maize grain yield  from approximately 578 maize fields in the Southern Highlands, Northern and Eastern Zones of Tanzania in collected May-August 2017. Maize grain yield   data can be linked to asscociated maize yield and soil by the common HHID.</t>
  </si>
  <si>
    <t>Revised file. Metadata and variables checked. 578 HHs</t>
  </si>
  <si>
    <t>Once protocols added will be sent to Julius.</t>
  </si>
  <si>
    <t>Latitude -3.09-10.57; Longitude 31.09-36.07</t>
  </si>
  <si>
    <t xml:space="preserve">Masuki, K., Karwani, G., Mushongi, A., Lameck, M., Chamberlin, J., Craufurd, P., Nord, A., Mwaijandi, V. , Wineman, A. 2018. TAMASA Tanzania Agronomic Panel Survey for 2017.  Maize grain yield data..  These data were collected as part of the BMGF supported TAMASA (Taking Maize Agronomy to Scale in Africa) project, 2014-2018. </t>
  </si>
  <si>
    <t>TAMASA_TZ_APS_2017_CC_MaizeYield_v3</t>
  </si>
  <si>
    <t>FarmID 2016</t>
  </si>
  <si>
    <t xml:space="preserve"> Grain Wt SS (kg)</t>
  </si>
  <si>
    <t>Sheliing Factor</t>
  </si>
  <si>
    <t>Total cob dry weight</t>
  </si>
  <si>
    <t>Grain dry weight (kg/25m2)</t>
  </si>
  <si>
    <t>Grain dry weight (kg/25m2 @12.5%)</t>
  </si>
  <si>
    <t>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</si>
</sst>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quot;-&quot;_-;_-@_-"/>
    <numFmt numFmtId="165" formatCode="_-* #,##0.00_-;\-* #,##0.00_-;_-* &quot;-&quot;??_-;_-@_-"/>
    <numFmt numFmtId="166" formatCode="0.0000"/>
    <numFmt numFmtId="167" formatCode="0.0"/>
    <numFmt numFmtId="168" formatCode="_-* #,##0.00_-;\-* #,##0.00_-;_-* &quot;-&quot;_-;_-@_-"/>
  </numFmts>
  <fonts count="2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0"/>
      <color theme="1"/>
      <name val="Arial"/>
      <family val="2"/>
    </font>
    <font>
      <b/>
      <sz val="11"/>
      <name val="Calibri"/>
      <scheme val="minor"/>
    </font>
    <font>
      <sz val="11"/>
      <name val="Calibri"/>
      <scheme val="minor"/>
    </font>
    <font>
      <b/>
      <sz val="14"/>
      <color rgb="FF000000"/>
      <name val="Calibri"/>
      <family val="2"/>
      <scheme val="minor"/>
    </font>
    <font>
      <sz val="11"/>
      <color rgb="FF000000"/>
      <name val="Calibri"/>
      <family val="2"/>
      <scheme val="minor"/>
    </font>
    <font>
      <sz val="12"/>
      <color theme="0"/>
      <name val="Calibri"/>
      <family val="2"/>
      <scheme val="minor"/>
    </font>
    <font>
      <b/>
      <sz val="11"/>
      <name val="Calibri"/>
    </font>
    <font>
      <sz val="11"/>
      <name val="Calibri"/>
    </font>
    <font>
      <sz val="11"/>
      <color theme="0"/>
      <name val="Calibri"/>
      <scheme val="minor"/>
    </font>
    <font>
      <sz val="11"/>
      <color theme="1"/>
      <name val="Calibri"/>
      <scheme val="minor"/>
    </font>
    <font>
      <sz val="11"/>
      <color theme="0"/>
      <name val="Calibri"/>
    </font>
    <font>
      <sz val="11"/>
      <color theme="1"/>
      <name val="Calibri"/>
    </font>
    <font>
      <sz val="11"/>
      <color rgb="FF00B050"/>
      <name val="Calibri"/>
    </font>
    <font>
      <b/>
      <sz val="11"/>
      <color theme="1"/>
      <name val="Calibri"/>
    </font>
    <font>
      <b/>
      <sz val="11"/>
      <color rgb="FF0066FF"/>
      <name val="Calibri"/>
      <family val="2"/>
      <scheme val="minor"/>
    </font>
    <font>
      <b/>
      <sz val="20"/>
      <color theme="1"/>
      <name val="Calibri"/>
      <family val="2"/>
      <scheme val="minor"/>
    </font>
  </fonts>
  <fills count="10">
    <fill>
      <patternFill patternType="none"/>
    </fill>
    <fill>
      <patternFill patternType="gray125"/>
    </fill>
    <fill>
      <patternFill patternType="solid">
        <fgColor rgb="FFD9D9D9"/>
        <bgColor rgb="FF000000"/>
      </patternFill>
    </fill>
    <fill>
      <patternFill patternType="solid">
        <fgColor rgb="FFFFFFFF"/>
        <bgColor rgb="FF000000"/>
      </patternFill>
    </fill>
    <fill>
      <patternFill patternType="solid">
        <fgColor rgb="FFFFFF00"/>
        <bgColor rgb="FF000000"/>
      </patternFill>
    </fill>
    <fill>
      <patternFill patternType="solid">
        <fgColor theme="6"/>
      </patternFill>
    </fill>
    <fill>
      <patternFill patternType="solid">
        <fgColor rgb="FFFFFF00"/>
        <bgColor indexed="64"/>
      </patternFill>
    </fill>
    <fill>
      <patternFill patternType="solid">
        <fgColor theme="0"/>
        <bgColor rgb="FF000000"/>
      </patternFill>
    </fill>
    <fill>
      <patternFill patternType="solid">
        <fgColor theme="9" tint="0.59999389629810485"/>
        <bgColor indexed="64"/>
      </patternFill>
    </fill>
    <fill>
      <patternFill patternType="solid">
        <fgColor theme="6" tint="0.79998168889431442"/>
        <bgColor indexed="65"/>
      </patternFill>
    </fill>
  </fills>
  <borders count="11">
    <border>
      <left/>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rgb="FF404040"/>
      </left>
      <right style="medium">
        <color rgb="FFBFBFBF"/>
      </right>
      <top style="medium">
        <color rgb="FF404040"/>
      </top>
      <bottom style="medium">
        <color rgb="FFBFBFBF"/>
      </bottom>
      <diagonal/>
    </border>
    <border>
      <left/>
      <right style="medium">
        <color rgb="FFBFBFBF"/>
      </right>
      <top style="medium">
        <color rgb="FF404040"/>
      </top>
      <bottom style="medium">
        <color rgb="FFBFBFBF"/>
      </bottom>
      <diagonal/>
    </border>
    <border>
      <left/>
      <right/>
      <top style="medium">
        <color rgb="FF404040"/>
      </top>
      <bottom style="medium">
        <color rgb="FFBFBFBF"/>
      </bottom>
      <diagonal/>
    </border>
    <border>
      <left style="thin">
        <color rgb="FF404040"/>
      </left>
      <right style="thin">
        <color auto="1"/>
      </right>
      <top style="thin">
        <color auto="1"/>
      </top>
      <bottom style="thin">
        <color auto="1"/>
      </bottom>
      <diagonal/>
    </border>
    <border>
      <left style="medium">
        <color rgb="FF404040"/>
      </left>
      <right style="medium">
        <color rgb="FFBFBFBF"/>
      </right>
      <top/>
      <bottom/>
      <diagonal/>
    </border>
    <border>
      <left/>
      <right style="medium">
        <color rgb="FFBFBFBF"/>
      </right>
      <top/>
      <bottom/>
      <diagonal/>
    </border>
    <border>
      <left style="thin">
        <color rgb="FF404040"/>
      </left>
      <right style="thin">
        <color auto="1"/>
      </right>
      <top/>
      <bottom style="thin">
        <color auto="1"/>
      </bottom>
      <diagonal/>
    </border>
    <border>
      <left/>
      <right/>
      <top style="thin">
        <color auto="1"/>
      </top>
      <bottom style="thin">
        <color auto="1"/>
      </bottom>
      <diagonal/>
    </border>
  </borders>
  <cellStyleXfs count="77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2"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2" fillId="5" borderId="0" applyNumberFormat="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6" fillId="0" borderId="0"/>
    <xf numFmtId="0" fontId="1" fillId="9" borderId="0" applyNumberFormat="0" applyBorder="0" applyAlignment="0" applyProtection="0"/>
  </cellStyleXfs>
  <cellXfs count="141">
    <xf numFmtId="0" fontId="0" fillId="0" borderId="0" xfId="0"/>
    <xf numFmtId="0" fontId="9" fillId="0" borderId="0" xfId="0" applyFont="1" applyFill="1" applyBorder="1" applyAlignment="1">
      <alignment vertical="top"/>
    </xf>
    <xf numFmtId="0" fontId="9" fillId="0" borderId="0" xfId="0" applyFont="1" applyFill="1" applyBorder="1" applyAlignment="1">
      <alignment horizontal="left" vertical="top"/>
    </xf>
    <xf numFmtId="0" fontId="0" fillId="0" borderId="0" xfId="0" applyFill="1" applyBorder="1" applyAlignment="1">
      <alignment vertical="top"/>
    </xf>
    <xf numFmtId="0" fontId="9" fillId="0" borderId="0" xfId="0" applyFont="1" applyFill="1" applyBorder="1" applyAlignment="1">
      <alignment vertical="top" wrapText="1"/>
    </xf>
    <xf numFmtId="0" fontId="10" fillId="2" borderId="3" xfId="0" applyFont="1" applyFill="1" applyBorder="1" applyAlignment="1">
      <alignment vertical="top" wrapText="1"/>
    </xf>
    <xf numFmtId="0" fontId="10" fillId="2" borderId="4" xfId="0" applyFont="1" applyFill="1" applyBorder="1" applyAlignment="1">
      <alignment vertical="top" wrapText="1"/>
    </xf>
    <xf numFmtId="0" fontId="10" fillId="2" borderId="5" xfId="0" applyFont="1" applyFill="1" applyBorder="1" applyAlignment="1">
      <alignment horizontal="justify" vertical="top" wrapText="1"/>
    </xf>
    <xf numFmtId="0" fontId="10" fillId="2" borderId="6" xfId="0" applyFont="1" applyFill="1" applyBorder="1" applyAlignment="1">
      <alignment horizontal="justify" vertical="top" wrapText="1"/>
    </xf>
    <xf numFmtId="0" fontId="0" fillId="0" borderId="0" xfId="0" applyAlignment="1">
      <alignment vertical="top" wrapText="1"/>
    </xf>
    <xf numFmtId="0" fontId="11" fillId="0" borderId="7" xfId="0" applyFont="1" applyBorder="1" applyAlignment="1">
      <alignment vertical="top" wrapText="1"/>
    </xf>
    <xf numFmtId="0" fontId="11" fillId="0" borderId="8" xfId="0" applyFont="1" applyBorder="1" applyAlignment="1">
      <alignment vertical="top" wrapText="1"/>
    </xf>
    <xf numFmtId="0" fontId="11" fillId="0" borderId="0" xfId="0" applyFont="1" applyBorder="1" applyAlignment="1">
      <alignment vertical="top" wrapText="1"/>
    </xf>
    <xf numFmtId="0" fontId="11" fillId="0" borderId="6" xfId="0" applyFont="1" applyBorder="1" applyAlignment="1">
      <alignment vertical="top" wrapText="1"/>
    </xf>
    <xf numFmtId="0" fontId="11" fillId="3" borderId="6" xfId="0" applyFont="1" applyFill="1" applyBorder="1" applyAlignment="1">
      <alignment vertical="top" wrapText="1"/>
    </xf>
    <xf numFmtId="0" fontId="11" fillId="3" borderId="2" xfId="0" applyFont="1" applyFill="1" applyBorder="1" applyAlignment="1">
      <alignment vertical="top" wrapText="1"/>
    </xf>
    <xf numFmtId="0" fontId="11" fillId="3" borderId="9" xfId="0" applyFont="1" applyFill="1" applyBorder="1" applyAlignment="1">
      <alignment vertical="top" wrapText="1"/>
    </xf>
    <xf numFmtId="0" fontId="11" fillId="3" borderId="1" xfId="0" applyFont="1" applyFill="1" applyBorder="1" applyAlignment="1">
      <alignment vertical="top" wrapText="1"/>
    </xf>
    <xf numFmtId="0" fontId="4" fillId="0" borderId="1" xfId="448" applyFill="1" applyBorder="1" applyAlignment="1">
      <alignment vertical="top" wrapText="1"/>
    </xf>
    <xf numFmtId="0" fontId="11" fillId="0" borderId="1" xfId="0" applyFont="1" applyFill="1" applyBorder="1" applyAlignment="1">
      <alignment vertical="top" wrapText="1"/>
    </xf>
    <xf numFmtId="14" fontId="11" fillId="3" borderId="1" xfId="0" applyNumberFormat="1" applyFont="1" applyFill="1" applyBorder="1" applyAlignment="1">
      <alignment horizontal="left" vertical="top" wrapText="1"/>
    </xf>
    <xf numFmtId="0" fontId="11" fillId="3" borderId="9" xfId="0" applyFont="1" applyFill="1" applyBorder="1" applyAlignment="1">
      <alignment horizontal="justify" vertical="top" wrapText="1"/>
    </xf>
    <xf numFmtId="0" fontId="11" fillId="3" borderId="1" xfId="0" applyFont="1" applyFill="1" applyBorder="1" applyAlignment="1">
      <alignment horizontal="justify" vertical="top" wrapText="1"/>
    </xf>
    <xf numFmtId="0" fontId="4" fillId="3" borderId="1" xfId="448" applyFill="1" applyBorder="1" applyAlignment="1">
      <alignment vertical="top" wrapText="1"/>
    </xf>
    <xf numFmtId="0" fontId="6" fillId="0" borderId="1" xfId="0" applyFont="1" applyBorder="1" applyAlignment="1">
      <alignment vertical="top" wrapText="1"/>
    </xf>
    <xf numFmtId="0" fontId="9" fillId="0" borderId="0" xfId="0" applyFont="1" applyFill="1" applyAlignment="1">
      <alignment vertical="top"/>
    </xf>
    <xf numFmtId="0" fontId="9" fillId="0" borderId="0" xfId="0" applyFont="1" applyFill="1" applyAlignment="1">
      <alignment horizontal="left" vertical="top"/>
    </xf>
    <xf numFmtId="0" fontId="8" fillId="0" borderId="0" xfId="0" applyFont="1" applyFill="1" applyBorder="1" applyAlignment="1">
      <alignment horizontal="left" vertical="top" wrapText="1"/>
    </xf>
    <xf numFmtId="2" fontId="8" fillId="0" borderId="0" xfId="0" applyNumberFormat="1" applyFont="1" applyFill="1" applyBorder="1" applyAlignment="1">
      <alignment horizontal="left" vertical="top" wrapText="1"/>
    </xf>
    <xf numFmtId="167" fontId="8" fillId="0" borderId="0" xfId="0" applyNumberFormat="1" applyFont="1" applyFill="1" applyBorder="1" applyAlignment="1">
      <alignment horizontal="left" vertical="top" wrapText="1"/>
    </xf>
    <xf numFmtId="1" fontId="8" fillId="0" borderId="0" xfId="0" applyNumberFormat="1" applyFont="1" applyFill="1" applyBorder="1" applyAlignment="1">
      <alignment horizontal="left" vertical="top" wrapText="1"/>
    </xf>
    <xf numFmtId="167" fontId="8" fillId="0" borderId="0" xfId="0" applyNumberFormat="1" applyFont="1" applyFill="1" applyAlignment="1">
      <alignment horizontal="left" vertical="top" wrapText="1"/>
    </xf>
    <xf numFmtId="0" fontId="8" fillId="0" borderId="0" xfId="0" applyFont="1" applyFill="1" applyAlignment="1">
      <alignment horizontal="left" vertical="top" wrapText="1"/>
    </xf>
    <xf numFmtId="166" fontId="8" fillId="0" borderId="0" xfId="0" applyNumberFormat="1" applyFont="1" applyFill="1" applyAlignment="1">
      <alignment vertical="top" wrapText="1"/>
    </xf>
    <xf numFmtId="167" fontId="8" fillId="0" borderId="0" xfId="0" applyNumberFormat="1" applyFont="1" applyFill="1" applyAlignment="1">
      <alignment vertical="top" wrapText="1"/>
    </xf>
    <xf numFmtId="2" fontId="8" fillId="0" borderId="0" xfId="0" applyNumberFormat="1" applyFont="1" applyFill="1" applyAlignment="1">
      <alignment horizontal="left" vertical="top" wrapText="1"/>
    </xf>
    <xf numFmtId="1" fontId="8" fillId="0" borderId="0" xfId="0" applyNumberFormat="1" applyFont="1" applyFill="1" applyAlignment="1">
      <alignment vertical="top" wrapText="1"/>
    </xf>
    <xf numFmtId="0" fontId="8" fillId="0" borderId="0" xfId="0" applyFont="1" applyBorder="1" applyAlignment="1">
      <alignment vertical="top" wrapText="1"/>
    </xf>
    <xf numFmtId="0" fontId="12" fillId="5" borderId="0" xfId="705" applyAlignment="1">
      <alignment vertical="top"/>
    </xf>
    <xf numFmtId="0" fontId="7" fillId="0" borderId="0" xfId="0" applyFont="1" applyFill="1" applyBorder="1" applyAlignment="1">
      <alignment vertical="top" wrapText="1"/>
    </xf>
    <xf numFmtId="0" fontId="7" fillId="0" borderId="0" xfId="0" applyFont="1" applyFill="1" applyBorder="1" applyAlignment="1">
      <alignment horizontal="center" vertical="top" wrapText="1"/>
    </xf>
    <xf numFmtId="3" fontId="7" fillId="0" borderId="0" xfId="0" applyNumberFormat="1" applyFont="1" applyFill="1" applyBorder="1" applyAlignment="1">
      <alignment vertical="top" wrapText="1"/>
    </xf>
    <xf numFmtId="0" fontId="3" fillId="0" borderId="0" xfId="0" applyFont="1" applyFill="1" applyBorder="1" applyAlignment="1">
      <alignment vertical="top"/>
    </xf>
    <xf numFmtId="0" fontId="0" fillId="0" borderId="0" xfId="0" applyFill="1" applyBorder="1"/>
    <xf numFmtId="0" fontId="0" fillId="0" borderId="0" xfId="0" applyFont="1" applyFill="1" applyBorder="1" applyAlignment="1">
      <alignment horizontal="center" vertical="top"/>
    </xf>
    <xf numFmtId="0" fontId="13" fillId="0" borderId="0" xfId="0" applyFont="1" applyFill="1" applyAlignment="1">
      <alignment vertical="top"/>
    </xf>
    <xf numFmtId="0" fontId="12" fillId="5" borderId="0" xfId="705" applyBorder="1" applyAlignment="1">
      <alignment vertical="top"/>
    </xf>
    <xf numFmtId="0" fontId="12" fillId="5" borderId="2" xfId="705" applyBorder="1" applyAlignment="1">
      <alignment vertical="top"/>
    </xf>
    <xf numFmtId="0" fontId="0" fillId="0" borderId="0" xfId="0" applyBorder="1" applyAlignment="1">
      <alignment vertical="top"/>
    </xf>
    <xf numFmtId="0" fontId="0" fillId="0" borderId="0" xfId="0" applyBorder="1" applyAlignment="1">
      <alignment vertical="top" wrapText="1"/>
    </xf>
    <xf numFmtId="166" fontId="9" fillId="0" borderId="0" xfId="0" applyNumberFormat="1" applyFont="1" applyFill="1" applyBorder="1" applyAlignment="1">
      <alignment vertical="top"/>
    </xf>
    <xf numFmtId="2" fontId="9" fillId="0" borderId="0" xfId="0" applyNumberFormat="1" applyFont="1" applyFill="1" applyBorder="1" applyAlignment="1">
      <alignment vertical="top"/>
    </xf>
    <xf numFmtId="2" fontId="0" fillId="0" borderId="0" xfId="0" applyNumberFormat="1" applyFont="1" applyBorder="1" applyAlignment="1">
      <alignment vertical="top"/>
    </xf>
    <xf numFmtId="0" fontId="0" fillId="0" borderId="0" xfId="0" applyFont="1" applyBorder="1" applyAlignment="1">
      <alignment vertical="top"/>
    </xf>
    <xf numFmtId="167" fontId="0" fillId="0" borderId="0" xfId="0" applyNumberFormat="1" applyBorder="1" applyAlignment="1">
      <alignment vertical="top"/>
    </xf>
    <xf numFmtId="0" fontId="13" fillId="0" borderId="0" xfId="0" applyFont="1" applyFill="1" applyBorder="1" applyAlignment="1">
      <alignment horizontal="left" vertical="top" wrapText="1"/>
    </xf>
    <xf numFmtId="1" fontId="13" fillId="0" borderId="0" xfId="0" applyNumberFormat="1" applyFont="1" applyFill="1" applyBorder="1" applyAlignment="1">
      <alignment horizontal="left" vertical="top" wrapText="1"/>
    </xf>
    <xf numFmtId="2" fontId="13" fillId="0" borderId="0" xfId="0" applyNumberFormat="1" applyFont="1" applyFill="1" applyBorder="1" applyAlignment="1">
      <alignment horizontal="left" vertical="top" wrapText="1"/>
    </xf>
    <xf numFmtId="167" fontId="13" fillId="0" borderId="0" xfId="0" applyNumberFormat="1" applyFont="1" applyFill="1" applyBorder="1" applyAlignment="1">
      <alignment horizontal="left" vertical="top" wrapText="1"/>
    </xf>
    <xf numFmtId="0" fontId="13" fillId="0" borderId="0" xfId="0" applyFont="1" applyBorder="1" applyAlignment="1">
      <alignment vertical="top" wrapText="1"/>
    </xf>
    <xf numFmtId="165" fontId="14" fillId="0" borderId="0" xfId="427" applyNumberFormat="1" applyFont="1" applyFill="1" applyBorder="1" applyAlignment="1">
      <alignment horizontal="right" vertical="top"/>
    </xf>
    <xf numFmtId="165" fontId="14" fillId="0" borderId="0" xfId="427" applyNumberFormat="1" applyFont="1" applyFill="1" applyBorder="1" applyAlignment="1">
      <alignment vertical="top"/>
    </xf>
    <xf numFmtId="168" fontId="14" fillId="0" borderId="0" xfId="427" applyNumberFormat="1" applyFont="1" applyFill="1" applyBorder="1" applyAlignment="1">
      <alignment vertical="top"/>
    </xf>
    <xf numFmtId="167" fontId="14" fillId="0" borderId="0" xfId="427" applyNumberFormat="1" applyFont="1" applyBorder="1" applyAlignment="1">
      <alignment horizontal="right" vertical="top"/>
    </xf>
    <xf numFmtId="0" fontId="13" fillId="0" borderId="0" xfId="0" applyFont="1" applyFill="1" applyBorder="1"/>
    <xf numFmtId="0" fontId="14" fillId="0" borderId="0" xfId="0" applyFont="1" applyAlignment="1">
      <alignment horizontal="left"/>
    </xf>
    <xf numFmtId="0" fontId="14" fillId="0" borderId="0" xfId="0" applyFont="1"/>
    <xf numFmtId="0" fontId="14" fillId="0" borderId="0" xfId="0" applyFont="1" applyFill="1" applyBorder="1"/>
    <xf numFmtId="166" fontId="13" fillId="0" borderId="0" xfId="0" applyNumberFormat="1" applyFont="1" applyFill="1" applyAlignment="1">
      <alignment vertical="top"/>
    </xf>
    <xf numFmtId="167" fontId="13" fillId="0" borderId="0" xfId="0" applyNumberFormat="1" applyFont="1" applyFill="1" applyAlignment="1">
      <alignment vertical="top"/>
    </xf>
    <xf numFmtId="167" fontId="13" fillId="0" borderId="0" xfId="0" applyNumberFormat="1" applyFont="1" applyFill="1" applyAlignment="1">
      <alignment horizontal="right" vertical="top"/>
    </xf>
    <xf numFmtId="0" fontId="14" fillId="0" borderId="0" xfId="0" applyFont="1" applyFill="1" applyAlignment="1">
      <alignment vertical="top"/>
    </xf>
    <xf numFmtId="0" fontId="14" fillId="0" borderId="0" xfId="0" applyFont="1" applyBorder="1" applyAlignment="1">
      <alignment vertical="top"/>
    </xf>
    <xf numFmtId="0" fontId="14" fillId="0" borderId="0" xfId="0" applyFont="1" applyFill="1" applyBorder="1" applyAlignment="1">
      <alignment vertical="top"/>
    </xf>
    <xf numFmtId="0" fontId="14" fillId="0" borderId="0" xfId="0" applyFont="1" applyAlignment="1">
      <alignment vertical="top"/>
    </xf>
    <xf numFmtId="1" fontId="13" fillId="0" borderId="0" xfId="0" applyNumberFormat="1" applyFont="1" applyFill="1" applyAlignment="1">
      <alignment horizontal="right" vertical="top"/>
    </xf>
    <xf numFmtId="2" fontId="14" fillId="0" borderId="0" xfId="0" applyNumberFormat="1" applyFont="1" applyFill="1" applyAlignment="1">
      <alignment horizontal="right" vertical="top"/>
    </xf>
    <xf numFmtId="2" fontId="14" fillId="0" borderId="0" xfId="427" applyNumberFormat="1" applyFont="1" applyFill="1" applyBorder="1" applyAlignment="1">
      <alignment horizontal="right" vertical="top"/>
    </xf>
    <xf numFmtId="2" fontId="14" fillId="0" borderId="0" xfId="427" applyNumberFormat="1" applyFont="1" applyFill="1" applyBorder="1" applyAlignment="1">
      <alignment vertical="top"/>
    </xf>
    <xf numFmtId="2" fontId="0" fillId="0" borderId="0" xfId="0" applyNumberFormat="1" applyBorder="1" applyAlignment="1">
      <alignment vertical="top"/>
    </xf>
    <xf numFmtId="1" fontId="0" fillId="0" borderId="0" xfId="0" applyNumberFormat="1" applyBorder="1" applyAlignment="1">
      <alignment vertical="top"/>
    </xf>
    <xf numFmtId="0" fontId="11" fillId="7" borderId="1" xfId="0" applyFont="1" applyFill="1" applyBorder="1" applyAlignment="1">
      <alignment vertical="top" wrapText="1"/>
    </xf>
    <xf numFmtId="14" fontId="11" fillId="7" borderId="1" xfId="0" applyNumberFormat="1" applyFont="1" applyFill="1" applyBorder="1" applyAlignment="1">
      <alignment horizontal="left" vertical="top" wrapText="1"/>
    </xf>
    <xf numFmtId="167" fontId="13" fillId="0" borderId="0" xfId="0" applyNumberFormat="1" applyFont="1" applyFill="1" applyAlignment="1">
      <alignment horizontal="left" vertical="top"/>
    </xf>
    <xf numFmtId="0" fontId="15" fillId="5" borderId="2" xfId="705" applyFont="1" applyBorder="1" applyAlignment="1">
      <alignment vertical="top"/>
    </xf>
    <xf numFmtId="0" fontId="16" fillId="0" borderId="0" xfId="0" applyFont="1" applyAlignment="1">
      <alignment vertical="top"/>
    </xf>
    <xf numFmtId="0" fontId="16" fillId="0" borderId="0" xfId="0" applyFont="1" applyBorder="1" applyAlignment="1">
      <alignment vertical="top"/>
    </xf>
    <xf numFmtId="0" fontId="17" fillId="5" borderId="0" xfId="705" applyFont="1" applyBorder="1" applyAlignment="1">
      <alignment vertical="top"/>
    </xf>
    <xf numFmtId="0" fontId="13" fillId="0" borderId="0" xfId="0" applyFont="1" applyFill="1" applyAlignment="1">
      <alignment horizontal="left" vertical="top"/>
    </xf>
    <xf numFmtId="2" fontId="13" fillId="0" borderId="0" xfId="0" applyNumberFormat="1" applyFont="1" applyFill="1" applyAlignment="1">
      <alignment horizontal="left" vertical="top"/>
    </xf>
    <xf numFmtId="1" fontId="13" fillId="0" borderId="0" xfId="0" applyNumberFormat="1" applyFont="1" applyFill="1" applyAlignment="1">
      <alignment vertical="top"/>
    </xf>
    <xf numFmtId="0" fontId="18" fillId="0" borderId="0" xfId="0" applyFont="1" applyBorder="1" applyAlignment="1">
      <alignment vertical="top"/>
    </xf>
    <xf numFmtId="0" fontId="18" fillId="0" borderId="0" xfId="0" applyFont="1" applyFill="1" applyBorder="1" applyAlignment="1">
      <alignment vertical="top" wrapText="1"/>
    </xf>
    <xf numFmtId="0" fontId="19" fillId="0" borderId="0" xfId="0" applyFont="1" applyFill="1" applyBorder="1" applyAlignment="1">
      <alignment vertical="top" wrapText="1"/>
    </xf>
    <xf numFmtId="0" fontId="18" fillId="0" borderId="0" xfId="0" applyFont="1" applyFill="1" applyBorder="1" applyAlignment="1">
      <alignment vertical="top"/>
    </xf>
    <xf numFmtId="0" fontId="20" fillId="0" borderId="0" xfId="0" applyFont="1" applyBorder="1" applyAlignment="1">
      <alignment vertical="top"/>
    </xf>
    <xf numFmtId="0" fontId="16" fillId="0" borderId="0" xfId="773"/>
    <xf numFmtId="0" fontId="16" fillId="0" borderId="0" xfId="773" applyAlignment="1">
      <alignment wrapText="1"/>
    </xf>
    <xf numFmtId="0" fontId="16" fillId="0" borderId="0" xfId="773" applyAlignment="1">
      <alignment horizontal="left" vertical="center" wrapText="1"/>
    </xf>
    <xf numFmtId="0" fontId="16" fillId="0" borderId="0" xfId="773" applyAlignment="1">
      <alignment horizontal="left" vertical="center"/>
    </xf>
    <xf numFmtId="15" fontId="16" fillId="0" borderId="0" xfId="773" applyNumberFormat="1" applyAlignment="1">
      <alignment horizontal="left" vertical="center"/>
    </xf>
    <xf numFmtId="0" fontId="21" fillId="0" borderId="10" xfId="773" applyFont="1" applyBorder="1"/>
    <xf numFmtId="0" fontId="21" fillId="0" borderId="10" xfId="773" applyFont="1" applyBorder="1" applyAlignment="1">
      <alignment wrapText="1"/>
    </xf>
    <xf numFmtId="0" fontId="21" fillId="0" borderId="10" xfId="773" applyFont="1" applyBorder="1" applyAlignment="1">
      <alignment horizontal="left"/>
    </xf>
    <xf numFmtId="16" fontId="16" fillId="0" borderId="0" xfId="773" applyNumberFormat="1" applyAlignment="1">
      <alignment horizontal="left"/>
    </xf>
    <xf numFmtId="0" fontId="16" fillId="0" borderId="0" xfId="773" applyAlignment="1">
      <alignment horizontal="left"/>
    </xf>
    <xf numFmtId="14" fontId="14" fillId="0" borderId="0" xfId="0" applyNumberFormat="1" applyFont="1" applyAlignment="1">
      <alignment vertical="top"/>
    </xf>
    <xf numFmtId="166" fontId="14" fillId="0" borderId="0" xfId="0" applyNumberFormat="1" applyFont="1" applyAlignment="1">
      <alignment vertical="top"/>
    </xf>
    <xf numFmtId="167" fontId="14" fillId="0" borderId="0" xfId="0" applyNumberFormat="1" applyFont="1" applyAlignment="1">
      <alignment vertical="top"/>
    </xf>
    <xf numFmtId="2" fontId="14" fillId="0" borderId="0" xfId="0" applyNumberFormat="1" applyFont="1" applyAlignment="1">
      <alignment vertical="top"/>
    </xf>
    <xf numFmtId="2" fontId="14" fillId="0" borderId="0" xfId="0" applyNumberFormat="1" applyFont="1" applyAlignment="1">
      <alignment horizontal="right" vertical="top"/>
    </xf>
    <xf numFmtId="0" fontId="14" fillId="0" borderId="0" xfId="0" applyFont="1" applyFill="1" applyAlignment="1">
      <alignment horizontal="right" vertical="top"/>
    </xf>
    <xf numFmtId="14" fontId="14" fillId="6" borderId="0" xfId="0" applyNumberFormat="1" applyFont="1" applyFill="1" applyAlignment="1">
      <alignment vertical="top"/>
    </xf>
    <xf numFmtId="0" fontId="14" fillId="6" borderId="0" xfId="0" applyFont="1" applyFill="1" applyAlignment="1">
      <alignment vertical="top"/>
    </xf>
    <xf numFmtId="166" fontId="14" fillId="6" borderId="0" xfId="0" applyNumberFormat="1" applyFont="1" applyFill="1" applyAlignment="1">
      <alignment vertical="top"/>
    </xf>
    <xf numFmtId="167" fontId="14" fillId="6" borderId="0" xfId="0" applyNumberFormat="1" applyFont="1" applyFill="1" applyAlignment="1">
      <alignment vertical="top"/>
    </xf>
    <xf numFmtId="2" fontId="14" fillId="6" borderId="0" xfId="0" applyNumberFormat="1" applyFont="1" applyFill="1" applyAlignment="1">
      <alignment vertical="top"/>
    </xf>
    <xf numFmtId="167" fontId="14" fillId="0" borderId="0" xfId="0" applyNumberFormat="1" applyFont="1" applyAlignment="1">
      <alignment horizontal="right" vertical="top"/>
    </xf>
    <xf numFmtId="0" fontId="14" fillId="0" borderId="0" xfId="0" applyFont="1" applyAlignment="1">
      <alignment horizontal="center" vertical="top"/>
    </xf>
    <xf numFmtId="167" fontId="14" fillId="0" borderId="0" xfId="0" applyNumberFormat="1" applyFont="1" applyFill="1" applyAlignment="1">
      <alignment horizontal="right" vertical="top"/>
    </xf>
    <xf numFmtId="0" fontId="14" fillId="0" borderId="0" xfId="0" applyFont="1" applyAlignment="1">
      <alignment horizontal="right" vertical="top"/>
    </xf>
    <xf numFmtId="0" fontId="14" fillId="4" borderId="0" xfId="0" applyFont="1" applyFill="1" applyAlignment="1">
      <alignment vertical="top"/>
    </xf>
    <xf numFmtId="14" fontId="14" fillId="4" borderId="0" xfId="0" applyNumberFormat="1" applyFont="1" applyFill="1" applyAlignment="1">
      <alignment vertical="top"/>
    </xf>
    <xf numFmtId="166" fontId="14" fillId="4" borderId="0" xfId="0" applyNumberFormat="1" applyFont="1" applyFill="1" applyAlignment="1">
      <alignment vertical="top"/>
    </xf>
    <xf numFmtId="167" fontId="14" fillId="4" borderId="0" xfId="0" applyNumberFormat="1" applyFont="1" applyFill="1" applyAlignment="1">
      <alignment vertical="top"/>
    </xf>
    <xf numFmtId="2" fontId="14" fillId="4" borderId="0" xfId="0" applyNumberFormat="1" applyFont="1" applyFill="1" applyAlignment="1">
      <alignment vertical="top"/>
    </xf>
    <xf numFmtId="15" fontId="16" fillId="0" borderId="0" xfId="773" applyNumberFormat="1" applyAlignment="1">
      <alignment horizontal="left"/>
    </xf>
    <xf numFmtId="0" fontId="3" fillId="9" borderId="0" xfId="774" applyFont="1" applyAlignment="1">
      <alignment horizontal="left" vertical="top" wrapText="1"/>
    </xf>
    <xf numFmtId="0" fontId="3" fillId="9" borderId="0" xfId="774" applyFont="1" applyAlignment="1">
      <alignment vertical="top" wrapText="1"/>
    </xf>
    <xf numFmtId="166" fontId="3" fillId="9" borderId="0" xfId="774" applyNumberFormat="1" applyFont="1" applyAlignment="1">
      <alignment vertical="top" wrapText="1"/>
    </xf>
    <xf numFmtId="167" fontId="3" fillId="9" borderId="0" xfId="774" applyNumberFormat="1" applyFont="1" applyAlignment="1">
      <alignment vertical="top" wrapText="1"/>
    </xf>
    <xf numFmtId="167" fontId="3" fillId="9" borderId="0" xfId="774" applyNumberFormat="1" applyFont="1" applyAlignment="1">
      <alignment horizontal="left" vertical="top" wrapText="1"/>
    </xf>
    <xf numFmtId="2" fontId="3" fillId="9" borderId="0" xfId="774" applyNumberFormat="1" applyFont="1" applyAlignment="1">
      <alignment horizontal="left" vertical="top" wrapText="1"/>
    </xf>
    <xf numFmtId="1" fontId="3" fillId="9" borderId="0" xfId="774" applyNumberFormat="1" applyFont="1" applyAlignment="1">
      <alignment vertical="top" wrapText="1"/>
    </xf>
    <xf numFmtId="1" fontId="3" fillId="9" borderId="0" xfId="774" applyNumberFormat="1" applyFont="1" applyAlignment="1">
      <alignment horizontal="left" vertical="top" wrapText="1"/>
    </xf>
    <xf numFmtId="2" fontId="9" fillId="0" borderId="0" xfId="0" applyNumberFormat="1" applyFont="1" applyFill="1" applyAlignment="1">
      <alignment vertical="top"/>
    </xf>
    <xf numFmtId="0" fontId="9" fillId="0" borderId="0" xfId="0" applyFont="1" applyFill="1" applyBorder="1"/>
    <xf numFmtId="2" fontId="9" fillId="0" borderId="0" xfId="0" applyNumberFormat="1" applyFont="1" applyAlignment="1">
      <alignment vertical="top"/>
    </xf>
    <xf numFmtId="2" fontId="9" fillId="0" borderId="0" xfId="0" applyNumberFormat="1" applyFont="1" applyFill="1" applyBorder="1" applyAlignment="1">
      <alignment horizontal="right" vertical="top"/>
    </xf>
    <xf numFmtId="2" fontId="9" fillId="0" borderId="0" xfId="0" applyNumberFormat="1" applyFont="1" applyFill="1" applyAlignment="1">
      <alignment horizontal="right" vertical="top"/>
    </xf>
    <xf numFmtId="0" fontId="22" fillId="8" borderId="0" xfId="773" applyFont="1" applyFill="1" applyAlignment="1">
      <alignment horizontal="center"/>
    </xf>
  </cellXfs>
  <cellStyles count="775">
    <cellStyle name="20% - Accent3" xfId="774" builtinId="38"/>
    <cellStyle name="Accent3" xfId="705" builtinId="37"/>
    <cellStyle name="Comma [0]" xfId="427" builtinId="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cellStyle name="Normal" xfId="0" builtinId="0"/>
    <cellStyle name="Normal 2" xfId="773" xr:uid="{00000000-0005-0000-0000-000006030000}"/>
  </cellStyles>
  <dxfs count="0"/>
  <tableStyles count="0" defaultTableStyle="TableStyleMedium9" defaultPivotStyle="PivotStyleMedium4"/>
  <colors>
    <mruColors>
      <color rgb="FF0000FF"/>
      <color rgb="FF77A0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3</xdr:col>
      <xdr:colOff>584200</xdr:colOff>
      <xdr:row>15</xdr:row>
      <xdr:rowOff>241300</xdr:rowOff>
    </xdr:to>
    <xdr:sp macro="" textlink="">
      <xdr:nvSpPr>
        <xdr:cNvPr id="2" name="Object 3" hidden="1">
          <a:extLst>
            <a:ext uri="{63B3BB69-23CF-44E3-9099-C40C66FF867C}">
              <a14:compatExt xmlns:a14="http://schemas.microsoft.com/office/drawing/2010/main" spid="_x0000_s3075"/>
            </a:ext>
            <a:ext uri="{FF2B5EF4-FFF2-40B4-BE49-F238E27FC236}">
              <a16:creationId xmlns:a16="http://schemas.microsoft.com/office/drawing/2014/main" id="{00000000-0008-0000-0000-000002000000}"/>
            </a:ext>
          </a:extLst>
        </xdr:cNvPr>
        <xdr:cNvSpPr/>
      </xdr:nvSpPr>
      <xdr:spPr>
        <a:xfrm>
          <a:off x="4940300" y="6527800"/>
          <a:ext cx="584200" cy="558800"/>
        </a:xfrm>
        <a:prstGeom prst="rect">
          <a:avLst/>
        </a:prstGeom>
      </xdr:spPr>
    </xdr:sp>
    <xdr:clientData/>
  </xdr:twoCellAnchor>
  <xdr:twoCellAnchor editAs="oneCell">
    <xdr:from>
      <xdr:col>3</xdr:col>
      <xdr:colOff>0</xdr:colOff>
      <xdr:row>15</xdr:row>
      <xdr:rowOff>0</xdr:rowOff>
    </xdr:from>
    <xdr:to>
      <xdr:col>3</xdr:col>
      <xdr:colOff>825500</xdr:colOff>
      <xdr:row>15</xdr:row>
      <xdr:rowOff>241300</xdr:rowOff>
    </xdr:to>
    <xdr:sp macro="" textlink="">
      <xdr:nvSpPr>
        <xdr:cNvPr id="3"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000-000003000000}"/>
            </a:ext>
          </a:extLst>
        </xdr:cNvPr>
        <xdr:cNvSpPr/>
      </xdr:nvSpPr>
      <xdr:spPr>
        <a:xfrm>
          <a:off x="4940300" y="6527800"/>
          <a:ext cx="2387600" cy="558800"/>
        </a:xfrm>
        <a:prstGeom prst="rect">
          <a:avLst/>
        </a:prstGeom>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7</xdr:col>
      <xdr:colOff>215900</xdr:colOff>
      <xdr:row>48</xdr:row>
      <xdr:rowOff>127000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190500"/>
          <a:ext cx="6527800" cy="908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k.masuki@cgiar.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zoomScale="150" zoomScaleNormal="150" zoomScalePageLayoutView="150" workbookViewId="0">
      <selection activeCell="D7" sqref="D7"/>
    </sheetView>
  </sheetViews>
  <sheetFormatPr baseColWidth="10" defaultRowHeight="16" x14ac:dyDescent="0.2"/>
  <cols>
    <col min="1" max="1" width="19.33203125" style="9" customWidth="1"/>
    <col min="2" max="2" width="21.33203125" style="9" customWidth="1"/>
    <col min="3" max="3" width="28.1640625" style="9" customWidth="1"/>
    <col min="4" max="4" width="70.1640625" style="9" customWidth="1"/>
    <col min="5" max="16384" width="10.83203125" style="9"/>
  </cols>
  <sheetData>
    <row r="1" spans="1:4" ht="21" thickBot="1" x14ac:dyDescent="0.25">
      <c r="A1" s="5" t="s">
        <v>46</v>
      </c>
      <c r="B1" s="6" t="s">
        <v>47</v>
      </c>
      <c r="C1" s="7" t="s">
        <v>48</v>
      </c>
      <c r="D1" s="8" t="s">
        <v>49</v>
      </c>
    </row>
    <row r="2" spans="1:4" ht="32" x14ac:dyDescent="0.2">
      <c r="A2" s="10" t="s">
        <v>50</v>
      </c>
      <c r="B2" s="11" t="s">
        <v>51</v>
      </c>
      <c r="C2" s="12" t="s">
        <v>52</v>
      </c>
      <c r="D2" s="13" t="s">
        <v>3000</v>
      </c>
    </row>
    <row r="3" spans="1:4" ht="64" x14ac:dyDescent="0.2">
      <c r="A3" s="14" t="s">
        <v>53</v>
      </c>
      <c r="B3" s="15" t="s">
        <v>54</v>
      </c>
      <c r="C3" s="15" t="s">
        <v>55</v>
      </c>
      <c r="D3" s="15" t="s">
        <v>56</v>
      </c>
    </row>
    <row r="4" spans="1:4" ht="32" x14ac:dyDescent="0.2">
      <c r="A4" s="16" t="s">
        <v>57</v>
      </c>
      <c r="B4" s="17" t="s">
        <v>58</v>
      </c>
      <c r="C4" s="17" t="s">
        <v>59</v>
      </c>
      <c r="D4" s="17" t="s">
        <v>60</v>
      </c>
    </row>
    <row r="5" spans="1:4" ht="64" x14ac:dyDescent="0.2">
      <c r="A5" s="16" t="s">
        <v>0</v>
      </c>
      <c r="B5" s="17" t="s">
        <v>61</v>
      </c>
      <c r="C5" s="17" t="s">
        <v>62</v>
      </c>
      <c r="D5" s="17" t="s">
        <v>2995</v>
      </c>
    </row>
    <row r="6" spans="1:4" ht="32" x14ac:dyDescent="0.2">
      <c r="A6" s="16" t="s">
        <v>63</v>
      </c>
      <c r="B6" s="17"/>
      <c r="C6" s="17"/>
      <c r="D6" s="17" t="s">
        <v>2994</v>
      </c>
    </row>
    <row r="7" spans="1:4" ht="32" x14ac:dyDescent="0.2">
      <c r="A7" s="16" t="s">
        <v>64</v>
      </c>
      <c r="B7" s="17" t="s">
        <v>65</v>
      </c>
      <c r="C7" s="17" t="s">
        <v>66</v>
      </c>
      <c r="D7" s="17" t="s">
        <v>67</v>
      </c>
    </row>
    <row r="8" spans="1:4" ht="32" x14ac:dyDescent="0.2">
      <c r="A8" s="16" t="s">
        <v>64</v>
      </c>
      <c r="B8" s="17" t="s">
        <v>68</v>
      </c>
      <c r="C8" s="17" t="s">
        <v>69</v>
      </c>
      <c r="D8" s="17" t="s">
        <v>70</v>
      </c>
    </row>
    <row r="9" spans="1:4" ht="32" x14ac:dyDescent="0.2">
      <c r="A9" s="16" t="s">
        <v>64</v>
      </c>
      <c r="B9" s="17" t="s">
        <v>71</v>
      </c>
      <c r="C9" s="17" t="s">
        <v>72</v>
      </c>
      <c r="D9" s="17" t="s">
        <v>73</v>
      </c>
    </row>
    <row r="10" spans="1:4" x14ac:dyDescent="0.2">
      <c r="A10" s="16" t="s">
        <v>64</v>
      </c>
      <c r="B10" s="17" t="s">
        <v>74</v>
      </c>
      <c r="C10" s="17" t="s">
        <v>75</v>
      </c>
      <c r="D10" s="17" t="s">
        <v>76</v>
      </c>
    </row>
    <row r="11" spans="1:4" ht="32" x14ac:dyDescent="0.2">
      <c r="A11" s="16" t="s">
        <v>64</v>
      </c>
      <c r="B11" s="17" t="s">
        <v>77</v>
      </c>
      <c r="C11" s="17" t="s">
        <v>78</v>
      </c>
      <c r="D11" s="17" t="s">
        <v>79</v>
      </c>
    </row>
    <row r="12" spans="1:4" ht="32" x14ac:dyDescent="0.2">
      <c r="A12" s="16" t="s">
        <v>7</v>
      </c>
      <c r="B12" s="17" t="s">
        <v>80</v>
      </c>
      <c r="C12" s="17" t="s">
        <v>81</v>
      </c>
      <c r="D12" s="82">
        <v>43205</v>
      </c>
    </row>
    <row r="13" spans="1:4" ht="48" x14ac:dyDescent="0.2">
      <c r="A13" s="16" t="s">
        <v>82</v>
      </c>
      <c r="B13" s="17" t="s">
        <v>83</v>
      </c>
      <c r="C13" s="17" t="s">
        <v>84</v>
      </c>
      <c r="D13" s="81" t="s">
        <v>1</v>
      </c>
    </row>
    <row r="14" spans="1:4" ht="32" x14ac:dyDescent="0.2">
      <c r="A14" s="16" t="s">
        <v>85</v>
      </c>
      <c r="B14" s="17" t="s">
        <v>86</v>
      </c>
      <c r="C14" s="17" t="s">
        <v>87</v>
      </c>
      <c r="D14" s="17" t="s">
        <v>88</v>
      </c>
    </row>
    <row r="15" spans="1:4" ht="32" x14ac:dyDescent="0.2">
      <c r="A15" s="16" t="s">
        <v>89</v>
      </c>
      <c r="B15" s="17" t="s">
        <v>90</v>
      </c>
      <c r="C15" s="17" t="s">
        <v>91</v>
      </c>
      <c r="D15" s="17" t="s">
        <v>2964</v>
      </c>
    </row>
    <row r="16" spans="1:4" ht="48" x14ac:dyDescent="0.2">
      <c r="A16" s="16" t="s">
        <v>92</v>
      </c>
      <c r="B16" s="17" t="s">
        <v>93</v>
      </c>
      <c r="C16" s="17" t="s">
        <v>94</v>
      </c>
      <c r="D16" s="18"/>
    </row>
    <row r="17" spans="1:4" ht="48" x14ac:dyDescent="0.2">
      <c r="A17" s="16" t="s">
        <v>95</v>
      </c>
      <c r="B17" s="17" t="s">
        <v>13</v>
      </c>
      <c r="C17" s="17" t="s">
        <v>96</v>
      </c>
      <c r="D17" s="17" t="s">
        <v>97</v>
      </c>
    </row>
    <row r="18" spans="1:4" ht="48" x14ac:dyDescent="0.2">
      <c r="A18" s="16" t="s">
        <v>95</v>
      </c>
      <c r="B18" s="17" t="s">
        <v>11</v>
      </c>
      <c r="C18" s="17" t="s">
        <v>98</v>
      </c>
      <c r="D18" s="17" t="s">
        <v>23</v>
      </c>
    </row>
    <row r="19" spans="1:4" ht="48" x14ac:dyDescent="0.2">
      <c r="A19" s="16" t="s">
        <v>95</v>
      </c>
      <c r="B19" s="17" t="s">
        <v>99</v>
      </c>
      <c r="C19" s="17" t="s">
        <v>100</v>
      </c>
      <c r="D19" s="19" t="s">
        <v>115</v>
      </c>
    </row>
    <row r="20" spans="1:4" ht="48" x14ac:dyDescent="0.2">
      <c r="A20" s="16" t="s">
        <v>95</v>
      </c>
      <c r="B20" s="17" t="s">
        <v>101</v>
      </c>
      <c r="C20" s="17" t="s">
        <v>102</v>
      </c>
      <c r="D20" s="17" t="s">
        <v>2998</v>
      </c>
    </row>
    <row r="21" spans="1:4" ht="32" x14ac:dyDescent="0.2">
      <c r="A21" s="16" t="s">
        <v>95</v>
      </c>
      <c r="B21" s="17" t="s">
        <v>103</v>
      </c>
      <c r="C21" s="17" t="s">
        <v>104</v>
      </c>
      <c r="D21" s="20">
        <v>42491</v>
      </c>
    </row>
    <row r="22" spans="1:4" ht="32" x14ac:dyDescent="0.2">
      <c r="A22" s="16" t="s">
        <v>95</v>
      </c>
      <c r="B22" s="17" t="s">
        <v>105</v>
      </c>
      <c r="C22" s="17" t="s">
        <v>106</v>
      </c>
      <c r="D22" s="20">
        <v>42705</v>
      </c>
    </row>
    <row r="23" spans="1:4" ht="32" x14ac:dyDescent="0.2">
      <c r="A23" s="21" t="s">
        <v>107</v>
      </c>
      <c r="B23" s="22" t="s">
        <v>108</v>
      </c>
      <c r="C23" s="17" t="s">
        <v>109</v>
      </c>
      <c r="D23" s="17" t="s">
        <v>110</v>
      </c>
    </row>
    <row r="24" spans="1:4" ht="48" x14ac:dyDescent="0.2">
      <c r="A24" s="21" t="s">
        <v>111</v>
      </c>
      <c r="B24" s="22" t="s">
        <v>112</v>
      </c>
      <c r="C24" s="17" t="s">
        <v>113</v>
      </c>
      <c r="D24" s="23" t="s">
        <v>2965</v>
      </c>
    </row>
    <row r="25" spans="1:4" ht="64" x14ac:dyDescent="0.2">
      <c r="A25" s="16" t="s">
        <v>114</v>
      </c>
      <c r="B25" s="24"/>
      <c r="C25" s="16" t="s">
        <v>114</v>
      </c>
      <c r="D25" s="17" t="s">
        <v>2999</v>
      </c>
    </row>
  </sheetData>
  <hyperlinks>
    <hyperlink ref="D24" r:id="rId1" display="k.masuki@cgiar.org" xr:uid="{00000000-0004-0000-0000-000000000000}"/>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
  <sheetViews>
    <sheetView topLeftCell="A14" workbookViewId="0">
      <selection activeCell="J16" sqref="J16"/>
    </sheetView>
  </sheetViews>
  <sheetFormatPr baseColWidth="10" defaultColWidth="11.83203125" defaultRowHeight="16" x14ac:dyDescent="0.2"/>
  <cols>
    <col min="1" max="16384" width="11.83203125" style="43"/>
  </cols>
  <sheetData>
    <row r="1" spans="1:23" x14ac:dyDescent="0.2">
      <c r="A1" s="39"/>
      <c r="B1" s="40"/>
      <c r="C1" s="40"/>
      <c r="D1" s="40"/>
      <c r="E1" s="39"/>
      <c r="F1" s="39"/>
      <c r="G1" s="39"/>
      <c r="H1" s="39"/>
      <c r="I1" s="39"/>
      <c r="J1" s="39"/>
      <c r="K1" s="41"/>
      <c r="L1" s="39"/>
      <c r="M1" s="39"/>
      <c r="N1" s="39"/>
      <c r="O1" s="39"/>
      <c r="P1" s="40"/>
      <c r="Q1" s="40"/>
      <c r="R1" s="39"/>
      <c r="S1" s="39"/>
      <c r="T1" s="42"/>
      <c r="U1" s="42"/>
      <c r="V1" s="42"/>
      <c r="W1" s="42"/>
    </row>
    <row r="2" spans="1:23" x14ac:dyDescent="0.2">
      <c r="C2" s="44"/>
    </row>
    <row r="5" spans="1:23" x14ac:dyDescent="0.2">
      <c r="C5" s="3"/>
    </row>
    <row r="6" spans="1:23" x14ac:dyDescent="0.2">
      <c r="C6" s="3"/>
    </row>
    <row r="7" spans="1:23" x14ac:dyDescent="0.2">
      <c r="C7" s="3"/>
    </row>
    <row r="8" spans="1:23" x14ac:dyDescent="0.2">
      <c r="C8" s="3"/>
    </row>
    <row r="9" spans="1:23" x14ac:dyDescent="0.2">
      <c r="C9" s="3"/>
    </row>
    <row r="10" spans="1:23" x14ac:dyDescent="0.2">
      <c r="C10" s="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386"/>
  <sheetViews>
    <sheetView zoomScale="125" zoomScaleNormal="125" zoomScalePageLayoutView="125" workbookViewId="0">
      <selection activeCell="B33" sqref="B33"/>
    </sheetView>
  </sheetViews>
  <sheetFormatPr baseColWidth="10" defaultColWidth="15.1640625" defaultRowHeight="16" x14ac:dyDescent="0.2"/>
  <cols>
    <col min="1" max="1" width="30.33203125" style="91" customWidth="1"/>
    <col min="2" max="2" width="60.6640625" style="86" customWidth="1"/>
    <col min="3" max="3" width="12.5" style="48" customWidth="1"/>
    <col min="4" max="4" width="14.5" style="48" customWidth="1"/>
    <col min="5" max="5" width="8.83203125" style="48" customWidth="1"/>
    <col min="6" max="7" width="10.5" style="48" customWidth="1"/>
    <col min="8" max="8" width="10.33203125" style="48" customWidth="1"/>
    <col min="9" max="9" width="10.6640625" style="48" customWidth="1"/>
    <col min="10" max="10" width="8.33203125" style="48" customWidth="1"/>
    <col min="11" max="11" width="12.1640625" style="48" customWidth="1"/>
    <col min="12" max="16384" width="15.1640625" style="48"/>
  </cols>
  <sheetData>
    <row r="1" spans="1:16" x14ac:dyDescent="0.2">
      <c r="A1" s="87"/>
      <c r="B1" s="84" t="s">
        <v>27</v>
      </c>
      <c r="C1" s="38" t="s">
        <v>82</v>
      </c>
      <c r="D1" s="47" t="s">
        <v>28</v>
      </c>
      <c r="E1" s="1"/>
      <c r="F1" s="46" t="s">
        <v>29</v>
      </c>
      <c r="G1" s="46" t="s">
        <v>30</v>
      </c>
      <c r="H1" s="46" t="s">
        <v>31</v>
      </c>
      <c r="I1" s="46" t="s">
        <v>32</v>
      </c>
      <c r="J1" s="46" t="s">
        <v>33</v>
      </c>
      <c r="K1" s="46" t="s">
        <v>34</v>
      </c>
    </row>
    <row r="2" spans="1:16" x14ac:dyDescent="0.2">
      <c r="A2" s="55" t="s">
        <v>11</v>
      </c>
      <c r="B2" s="1" t="s">
        <v>41</v>
      </c>
      <c r="C2" s="1" t="s">
        <v>6</v>
      </c>
      <c r="D2" s="1" t="s">
        <v>6</v>
      </c>
      <c r="E2" s="1"/>
      <c r="F2" s="1"/>
      <c r="G2" s="1"/>
      <c r="H2" s="1"/>
      <c r="I2" s="1"/>
      <c r="J2" s="1"/>
      <c r="K2" s="1"/>
    </row>
    <row r="3" spans="1:16" x14ac:dyDescent="0.2">
      <c r="A3" s="55" t="s">
        <v>12</v>
      </c>
      <c r="B3" s="1" t="s">
        <v>40</v>
      </c>
      <c r="C3" s="1" t="s">
        <v>6</v>
      </c>
      <c r="D3" s="1" t="s">
        <v>6</v>
      </c>
      <c r="E3" s="1"/>
      <c r="F3" s="1"/>
      <c r="G3" s="1"/>
      <c r="H3" s="1"/>
      <c r="I3" s="1"/>
      <c r="J3" s="1"/>
      <c r="K3" s="1"/>
    </row>
    <row r="4" spans="1:16" x14ac:dyDescent="0.2">
      <c r="A4" s="45" t="s">
        <v>13</v>
      </c>
      <c r="B4" s="1" t="s">
        <v>42</v>
      </c>
      <c r="C4" s="1" t="s">
        <v>6</v>
      </c>
      <c r="D4" s="1" t="s">
        <v>6</v>
      </c>
      <c r="E4" s="1"/>
      <c r="F4" s="1"/>
      <c r="G4" s="1"/>
      <c r="H4" s="1"/>
      <c r="I4" s="1"/>
      <c r="J4" s="1"/>
      <c r="K4" s="1"/>
    </row>
    <row r="5" spans="1:16" x14ac:dyDescent="0.2">
      <c r="A5" s="45" t="s">
        <v>14</v>
      </c>
      <c r="B5" s="1" t="s">
        <v>43</v>
      </c>
      <c r="C5" s="1" t="s">
        <v>6</v>
      </c>
      <c r="D5" s="1" t="s">
        <v>6</v>
      </c>
      <c r="E5" s="1"/>
      <c r="F5" s="1"/>
      <c r="G5" s="1"/>
      <c r="H5" s="1"/>
      <c r="I5" s="1"/>
      <c r="J5" s="1"/>
      <c r="K5" s="1"/>
      <c r="L5" s="49"/>
      <c r="M5" s="49"/>
      <c r="N5" s="49"/>
      <c r="O5" s="49"/>
      <c r="P5" s="49"/>
    </row>
    <row r="6" spans="1:16" x14ac:dyDescent="0.2">
      <c r="A6" s="45" t="s">
        <v>15</v>
      </c>
      <c r="B6" s="1" t="s">
        <v>44</v>
      </c>
      <c r="C6" s="1" t="s">
        <v>6</v>
      </c>
      <c r="D6" s="1" t="s">
        <v>6</v>
      </c>
      <c r="E6" s="1"/>
      <c r="F6" s="1"/>
      <c r="G6" s="1"/>
      <c r="H6" s="1"/>
      <c r="I6" s="1"/>
      <c r="J6" s="1"/>
      <c r="K6" s="1"/>
      <c r="L6" s="49"/>
      <c r="M6" s="49"/>
      <c r="N6" s="49"/>
    </row>
    <row r="7" spans="1:16" x14ac:dyDescent="0.2">
      <c r="A7" s="45" t="s">
        <v>16</v>
      </c>
      <c r="B7" s="1" t="s">
        <v>45</v>
      </c>
      <c r="C7" s="1" t="s">
        <v>6</v>
      </c>
      <c r="D7" s="1" t="s">
        <v>6</v>
      </c>
      <c r="E7" s="1"/>
      <c r="F7" s="1"/>
      <c r="G7" s="1"/>
      <c r="H7" s="1"/>
      <c r="I7" s="1"/>
      <c r="J7" s="1"/>
      <c r="K7" s="1"/>
    </row>
    <row r="8" spans="1:16" x14ac:dyDescent="0.2">
      <c r="A8" s="45" t="s">
        <v>116</v>
      </c>
      <c r="B8" s="1" t="s">
        <v>681</v>
      </c>
      <c r="C8" s="1" t="s">
        <v>6</v>
      </c>
      <c r="D8" s="1" t="s">
        <v>6</v>
      </c>
      <c r="E8" s="1"/>
      <c r="F8" s="1"/>
      <c r="G8" s="1"/>
      <c r="H8" s="1"/>
      <c r="I8" s="1"/>
      <c r="J8" s="1"/>
      <c r="K8" s="1"/>
    </row>
    <row r="9" spans="1:16" x14ac:dyDescent="0.2">
      <c r="A9" s="88" t="s">
        <v>118</v>
      </c>
      <c r="B9" s="1" t="s">
        <v>39</v>
      </c>
      <c r="C9" s="1" t="s">
        <v>989</v>
      </c>
      <c r="D9" s="1" t="s">
        <v>989</v>
      </c>
      <c r="E9" s="1"/>
      <c r="F9" s="1"/>
      <c r="G9" s="1"/>
      <c r="H9" s="1"/>
      <c r="I9" s="1"/>
      <c r="J9" s="1"/>
      <c r="K9" s="1"/>
    </row>
    <row r="10" spans="1:16" x14ac:dyDescent="0.2">
      <c r="A10" s="45" t="s">
        <v>117</v>
      </c>
      <c r="B10" s="1" t="s">
        <v>2961</v>
      </c>
      <c r="C10" s="25" t="s">
        <v>6</v>
      </c>
      <c r="D10" s="1" t="s">
        <v>6</v>
      </c>
      <c r="E10" s="1"/>
      <c r="F10" s="1"/>
      <c r="G10" s="1"/>
      <c r="H10" s="1"/>
      <c r="I10" s="1"/>
      <c r="J10" s="1"/>
      <c r="K10" s="1"/>
    </row>
    <row r="11" spans="1:16" x14ac:dyDescent="0.2">
      <c r="A11" s="45" t="s">
        <v>2956</v>
      </c>
      <c r="B11" s="1" t="s">
        <v>2962</v>
      </c>
      <c r="C11" s="1" t="s">
        <v>989</v>
      </c>
      <c r="D11" s="1" t="s">
        <v>989</v>
      </c>
      <c r="E11" s="1"/>
      <c r="F11" s="1"/>
      <c r="G11" s="1"/>
      <c r="H11" s="1"/>
      <c r="I11" s="1"/>
      <c r="J11" s="1"/>
      <c r="K11" s="1"/>
    </row>
    <row r="12" spans="1:16" x14ac:dyDescent="0.2">
      <c r="A12" s="45" t="s">
        <v>864</v>
      </c>
      <c r="B12" s="1" t="s">
        <v>2967</v>
      </c>
      <c r="C12" s="1" t="s">
        <v>989</v>
      </c>
      <c r="D12" s="1" t="s">
        <v>38</v>
      </c>
      <c r="E12" s="1"/>
      <c r="F12" s="1"/>
      <c r="G12" s="1"/>
      <c r="H12" s="1"/>
      <c r="I12" s="1"/>
      <c r="J12" s="1"/>
      <c r="K12" s="1"/>
    </row>
    <row r="13" spans="1:16" x14ac:dyDescent="0.2">
      <c r="A13" s="88" t="s">
        <v>865</v>
      </c>
      <c r="B13" s="1" t="s">
        <v>2968</v>
      </c>
      <c r="C13" s="1" t="s">
        <v>989</v>
      </c>
      <c r="D13" s="1" t="s">
        <v>38</v>
      </c>
      <c r="E13" s="1"/>
      <c r="F13" s="1"/>
      <c r="G13" s="1"/>
      <c r="H13" s="1"/>
      <c r="I13" s="1"/>
      <c r="J13" s="1"/>
      <c r="K13" s="1"/>
    </row>
    <row r="14" spans="1:16" x14ac:dyDescent="0.2">
      <c r="A14" s="68" t="s">
        <v>17</v>
      </c>
      <c r="B14" s="85" t="s">
        <v>2</v>
      </c>
      <c r="C14" s="1" t="s">
        <v>8</v>
      </c>
      <c r="D14" s="1" t="s">
        <v>35</v>
      </c>
      <c r="E14" s="1"/>
      <c r="F14" s="50">
        <v>-6.4253821128160036</v>
      </c>
      <c r="G14" s="50">
        <v>-7.4891597430000001</v>
      </c>
      <c r="H14" s="50">
        <v>-10.5763398785653</v>
      </c>
      <c r="I14" s="50">
        <v>-3.0978150000000002</v>
      </c>
      <c r="J14" s="50">
        <v>2.7380103537957265</v>
      </c>
      <c r="K14" s="1">
        <v>0</v>
      </c>
    </row>
    <row r="15" spans="1:16" x14ac:dyDescent="0.2">
      <c r="A15" s="68" t="s">
        <v>18</v>
      </c>
      <c r="B15" s="85" t="s">
        <v>3</v>
      </c>
      <c r="C15" s="1" t="s">
        <v>8</v>
      </c>
      <c r="D15" s="1" t="s">
        <v>35</v>
      </c>
      <c r="E15" s="33"/>
      <c r="F15" s="50">
        <v>35.343645079277962</v>
      </c>
      <c r="G15" s="50">
        <v>35.60158328</v>
      </c>
      <c r="H15" s="50">
        <v>31.090595480000001</v>
      </c>
      <c r="I15" s="50">
        <v>37.67518656</v>
      </c>
      <c r="J15" s="50">
        <v>1.720134710310788</v>
      </c>
      <c r="K15" s="1">
        <v>0</v>
      </c>
    </row>
    <row r="16" spans="1:16" x14ac:dyDescent="0.2">
      <c r="A16" s="69" t="s">
        <v>19</v>
      </c>
      <c r="B16" s="85" t="s">
        <v>5</v>
      </c>
      <c r="C16" s="1" t="s">
        <v>8</v>
      </c>
      <c r="D16" s="1" t="s">
        <v>36</v>
      </c>
      <c r="E16" s="33"/>
      <c r="F16" s="51">
        <v>1415.8577671158116</v>
      </c>
      <c r="G16" s="51">
        <v>1403.4102381024099</v>
      </c>
      <c r="H16" s="51">
        <v>170.3</v>
      </c>
      <c r="I16" s="51">
        <v>2105.3000000000002</v>
      </c>
      <c r="J16" s="51">
        <v>359.79662697396031</v>
      </c>
      <c r="K16" s="1">
        <v>0</v>
      </c>
    </row>
    <row r="17" spans="1:11" x14ac:dyDescent="0.2">
      <c r="A17" s="83" t="s">
        <v>119</v>
      </c>
      <c r="B17" s="2" t="s">
        <v>679</v>
      </c>
      <c r="C17" s="1" t="s">
        <v>8</v>
      </c>
      <c r="D17" s="2" t="s">
        <v>682</v>
      </c>
      <c r="E17" s="34"/>
      <c r="F17" s="51">
        <v>2.1685195852534553</v>
      </c>
      <c r="G17" s="51">
        <v>1.25</v>
      </c>
      <c r="H17" s="51">
        <v>0.2</v>
      </c>
      <c r="I17" s="51">
        <v>27</v>
      </c>
      <c r="J17" s="51">
        <v>2.9135930159238805</v>
      </c>
      <c r="K17" s="1">
        <v>0</v>
      </c>
    </row>
    <row r="18" spans="1:11" x14ac:dyDescent="0.2">
      <c r="A18" s="89" t="s">
        <v>120</v>
      </c>
      <c r="B18" s="2" t="s">
        <v>680</v>
      </c>
      <c r="C18" s="1" t="s">
        <v>8</v>
      </c>
      <c r="D18" s="2" t="s">
        <v>682</v>
      </c>
      <c r="E18" s="31"/>
      <c r="F18" s="51">
        <v>2.1276728635025992</v>
      </c>
      <c r="G18" s="51">
        <v>1.26221234</v>
      </c>
      <c r="H18" s="51">
        <v>6.42473E-3</v>
      </c>
      <c r="I18" s="51">
        <v>31.08111401</v>
      </c>
      <c r="J18" s="51">
        <v>2.9627747400237454</v>
      </c>
      <c r="K18" s="1">
        <v>0</v>
      </c>
    </row>
    <row r="19" spans="1:11" x14ac:dyDescent="0.2">
      <c r="A19" s="88" t="s">
        <v>863</v>
      </c>
      <c r="B19" s="2" t="s">
        <v>2963</v>
      </c>
      <c r="C19" s="26" t="s">
        <v>6</v>
      </c>
      <c r="D19" s="2" t="s">
        <v>6</v>
      </c>
      <c r="E19" s="35"/>
      <c r="F19" s="51"/>
      <c r="G19" s="51"/>
      <c r="H19" s="51"/>
      <c r="I19" s="51"/>
      <c r="J19" s="51"/>
      <c r="K19" s="1"/>
    </row>
    <row r="20" spans="1:11" x14ac:dyDescent="0.2">
      <c r="A20" s="90" t="s">
        <v>866</v>
      </c>
      <c r="B20" s="85" t="s">
        <v>990</v>
      </c>
      <c r="C20" s="1" t="s">
        <v>8</v>
      </c>
      <c r="D20" s="1" t="s">
        <v>2970</v>
      </c>
      <c r="E20" s="32"/>
      <c r="F20" s="51">
        <v>66.277777777777771</v>
      </c>
      <c r="G20" s="51">
        <v>64.5</v>
      </c>
      <c r="H20" s="51">
        <v>5</v>
      </c>
      <c r="I20" s="51">
        <v>163</v>
      </c>
      <c r="J20" s="51">
        <v>23.75763377229978</v>
      </c>
      <c r="K20" s="1">
        <v>465</v>
      </c>
    </row>
    <row r="21" spans="1:11" x14ac:dyDescent="0.2">
      <c r="A21" s="56" t="s">
        <v>867</v>
      </c>
      <c r="B21" s="85" t="s">
        <v>991</v>
      </c>
      <c r="C21" s="1" t="s">
        <v>8</v>
      </c>
      <c r="D21" s="1" t="s">
        <v>2970</v>
      </c>
      <c r="E21" s="36"/>
      <c r="F21" s="51">
        <v>58.543584720861901</v>
      </c>
      <c r="G21" s="51">
        <v>57</v>
      </c>
      <c r="H21" s="51">
        <v>2</v>
      </c>
      <c r="I21" s="51">
        <v>180</v>
      </c>
      <c r="J21" s="51">
        <v>25.166919434127109</v>
      </c>
      <c r="K21" s="1">
        <v>715</v>
      </c>
    </row>
    <row r="22" spans="1:11" x14ac:dyDescent="0.2">
      <c r="A22" s="57" t="s">
        <v>20</v>
      </c>
      <c r="B22" s="85" t="s">
        <v>992</v>
      </c>
      <c r="C22" s="1" t="s">
        <v>8</v>
      </c>
      <c r="D22" s="1" t="s">
        <v>2971</v>
      </c>
      <c r="E22" s="30"/>
      <c r="F22" s="51">
        <v>11.853127450980388</v>
      </c>
      <c r="G22" s="51">
        <v>10.733333333333334</v>
      </c>
      <c r="H22" s="51">
        <v>0.2</v>
      </c>
      <c r="I22" s="51">
        <v>62</v>
      </c>
      <c r="J22" s="51">
        <v>7.7814234389977663</v>
      </c>
      <c r="K22" s="1">
        <v>733</v>
      </c>
    </row>
    <row r="23" spans="1:11" x14ac:dyDescent="0.2">
      <c r="A23" s="55" t="s">
        <v>21</v>
      </c>
      <c r="B23" s="85" t="s">
        <v>4</v>
      </c>
      <c r="C23" s="1" t="s">
        <v>8</v>
      </c>
      <c r="D23" s="1" t="s">
        <v>2974</v>
      </c>
      <c r="E23" s="28"/>
      <c r="F23" s="51">
        <v>0.60444980314960683</v>
      </c>
      <c r="G23" s="51">
        <v>0.55500000000000005</v>
      </c>
      <c r="H23" s="51">
        <v>0</v>
      </c>
      <c r="I23" s="51">
        <v>3</v>
      </c>
      <c r="J23" s="51">
        <v>0.35107483580418591</v>
      </c>
      <c r="K23" s="1">
        <v>720</v>
      </c>
    </row>
    <row r="24" spans="1:11" x14ac:dyDescent="0.2">
      <c r="A24" s="57" t="s">
        <v>22</v>
      </c>
      <c r="B24" s="85" t="s">
        <v>9</v>
      </c>
      <c r="C24" s="1" t="s">
        <v>8</v>
      </c>
      <c r="D24" s="1" t="s">
        <v>2974</v>
      </c>
      <c r="E24" s="27"/>
      <c r="F24" s="51">
        <v>0.3689647321428573</v>
      </c>
      <c r="G24" s="51">
        <v>0.35583500000000001</v>
      </c>
      <c r="H24" s="51">
        <v>0.04</v>
      </c>
      <c r="I24" s="51">
        <v>1.18</v>
      </c>
      <c r="J24" s="51">
        <v>0.17107657757322606</v>
      </c>
      <c r="K24" s="1">
        <v>728</v>
      </c>
    </row>
    <row r="25" spans="1:11" x14ac:dyDescent="0.2">
      <c r="A25" s="56" t="s">
        <v>2957</v>
      </c>
      <c r="B25" s="85" t="s">
        <v>2975</v>
      </c>
      <c r="C25" s="1" t="s">
        <v>8</v>
      </c>
      <c r="D25" s="1" t="s">
        <v>2969</v>
      </c>
      <c r="E25" s="28"/>
      <c r="F25" s="51">
        <v>2.9940769990128331</v>
      </c>
      <c r="G25" s="51">
        <v>3</v>
      </c>
      <c r="H25" s="51">
        <v>1</v>
      </c>
      <c r="I25" s="51">
        <v>5</v>
      </c>
      <c r="J25" s="51">
        <v>0.48287313491332789</v>
      </c>
      <c r="K25" s="1">
        <v>723</v>
      </c>
    </row>
    <row r="26" spans="1:11" x14ac:dyDescent="0.2">
      <c r="A26" s="57" t="s">
        <v>2973</v>
      </c>
      <c r="B26" s="85" t="s">
        <v>10</v>
      </c>
      <c r="C26" s="1" t="s">
        <v>8</v>
      </c>
      <c r="D26" s="48" t="s">
        <v>2974</v>
      </c>
      <c r="E26" s="28"/>
      <c r="F26" s="51">
        <v>0.2838189305555554</v>
      </c>
      <c r="G26" s="51">
        <v>0.2737</v>
      </c>
      <c r="H26" s="51">
        <v>5.8300000000000001E-3</v>
      </c>
      <c r="I26" s="51">
        <v>1</v>
      </c>
      <c r="J26" s="51">
        <v>0.14897954634389027</v>
      </c>
      <c r="K26" s="1">
        <v>728</v>
      </c>
    </row>
    <row r="27" spans="1:11" x14ac:dyDescent="0.2">
      <c r="A27" s="58" t="s">
        <v>868</v>
      </c>
      <c r="B27" s="4" t="s">
        <v>993</v>
      </c>
      <c r="C27" s="1" t="s">
        <v>8</v>
      </c>
      <c r="D27" s="1" t="s">
        <v>37</v>
      </c>
      <c r="E27" s="29"/>
      <c r="F27" s="51">
        <v>20.59961590580291</v>
      </c>
      <c r="G27" s="51">
        <v>12.5</v>
      </c>
      <c r="H27" s="51">
        <v>7.9</v>
      </c>
      <c r="I27" s="51">
        <v>95.655666666666676</v>
      </c>
      <c r="J27" s="51">
        <v>18.420021116417459</v>
      </c>
      <c r="K27" s="1">
        <v>730</v>
      </c>
    </row>
    <row r="28" spans="1:11" x14ac:dyDescent="0.2">
      <c r="A28" s="55" t="s">
        <v>2959</v>
      </c>
      <c r="B28" s="4" t="s">
        <v>994</v>
      </c>
      <c r="C28" s="1" t="s">
        <v>8</v>
      </c>
      <c r="D28" s="4" t="s">
        <v>37</v>
      </c>
      <c r="E28" s="27"/>
      <c r="F28" s="52">
        <v>0.74496378666818075</v>
      </c>
      <c r="G28" s="52">
        <v>0.76783767252612845</v>
      </c>
      <c r="H28" s="52">
        <v>8.4492753623188394E-2</v>
      </c>
      <c r="I28" s="52">
        <v>1.5</v>
      </c>
      <c r="J28" s="52">
        <v>0.1322571893954296</v>
      </c>
      <c r="K28" s="53">
        <v>731</v>
      </c>
    </row>
    <row r="29" spans="1:11" x14ac:dyDescent="0.2">
      <c r="A29" s="57" t="s">
        <v>20</v>
      </c>
      <c r="B29" s="4" t="s">
        <v>2976</v>
      </c>
      <c r="C29" s="1" t="s">
        <v>8</v>
      </c>
      <c r="D29" s="1" t="s">
        <v>2971</v>
      </c>
      <c r="E29" s="37"/>
      <c r="F29" s="52">
        <v>11.859208416500328</v>
      </c>
      <c r="G29" s="52">
        <v>10.74</v>
      </c>
      <c r="H29" s="52">
        <v>0.2</v>
      </c>
      <c r="I29" s="52">
        <v>62</v>
      </c>
      <c r="J29" s="52">
        <v>7.7829245576169122</v>
      </c>
      <c r="K29" s="53">
        <v>734</v>
      </c>
    </row>
    <row r="30" spans="1:11" x14ac:dyDescent="0.2">
      <c r="A30" s="59" t="s">
        <v>2958</v>
      </c>
      <c r="B30" s="4" t="s">
        <v>2977</v>
      </c>
      <c r="C30" s="1" t="s">
        <v>8</v>
      </c>
      <c r="D30" s="1" t="s">
        <v>2971</v>
      </c>
      <c r="E30" s="37"/>
      <c r="F30" s="54">
        <v>9.6521501814703949</v>
      </c>
      <c r="G30" s="54">
        <v>8.7354466666666664</v>
      </c>
      <c r="H30" s="54">
        <v>5.2669999999999995E-2</v>
      </c>
      <c r="I30" s="54">
        <v>46.467849999999991</v>
      </c>
      <c r="J30" s="54">
        <v>6.830489543557297</v>
      </c>
      <c r="K30" s="48">
        <v>734</v>
      </c>
    </row>
    <row r="31" spans="1:11" x14ac:dyDescent="0.2">
      <c r="A31" s="59" t="s">
        <v>986</v>
      </c>
      <c r="B31" s="85" t="s">
        <v>2978</v>
      </c>
      <c r="C31" s="1" t="s">
        <v>8</v>
      </c>
      <c r="D31" s="1" t="s">
        <v>2971</v>
      </c>
      <c r="E31" s="37"/>
      <c r="F31" s="54">
        <v>7.4892604701698593</v>
      </c>
      <c r="G31" s="54">
        <v>6.4553781965101429</v>
      </c>
      <c r="H31" s="54">
        <v>3.7219999999999989E-2</v>
      </c>
      <c r="I31" s="54">
        <v>39.470440257768139</v>
      </c>
      <c r="J31" s="54">
        <v>5.6431219293170587</v>
      </c>
      <c r="K31" s="48">
        <v>738</v>
      </c>
    </row>
    <row r="32" spans="1:11" x14ac:dyDescent="0.2">
      <c r="A32" s="59" t="s">
        <v>987</v>
      </c>
      <c r="B32" s="85" t="s">
        <v>2979</v>
      </c>
      <c r="C32" s="1" t="s">
        <v>8</v>
      </c>
      <c r="D32" s="1" t="s">
        <v>2971</v>
      </c>
      <c r="E32" s="37"/>
      <c r="F32" s="79">
        <v>7.5656506924421834</v>
      </c>
      <c r="G32" s="79">
        <v>6.2013717583146617</v>
      </c>
      <c r="H32" s="79">
        <v>0</v>
      </c>
      <c r="I32" s="79">
        <v>40.893875880376903</v>
      </c>
      <c r="J32" s="79">
        <v>6.6988883520275717</v>
      </c>
      <c r="K32" s="80">
        <v>737</v>
      </c>
    </row>
    <row r="33" spans="1:11" x14ac:dyDescent="0.2">
      <c r="A33" s="59" t="s">
        <v>985</v>
      </c>
      <c r="B33" s="85" t="s">
        <v>988</v>
      </c>
      <c r="C33" s="1" t="s">
        <v>8</v>
      </c>
      <c r="D33" s="48" t="s">
        <v>2972</v>
      </c>
      <c r="F33" s="79">
        <v>3027.1502037398441</v>
      </c>
      <c r="G33" s="79">
        <v>2481.8586735845711</v>
      </c>
      <c r="H33" s="79">
        <v>2.5263015000339366</v>
      </c>
      <c r="I33" s="79">
        <v>16357.55035215076</v>
      </c>
      <c r="J33" s="79">
        <v>2670.0053739326127</v>
      </c>
      <c r="K33" s="80">
        <v>738</v>
      </c>
    </row>
    <row r="34" spans="1:11" x14ac:dyDescent="0.2">
      <c r="A34" s="95" t="s">
        <v>2966</v>
      </c>
    </row>
    <row r="35" spans="1:11" x14ac:dyDescent="0.2">
      <c r="A35" s="59" t="s">
        <v>2960</v>
      </c>
      <c r="C35" s="48" t="s">
        <v>6</v>
      </c>
    </row>
    <row r="36" spans="1:11" x14ac:dyDescent="0.2">
      <c r="A36" s="92"/>
    </row>
    <row r="37" spans="1:11" x14ac:dyDescent="0.2">
      <c r="A37" s="92"/>
    </row>
    <row r="38" spans="1:11" x14ac:dyDescent="0.2">
      <c r="A38" s="93"/>
    </row>
    <row r="39" spans="1:11" x14ac:dyDescent="0.2">
      <c r="A39" s="92"/>
    </row>
    <row r="40" spans="1:11" x14ac:dyDescent="0.2">
      <c r="A40" s="92"/>
    </row>
    <row r="41" spans="1:11" x14ac:dyDescent="0.2">
      <c r="A41" s="92"/>
    </row>
    <row r="42" spans="1:11" x14ac:dyDescent="0.2">
      <c r="A42" s="92"/>
    </row>
    <row r="43" spans="1:11" x14ac:dyDescent="0.2">
      <c r="A43" s="92"/>
    </row>
    <row r="44" spans="1:11" x14ac:dyDescent="0.2">
      <c r="A44" s="92"/>
    </row>
    <row r="45" spans="1:11" x14ac:dyDescent="0.2">
      <c r="A45" s="92"/>
    </row>
    <row r="46" spans="1:11" x14ac:dyDescent="0.2">
      <c r="A46" s="92"/>
    </row>
    <row r="47" spans="1:11" x14ac:dyDescent="0.2">
      <c r="A47" s="92"/>
    </row>
    <row r="48" spans="1:11" x14ac:dyDescent="0.2">
      <c r="A48" s="92"/>
    </row>
    <row r="49" spans="1:1" x14ac:dyDescent="0.2">
      <c r="A49" s="92"/>
    </row>
    <row r="50" spans="1:1" x14ac:dyDescent="0.2">
      <c r="A50" s="92"/>
    </row>
    <row r="51" spans="1:1" x14ac:dyDescent="0.2">
      <c r="A51" s="92"/>
    </row>
    <row r="52" spans="1:1" x14ac:dyDescent="0.2">
      <c r="A52" s="94"/>
    </row>
    <row r="53" spans="1:1" x14ac:dyDescent="0.2">
      <c r="A53" s="94"/>
    </row>
    <row r="54" spans="1:1" x14ac:dyDescent="0.2">
      <c r="A54" s="94"/>
    </row>
    <row r="55" spans="1:1" x14ac:dyDescent="0.2">
      <c r="A55" s="94"/>
    </row>
    <row r="56" spans="1:1" x14ac:dyDescent="0.2">
      <c r="A56" s="94"/>
    </row>
    <row r="57" spans="1:1" x14ac:dyDescent="0.2">
      <c r="A57" s="94"/>
    </row>
    <row r="58" spans="1:1" x14ac:dyDescent="0.2">
      <c r="A58" s="94"/>
    </row>
    <row r="59" spans="1:1" x14ac:dyDescent="0.2">
      <c r="A59" s="94"/>
    </row>
    <row r="60" spans="1:1" x14ac:dyDescent="0.2">
      <c r="A60" s="94"/>
    </row>
    <row r="61" spans="1:1" x14ac:dyDescent="0.2">
      <c r="A61" s="94"/>
    </row>
    <row r="62" spans="1:1" x14ac:dyDescent="0.2">
      <c r="A62" s="94"/>
    </row>
    <row r="63" spans="1:1" x14ac:dyDescent="0.2">
      <c r="A63" s="94"/>
    </row>
    <row r="64" spans="1:1" x14ac:dyDescent="0.2">
      <c r="A64" s="94"/>
    </row>
    <row r="65" spans="1:1" x14ac:dyDescent="0.2">
      <c r="A65" s="94"/>
    </row>
    <row r="66" spans="1:1" x14ac:dyDescent="0.2">
      <c r="A66" s="94"/>
    </row>
    <row r="67" spans="1:1" x14ac:dyDescent="0.2">
      <c r="A67" s="94"/>
    </row>
    <row r="68" spans="1:1" x14ac:dyDescent="0.2">
      <c r="A68" s="94"/>
    </row>
    <row r="69" spans="1:1" x14ac:dyDescent="0.2">
      <c r="A69" s="94"/>
    </row>
    <row r="70" spans="1:1" x14ac:dyDescent="0.2">
      <c r="A70" s="94"/>
    </row>
    <row r="71" spans="1:1" x14ac:dyDescent="0.2">
      <c r="A71" s="94"/>
    </row>
    <row r="72" spans="1:1" x14ac:dyDescent="0.2">
      <c r="A72" s="94"/>
    </row>
    <row r="73" spans="1:1" x14ac:dyDescent="0.2">
      <c r="A73" s="94"/>
    </row>
    <row r="74" spans="1:1" x14ac:dyDescent="0.2">
      <c r="A74" s="94"/>
    </row>
    <row r="75" spans="1:1" x14ac:dyDescent="0.2">
      <c r="A75" s="94"/>
    </row>
    <row r="76" spans="1:1" x14ac:dyDescent="0.2">
      <c r="A76" s="94"/>
    </row>
    <row r="77" spans="1:1" x14ac:dyDescent="0.2">
      <c r="A77" s="94"/>
    </row>
    <row r="78" spans="1:1" x14ac:dyDescent="0.2">
      <c r="A78" s="94"/>
    </row>
    <row r="79" spans="1:1" x14ac:dyDescent="0.2">
      <c r="A79" s="94"/>
    </row>
    <row r="80" spans="1:1" x14ac:dyDescent="0.2">
      <c r="A80" s="94"/>
    </row>
    <row r="81" spans="1:1" x14ac:dyDescent="0.2">
      <c r="A81" s="94"/>
    </row>
    <row r="82" spans="1:1" x14ac:dyDescent="0.2">
      <c r="A82" s="94"/>
    </row>
    <row r="83" spans="1:1" x14ac:dyDescent="0.2">
      <c r="A83" s="94"/>
    </row>
    <row r="84" spans="1:1" x14ac:dyDescent="0.2">
      <c r="A84" s="94"/>
    </row>
    <row r="85" spans="1:1" x14ac:dyDescent="0.2">
      <c r="A85" s="94"/>
    </row>
    <row r="86" spans="1:1" x14ac:dyDescent="0.2">
      <c r="A86" s="94"/>
    </row>
    <row r="87" spans="1:1" x14ac:dyDescent="0.2">
      <c r="A87" s="94"/>
    </row>
    <row r="88" spans="1:1" x14ac:dyDescent="0.2">
      <c r="A88" s="94"/>
    </row>
    <row r="89" spans="1:1" x14ac:dyDescent="0.2">
      <c r="A89" s="94"/>
    </row>
    <row r="90" spans="1:1" x14ac:dyDescent="0.2">
      <c r="A90" s="94"/>
    </row>
    <row r="91" spans="1:1" x14ac:dyDescent="0.2">
      <c r="A91" s="94"/>
    </row>
    <row r="92" spans="1:1" x14ac:dyDescent="0.2">
      <c r="A92" s="94"/>
    </row>
    <row r="93" spans="1:1" x14ac:dyDescent="0.2">
      <c r="A93" s="94"/>
    </row>
    <row r="94" spans="1:1" x14ac:dyDescent="0.2">
      <c r="A94" s="94"/>
    </row>
    <row r="95" spans="1:1" x14ac:dyDescent="0.2">
      <c r="A95" s="94"/>
    </row>
    <row r="96" spans="1:1" x14ac:dyDescent="0.2">
      <c r="A96" s="94"/>
    </row>
    <row r="97" spans="1:1" x14ac:dyDescent="0.2">
      <c r="A97" s="94"/>
    </row>
    <row r="98" spans="1:1" x14ac:dyDescent="0.2">
      <c r="A98" s="94"/>
    </row>
    <row r="99" spans="1:1" x14ac:dyDescent="0.2">
      <c r="A99" s="94"/>
    </row>
    <row r="100" spans="1:1" x14ac:dyDescent="0.2">
      <c r="A100" s="94"/>
    </row>
    <row r="101" spans="1:1" x14ac:dyDescent="0.2">
      <c r="A101" s="94"/>
    </row>
    <row r="102" spans="1:1" x14ac:dyDescent="0.2">
      <c r="A102" s="94"/>
    </row>
    <row r="103" spans="1:1" x14ac:dyDescent="0.2">
      <c r="A103" s="94"/>
    </row>
    <row r="104" spans="1:1" x14ac:dyDescent="0.2">
      <c r="A104" s="94"/>
    </row>
    <row r="105" spans="1:1" x14ac:dyDescent="0.2">
      <c r="A105" s="94"/>
    </row>
    <row r="106" spans="1:1" x14ac:dyDescent="0.2">
      <c r="A106" s="94"/>
    </row>
    <row r="107" spans="1:1" x14ac:dyDescent="0.2">
      <c r="A107" s="94"/>
    </row>
    <row r="108" spans="1:1" x14ac:dyDescent="0.2">
      <c r="A108" s="94"/>
    </row>
    <row r="109" spans="1:1" x14ac:dyDescent="0.2">
      <c r="A109" s="94"/>
    </row>
    <row r="110" spans="1:1" x14ac:dyDescent="0.2">
      <c r="A110" s="94"/>
    </row>
    <row r="111" spans="1:1" x14ac:dyDescent="0.2">
      <c r="A111" s="94"/>
    </row>
    <row r="112" spans="1:1" x14ac:dyDescent="0.2">
      <c r="A112" s="94"/>
    </row>
    <row r="113" spans="1:1" x14ac:dyDescent="0.2">
      <c r="A113" s="94"/>
    </row>
    <row r="114" spans="1:1" x14ac:dyDescent="0.2">
      <c r="A114" s="94"/>
    </row>
    <row r="115" spans="1:1" x14ac:dyDescent="0.2">
      <c r="A115" s="94"/>
    </row>
    <row r="116" spans="1:1" x14ac:dyDescent="0.2">
      <c r="A116" s="94"/>
    </row>
    <row r="117" spans="1:1" x14ac:dyDescent="0.2">
      <c r="A117" s="94"/>
    </row>
    <row r="118" spans="1:1" x14ac:dyDescent="0.2">
      <c r="A118" s="94"/>
    </row>
    <row r="119" spans="1:1" x14ac:dyDescent="0.2">
      <c r="A119" s="94"/>
    </row>
    <row r="120" spans="1:1" x14ac:dyDescent="0.2">
      <c r="A120" s="94"/>
    </row>
    <row r="121" spans="1:1" x14ac:dyDescent="0.2">
      <c r="A121" s="94"/>
    </row>
    <row r="122" spans="1:1" x14ac:dyDescent="0.2">
      <c r="A122" s="94"/>
    </row>
    <row r="123" spans="1:1" x14ac:dyDescent="0.2">
      <c r="A123" s="94"/>
    </row>
    <row r="124" spans="1:1" x14ac:dyDescent="0.2">
      <c r="A124" s="94"/>
    </row>
    <row r="125" spans="1:1" x14ac:dyDescent="0.2">
      <c r="A125" s="94"/>
    </row>
    <row r="126" spans="1:1" x14ac:dyDescent="0.2">
      <c r="A126" s="94"/>
    </row>
    <row r="127" spans="1:1" x14ac:dyDescent="0.2">
      <c r="A127" s="94"/>
    </row>
    <row r="128" spans="1:1" x14ac:dyDescent="0.2">
      <c r="A128" s="94"/>
    </row>
    <row r="129" spans="1:1" x14ac:dyDescent="0.2">
      <c r="A129" s="94"/>
    </row>
    <row r="130" spans="1:1" x14ac:dyDescent="0.2">
      <c r="A130" s="94"/>
    </row>
    <row r="131" spans="1:1" x14ac:dyDescent="0.2">
      <c r="A131" s="94"/>
    </row>
    <row r="132" spans="1:1" x14ac:dyDescent="0.2">
      <c r="A132" s="94"/>
    </row>
    <row r="133" spans="1:1" x14ac:dyDescent="0.2">
      <c r="A133" s="94"/>
    </row>
    <row r="134" spans="1:1" x14ac:dyDescent="0.2">
      <c r="A134" s="94"/>
    </row>
    <row r="135" spans="1:1" x14ac:dyDescent="0.2">
      <c r="A135" s="94"/>
    </row>
    <row r="136" spans="1:1" x14ac:dyDescent="0.2">
      <c r="A136" s="94"/>
    </row>
    <row r="137" spans="1:1" x14ac:dyDescent="0.2">
      <c r="A137" s="94"/>
    </row>
    <row r="138" spans="1:1" x14ac:dyDescent="0.2">
      <c r="A138" s="94"/>
    </row>
    <row r="139" spans="1:1" x14ac:dyDescent="0.2">
      <c r="A139" s="94"/>
    </row>
    <row r="140" spans="1:1" x14ac:dyDescent="0.2">
      <c r="A140" s="94"/>
    </row>
    <row r="141" spans="1:1" x14ac:dyDescent="0.2">
      <c r="A141" s="94"/>
    </row>
    <row r="142" spans="1:1" x14ac:dyDescent="0.2">
      <c r="A142" s="94"/>
    </row>
    <row r="143" spans="1:1" x14ac:dyDescent="0.2">
      <c r="A143" s="94"/>
    </row>
    <row r="144" spans="1:1" x14ac:dyDescent="0.2">
      <c r="A144" s="94"/>
    </row>
    <row r="145" spans="1:1" x14ac:dyDescent="0.2">
      <c r="A145" s="94"/>
    </row>
    <row r="146" spans="1:1" x14ac:dyDescent="0.2">
      <c r="A146" s="94"/>
    </row>
    <row r="147" spans="1:1" x14ac:dyDescent="0.2">
      <c r="A147" s="94"/>
    </row>
    <row r="148" spans="1:1" x14ac:dyDescent="0.2">
      <c r="A148" s="94"/>
    </row>
    <row r="149" spans="1:1" x14ac:dyDescent="0.2">
      <c r="A149" s="94"/>
    </row>
    <row r="150" spans="1:1" x14ac:dyDescent="0.2">
      <c r="A150" s="94"/>
    </row>
    <row r="151" spans="1:1" x14ac:dyDescent="0.2">
      <c r="A151" s="94"/>
    </row>
    <row r="152" spans="1:1" x14ac:dyDescent="0.2">
      <c r="A152" s="94"/>
    </row>
    <row r="153" spans="1:1" x14ac:dyDescent="0.2">
      <c r="A153" s="94"/>
    </row>
    <row r="154" spans="1:1" x14ac:dyDescent="0.2">
      <c r="A154" s="94"/>
    </row>
    <row r="155" spans="1:1" x14ac:dyDescent="0.2">
      <c r="A155" s="94"/>
    </row>
    <row r="156" spans="1:1" x14ac:dyDescent="0.2">
      <c r="A156" s="94"/>
    </row>
    <row r="157" spans="1:1" x14ac:dyDescent="0.2">
      <c r="A157" s="94"/>
    </row>
    <row r="158" spans="1:1" x14ac:dyDescent="0.2">
      <c r="A158" s="94"/>
    </row>
    <row r="159" spans="1:1" x14ac:dyDescent="0.2">
      <c r="A159" s="94"/>
    </row>
    <row r="160" spans="1:1" x14ac:dyDescent="0.2">
      <c r="A160" s="94"/>
    </row>
    <row r="161" spans="1:1" x14ac:dyDescent="0.2">
      <c r="A161" s="94"/>
    </row>
    <row r="162" spans="1:1" x14ac:dyDescent="0.2">
      <c r="A162" s="94"/>
    </row>
    <row r="163" spans="1:1" x14ac:dyDescent="0.2">
      <c r="A163" s="94"/>
    </row>
    <row r="164" spans="1:1" x14ac:dyDescent="0.2">
      <c r="A164" s="94"/>
    </row>
    <row r="165" spans="1:1" x14ac:dyDescent="0.2">
      <c r="A165" s="94"/>
    </row>
    <row r="166" spans="1:1" x14ac:dyDescent="0.2">
      <c r="A166" s="94"/>
    </row>
    <row r="167" spans="1:1" x14ac:dyDescent="0.2">
      <c r="A167" s="94"/>
    </row>
    <row r="168" spans="1:1" x14ac:dyDescent="0.2">
      <c r="A168" s="94"/>
    </row>
    <row r="169" spans="1:1" x14ac:dyDescent="0.2">
      <c r="A169" s="94"/>
    </row>
    <row r="170" spans="1:1" x14ac:dyDescent="0.2">
      <c r="A170" s="94"/>
    </row>
    <row r="171" spans="1:1" x14ac:dyDescent="0.2">
      <c r="A171" s="94"/>
    </row>
    <row r="172" spans="1:1" x14ac:dyDescent="0.2">
      <c r="A172" s="94"/>
    </row>
    <row r="173" spans="1:1" x14ac:dyDescent="0.2">
      <c r="A173" s="94"/>
    </row>
    <row r="174" spans="1:1" x14ac:dyDescent="0.2">
      <c r="A174" s="94"/>
    </row>
    <row r="175" spans="1:1" x14ac:dyDescent="0.2">
      <c r="A175" s="94"/>
    </row>
    <row r="176" spans="1:1" x14ac:dyDescent="0.2">
      <c r="A176" s="94"/>
    </row>
    <row r="177" spans="1:1" x14ac:dyDescent="0.2">
      <c r="A177" s="94"/>
    </row>
    <row r="178" spans="1:1" x14ac:dyDescent="0.2">
      <c r="A178" s="94"/>
    </row>
    <row r="179" spans="1:1" x14ac:dyDescent="0.2">
      <c r="A179" s="94"/>
    </row>
    <row r="180" spans="1:1" x14ac:dyDescent="0.2">
      <c r="A180" s="94"/>
    </row>
    <row r="181" spans="1:1" x14ac:dyDescent="0.2">
      <c r="A181" s="94"/>
    </row>
    <row r="182" spans="1:1" x14ac:dyDescent="0.2">
      <c r="A182" s="94"/>
    </row>
    <row r="183" spans="1:1" x14ac:dyDescent="0.2">
      <c r="A183" s="94"/>
    </row>
    <row r="184" spans="1:1" x14ac:dyDescent="0.2">
      <c r="A184" s="94"/>
    </row>
    <row r="185" spans="1:1" x14ac:dyDescent="0.2">
      <c r="A185" s="94"/>
    </row>
    <row r="186" spans="1:1" x14ac:dyDescent="0.2">
      <c r="A186" s="94"/>
    </row>
    <row r="187" spans="1:1" x14ac:dyDescent="0.2">
      <c r="A187" s="94"/>
    </row>
    <row r="188" spans="1:1" x14ac:dyDescent="0.2">
      <c r="A188" s="94"/>
    </row>
    <row r="189" spans="1:1" x14ac:dyDescent="0.2">
      <c r="A189" s="94"/>
    </row>
    <row r="190" spans="1:1" x14ac:dyDescent="0.2">
      <c r="A190" s="94"/>
    </row>
    <row r="191" spans="1:1" x14ac:dyDescent="0.2">
      <c r="A191" s="94"/>
    </row>
    <row r="192" spans="1:1" x14ac:dyDescent="0.2">
      <c r="A192" s="94"/>
    </row>
    <row r="193" spans="1:1" x14ac:dyDescent="0.2">
      <c r="A193" s="94"/>
    </row>
    <row r="194" spans="1:1" x14ac:dyDescent="0.2">
      <c r="A194" s="94"/>
    </row>
    <row r="195" spans="1:1" x14ac:dyDescent="0.2">
      <c r="A195" s="94"/>
    </row>
    <row r="196" spans="1:1" x14ac:dyDescent="0.2">
      <c r="A196" s="94"/>
    </row>
    <row r="197" spans="1:1" x14ac:dyDescent="0.2">
      <c r="A197" s="94"/>
    </row>
    <row r="198" spans="1:1" x14ac:dyDescent="0.2">
      <c r="A198" s="94"/>
    </row>
    <row r="199" spans="1:1" x14ac:dyDescent="0.2">
      <c r="A199" s="94"/>
    </row>
    <row r="200" spans="1:1" x14ac:dyDescent="0.2">
      <c r="A200" s="94"/>
    </row>
    <row r="201" spans="1:1" x14ac:dyDescent="0.2">
      <c r="A201" s="94"/>
    </row>
    <row r="202" spans="1:1" x14ac:dyDescent="0.2">
      <c r="A202" s="94"/>
    </row>
    <row r="203" spans="1:1" x14ac:dyDescent="0.2">
      <c r="A203" s="94"/>
    </row>
    <row r="204" spans="1:1" x14ac:dyDescent="0.2">
      <c r="A204" s="94"/>
    </row>
    <row r="205" spans="1:1" x14ac:dyDescent="0.2">
      <c r="A205" s="94"/>
    </row>
    <row r="206" spans="1:1" x14ac:dyDescent="0.2">
      <c r="A206" s="94"/>
    </row>
    <row r="207" spans="1:1" x14ac:dyDescent="0.2">
      <c r="A207" s="94"/>
    </row>
    <row r="208" spans="1:1" x14ac:dyDescent="0.2">
      <c r="A208" s="94"/>
    </row>
    <row r="209" spans="1:1" x14ac:dyDescent="0.2">
      <c r="A209" s="94"/>
    </row>
    <row r="210" spans="1:1" x14ac:dyDescent="0.2">
      <c r="A210" s="94"/>
    </row>
    <row r="211" spans="1:1" x14ac:dyDescent="0.2">
      <c r="A211" s="94"/>
    </row>
    <row r="212" spans="1:1" x14ac:dyDescent="0.2">
      <c r="A212" s="94"/>
    </row>
    <row r="213" spans="1:1" x14ac:dyDescent="0.2">
      <c r="A213" s="94"/>
    </row>
    <row r="214" spans="1:1" x14ac:dyDescent="0.2">
      <c r="A214" s="94"/>
    </row>
    <row r="215" spans="1:1" x14ac:dyDescent="0.2">
      <c r="A215" s="94"/>
    </row>
    <row r="216" spans="1:1" x14ac:dyDescent="0.2">
      <c r="A216" s="94"/>
    </row>
    <row r="217" spans="1:1" x14ac:dyDescent="0.2">
      <c r="A217" s="94"/>
    </row>
    <row r="218" spans="1:1" x14ac:dyDescent="0.2">
      <c r="A218" s="94"/>
    </row>
    <row r="219" spans="1:1" x14ac:dyDescent="0.2">
      <c r="A219" s="94"/>
    </row>
    <row r="220" spans="1:1" x14ac:dyDescent="0.2">
      <c r="A220" s="94"/>
    </row>
    <row r="221" spans="1:1" x14ac:dyDescent="0.2">
      <c r="A221" s="94"/>
    </row>
    <row r="222" spans="1:1" x14ac:dyDescent="0.2">
      <c r="A222" s="94"/>
    </row>
    <row r="223" spans="1:1" x14ac:dyDescent="0.2">
      <c r="A223" s="94"/>
    </row>
    <row r="224" spans="1:1" x14ac:dyDescent="0.2">
      <c r="A224" s="94"/>
    </row>
    <row r="225" spans="1:1" x14ac:dyDescent="0.2">
      <c r="A225" s="94"/>
    </row>
    <row r="226" spans="1:1" x14ac:dyDescent="0.2">
      <c r="A226" s="94"/>
    </row>
    <row r="227" spans="1:1" x14ac:dyDescent="0.2">
      <c r="A227" s="94"/>
    </row>
    <row r="228" spans="1:1" x14ac:dyDescent="0.2">
      <c r="A228" s="94"/>
    </row>
    <row r="229" spans="1:1" x14ac:dyDescent="0.2">
      <c r="A229" s="94"/>
    </row>
    <row r="230" spans="1:1" x14ac:dyDescent="0.2">
      <c r="A230" s="94"/>
    </row>
    <row r="231" spans="1:1" x14ac:dyDescent="0.2">
      <c r="A231" s="94"/>
    </row>
    <row r="232" spans="1:1" x14ac:dyDescent="0.2">
      <c r="A232" s="94"/>
    </row>
    <row r="233" spans="1:1" x14ac:dyDescent="0.2">
      <c r="A233" s="94"/>
    </row>
    <row r="234" spans="1:1" x14ac:dyDescent="0.2">
      <c r="A234" s="94"/>
    </row>
    <row r="235" spans="1:1" x14ac:dyDescent="0.2">
      <c r="A235" s="94"/>
    </row>
    <row r="236" spans="1:1" x14ac:dyDescent="0.2">
      <c r="A236" s="94"/>
    </row>
    <row r="237" spans="1:1" x14ac:dyDescent="0.2">
      <c r="A237" s="94"/>
    </row>
    <row r="238" spans="1:1" x14ac:dyDescent="0.2">
      <c r="A238" s="94"/>
    </row>
    <row r="239" spans="1:1" x14ac:dyDescent="0.2">
      <c r="A239" s="94"/>
    </row>
    <row r="240" spans="1:1" x14ac:dyDescent="0.2">
      <c r="A240" s="94"/>
    </row>
    <row r="241" spans="1:1" x14ac:dyDescent="0.2">
      <c r="A241" s="94"/>
    </row>
    <row r="242" spans="1:1" x14ac:dyDescent="0.2">
      <c r="A242" s="94"/>
    </row>
    <row r="243" spans="1:1" x14ac:dyDescent="0.2">
      <c r="A243" s="94"/>
    </row>
    <row r="244" spans="1:1" x14ac:dyDescent="0.2">
      <c r="A244" s="94"/>
    </row>
    <row r="245" spans="1:1" x14ac:dyDescent="0.2">
      <c r="A245" s="94"/>
    </row>
    <row r="246" spans="1:1" x14ac:dyDescent="0.2">
      <c r="A246" s="94"/>
    </row>
    <row r="247" spans="1:1" x14ac:dyDescent="0.2">
      <c r="A247" s="94"/>
    </row>
    <row r="248" spans="1:1" x14ac:dyDescent="0.2">
      <c r="A248" s="94"/>
    </row>
    <row r="249" spans="1:1" x14ac:dyDescent="0.2">
      <c r="A249" s="94"/>
    </row>
    <row r="250" spans="1:1" x14ac:dyDescent="0.2">
      <c r="A250" s="94"/>
    </row>
    <row r="251" spans="1:1" x14ac:dyDescent="0.2">
      <c r="A251" s="94"/>
    </row>
    <row r="252" spans="1:1" x14ac:dyDescent="0.2">
      <c r="A252" s="94"/>
    </row>
    <row r="253" spans="1:1" x14ac:dyDescent="0.2">
      <c r="A253" s="94"/>
    </row>
    <row r="254" spans="1:1" x14ac:dyDescent="0.2">
      <c r="A254" s="94"/>
    </row>
    <row r="255" spans="1:1" x14ac:dyDescent="0.2">
      <c r="A255" s="94"/>
    </row>
    <row r="256" spans="1:1" x14ac:dyDescent="0.2">
      <c r="A256" s="94"/>
    </row>
    <row r="257" spans="1:1" x14ac:dyDescent="0.2">
      <c r="A257" s="94"/>
    </row>
    <row r="258" spans="1:1" x14ac:dyDescent="0.2">
      <c r="A258" s="94"/>
    </row>
    <row r="259" spans="1:1" x14ac:dyDescent="0.2">
      <c r="A259" s="94"/>
    </row>
    <row r="260" spans="1:1" x14ac:dyDescent="0.2">
      <c r="A260" s="94"/>
    </row>
    <row r="261" spans="1:1" x14ac:dyDescent="0.2">
      <c r="A261" s="94"/>
    </row>
    <row r="262" spans="1:1" x14ac:dyDescent="0.2">
      <c r="A262" s="94"/>
    </row>
    <row r="263" spans="1:1" x14ac:dyDescent="0.2">
      <c r="A263" s="94"/>
    </row>
    <row r="264" spans="1:1" x14ac:dyDescent="0.2">
      <c r="A264" s="94"/>
    </row>
    <row r="265" spans="1:1" x14ac:dyDescent="0.2">
      <c r="A265" s="94"/>
    </row>
    <row r="266" spans="1:1" x14ac:dyDescent="0.2">
      <c r="A266" s="94"/>
    </row>
    <row r="267" spans="1:1" x14ac:dyDescent="0.2">
      <c r="A267" s="94"/>
    </row>
    <row r="268" spans="1:1" x14ac:dyDescent="0.2">
      <c r="A268" s="94"/>
    </row>
    <row r="269" spans="1:1" x14ac:dyDescent="0.2">
      <c r="A269" s="94"/>
    </row>
    <row r="270" spans="1:1" x14ac:dyDescent="0.2">
      <c r="A270" s="94"/>
    </row>
    <row r="271" spans="1:1" x14ac:dyDescent="0.2">
      <c r="A271" s="94"/>
    </row>
    <row r="272" spans="1:1" x14ac:dyDescent="0.2">
      <c r="A272" s="94"/>
    </row>
    <row r="273" spans="1:1" x14ac:dyDescent="0.2">
      <c r="A273" s="94"/>
    </row>
    <row r="274" spans="1:1" x14ac:dyDescent="0.2">
      <c r="A274" s="94"/>
    </row>
    <row r="275" spans="1:1" x14ac:dyDescent="0.2">
      <c r="A275" s="94"/>
    </row>
    <row r="276" spans="1:1" x14ac:dyDescent="0.2">
      <c r="A276" s="94"/>
    </row>
    <row r="277" spans="1:1" x14ac:dyDescent="0.2">
      <c r="A277" s="94"/>
    </row>
    <row r="278" spans="1:1" x14ac:dyDescent="0.2">
      <c r="A278" s="94"/>
    </row>
    <row r="279" spans="1:1" x14ac:dyDescent="0.2">
      <c r="A279" s="94"/>
    </row>
    <row r="280" spans="1:1" x14ac:dyDescent="0.2">
      <c r="A280" s="94"/>
    </row>
    <row r="281" spans="1:1" x14ac:dyDescent="0.2">
      <c r="A281" s="94"/>
    </row>
    <row r="282" spans="1:1" x14ac:dyDescent="0.2">
      <c r="A282" s="94"/>
    </row>
    <row r="283" spans="1:1" x14ac:dyDescent="0.2">
      <c r="A283" s="94"/>
    </row>
    <row r="284" spans="1:1" x14ac:dyDescent="0.2">
      <c r="A284" s="94"/>
    </row>
    <row r="285" spans="1:1" x14ac:dyDescent="0.2">
      <c r="A285" s="94"/>
    </row>
    <row r="286" spans="1:1" x14ac:dyDescent="0.2">
      <c r="A286" s="94"/>
    </row>
    <row r="287" spans="1:1" x14ac:dyDescent="0.2">
      <c r="A287" s="94"/>
    </row>
    <row r="288" spans="1:1" x14ac:dyDescent="0.2">
      <c r="A288" s="94"/>
    </row>
    <row r="289" spans="1:1" x14ac:dyDescent="0.2">
      <c r="A289" s="94"/>
    </row>
    <row r="290" spans="1:1" x14ac:dyDescent="0.2">
      <c r="A290" s="94"/>
    </row>
    <row r="291" spans="1:1" x14ac:dyDescent="0.2">
      <c r="A291" s="94"/>
    </row>
    <row r="292" spans="1:1" x14ac:dyDescent="0.2">
      <c r="A292" s="94"/>
    </row>
    <row r="293" spans="1:1" x14ac:dyDescent="0.2">
      <c r="A293" s="94"/>
    </row>
    <row r="294" spans="1:1" x14ac:dyDescent="0.2">
      <c r="A294" s="94"/>
    </row>
    <row r="295" spans="1:1" x14ac:dyDescent="0.2">
      <c r="A295" s="94"/>
    </row>
    <row r="296" spans="1:1" x14ac:dyDescent="0.2">
      <c r="A296" s="94"/>
    </row>
    <row r="297" spans="1:1" x14ac:dyDescent="0.2">
      <c r="A297" s="94"/>
    </row>
    <row r="298" spans="1:1" x14ac:dyDescent="0.2">
      <c r="A298" s="94"/>
    </row>
    <row r="299" spans="1:1" x14ac:dyDescent="0.2">
      <c r="A299" s="94"/>
    </row>
    <row r="300" spans="1:1" x14ac:dyDescent="0.2">
      <c r="A300" s="94"/>
    </row>
    <row r="301" spans="1:1" x14ac:dyDescent="0.2">
      <c r="A301" s="94"/>
    </row>
    <row r="302" spans="1:1" x14ac:dyDescent="0.2">
      <c r="A302" s="94"/>
    </row>
    <row r="303" spans="1:1" x14ac:dyDescent="0.2">
      <c r="A303" s="94"/>
    </row>
    <row r="304" spans="1:1" x14ac:dyDescent="0.2">
      <c r="A304" s="94"/>
    </row>
    <row r="305" spans="1:1" x14ac:dyDescent="0.2">
      <c r="A305" s="94"/>
    </row>
    <row r="306" spans="1:1" x14ac:dyDescent="0.2">
      <c r="A306" s="94"/>
    </row>
    <row r="307" spans="1:1" x14ac:dyDescent="0.2">
      <c r="A307" s="94"/>
    </row>
    <row r="308" spans="1:1" x14ac:dyDescent="0.2">
      <c r="A308" s="94"/>
    </row>
    <row r="309" spans="1:1" x14ac:dyDescent="0.2">
      <c r="A309" s="94"/>
    </row>
    <row r="310" spans="1:1" x14ac:dyDescent="0.2">
      <c r="A310" s="94"/>
    </row>
    <row r="311" spans="1:1" x14ac:dyDescent="0.2">
      <c r="A311" s="94"/>
    </row>
    <row r="312" spans="1:1" x14ac:dyDescent="0.2">
      <c r="A312" s="94"/>
    </row>
    <row r="313" spans="1:1" x14ac:dyDescent="0.2">
      <c r="A313" s="94"/>
    </row>
    <row r="314" spans="1:1" x14ac:dyDescent="0.2">
      <c r="A314" s="94"/>
    </row>
    <row r="315" spans="1:1" x14ac:dyDescent="0.2">
      <c r="A315" s="94"/>
    </row>
    <row r="316" spans="1:1" x14ac:dyDescent="0.2">
      <c r="A316" s="94"/>
    </row>
    <row r="317" spans="1:1" x14ac:dyDescent="0.2">
      <c r="A317" s="94"/>
    </row>
    <row r="318" spans="1:1" x14ac:dyDescent="0.2">
      <c r="A318" s="94"/>
    </row>
    <row r="319" spans="1:1" x14ac:dyDescent="0.2">
      <c r="A319" s="94"/>
    </row>
    <row r="320" spans="1:1" x14ac:dyDescent="0.2">
      <c r="A320" s="94"/>
    </row>
    <row r="321" spans="1:1" x14ac:dyDescent="0.2">
      <c r="A321" s="94"/>
    </row>
    <row r="322" spans="1:1" x14ac:dyDescent="0.2">
      <c r="A322" s="94"/>
    </row>
    <row r="323" spans="1:1" x14ac:dyDescent="0.2">
      <c r="A323" s="94"/>
    </row>
    <row r="324" spans="1:1" x14ac:dyDescent="0.2">
      <c r="A324" s="94"/>
    </row>
    <row r="325" spans="1:1" x14ac:dyDescent="0.2">
      <c r="A325" s="94"/>
    </row>
    <row r="326" spans="1:1" x14ac:dyDescent="0.2">
      <c r="A326" s="94"/>
    </row>
    <row r="327" spans="1:1" x14ac:dyDescent="0.2">
      <c r="A327" s="94"/>
    </row>
    <row r="328" spans="1:1" x14ac:dyDescent="0.2">
      <c r="A328" s="94"/>
    </row>
    <row r="329" spans="1:1" x14ac:dyDescent="0.2">
      <c r="A329" s="94"/>
    </row>
    <row r="330" spans="1:1" x14ac:dyDescent="0.2">
      <c r="A330" s="94"/>
    </row>
    <row r="331" spans="1:1" x14ac:dyDescent="0.2">
      <c r="A331" s="94"/>
    </row>
    <row r="332" spans="1:1" x14ac:dyDescent="0.2">
      <c r="A332" s="94"/>
    </row>
    <row r="333" spans="1:1" x14ac:dyDescent="0.2">
      <c r="A333" s="94"/>
    </row>
    <row r="334" spans="1:1" x14ac:dyDescent="0.2">
      <c r="A334" s="94"/>
    </row>
    <row r="335" spans="1:1" x14ac:dyDescent="0.2">
      <c r="A335" s="94"/>
    </row>
    <row r="336" spans="1:1" x14ac:dyDescent="0.2">
      <c r="A336" s="94"/>
    </row>
    <row r="337" spans="1:1" x14ac:dyDescent="0.2">
      <c r="A337" s="94"/>
    </row>
    <row r="338" spans="1:1" x14ac:dyDescent="0.2">
      <c r="A338" s="94"/>
    </row>
    <row r="339" spans="1:1" x14ac:dyDescent="0.2">
      <c r="A339" s="94"/>
    </row>
    <row r="340" spans="1:1" x14ac:dyDescent="0.2">
      <c r="A340" s="94"/>
    </row>
    <row r="341" spans="1:1" x14ac:dyDescent="0.2">
      <c r="A341" s="94"/>
    </row>
    <row r="342" spans="1:1" x14ac:dyDescent="0.2">
      <c r="A342" s="94"/>
    </row>
    <row r="343" spans="1:1" x14ac:dyDescent="0.2">
      <c r="A343" s="94"/>
    </row>
    <row r="344" spans="1:1" x14ac:dyDescent="0.2">
      <c r="A344" s="94"/>
    </row>
    <row r="345" spans="1:1" x14ac:dyDescent="0.2">
      <c r="A345" s="94"/>
    </row>
    <row r="346" spans="1:1" x14ac:dyDescent="0.2">
      <c r="A346" s="94"/>
    </row>
    <row r="347" spans="1:1" x14ac:dyDescent="0.2">
      <c r="A347" s="94"/>
    </row>
    <row r="348" spans="1:1" x14ac:dyDescent="0.2">
      <c r="A348" s="94"/>
    </row>
    <row r="349" spans="1:1" x14ac:dyDescent="0.2">
      <c r="A349" s="94"/>
    </row>
    <row r="350" spans="1:1" x14ac:dyDescent="0.2">
      <c r="A350" s="94"/>
    </row>
    <row r="351" spans="1:1" x14ac:dyDescent="0.2">
      <c r="A351" s="94"/>
    </row>
    <row r="352" spans="1:1" x14ac:dyDescent="0.2">
      <c r="A352" s="94"/>
    </row>
    <row r="353" spans="1:1" x14ac:dyDescent="0.2">
      <c r="A353" s="94"/>
    </row>
    <row r="354" spans="1:1" x14ac:dyDescent="0.2">
      <c r="A354" s="94"/>
    </row>
    <row r="355" spans="1:1" x14ac:dyDescent="0.2">
      <c r="A355" s="94"/>
    </row>
    <row r="356" spans="1:1" x14ac:dyDescent="0.2">
      <c r="A356" s="94"/>
    </row>
    <row r="357" spans="1:1" x14ac:dyDescent="0.2">
      <c r="A357" s="94"/>
    </row>
    <row r="358" spans="1:1" x14ac:dyDescent="0.2">
      <c r="A358" s="94"/>
    </row>
    <row r="359" spans="1:1" x14ac:dyDescent="0.2">
      <c r="A359" s="94"/>
    </row>
    <row r="360" spans="1:1" x14ac:dyDescent="0.2">
      <c r="A360" s="94"/>
    </row>
    <row r="361" spans="1:1" x14ac:dyDescent="0.2">
      <c r="A361" s="94"/>
    </row>
    <row r="362" spans="1:1" x14ac:dyDescent="0.2">
      <c r="A362" s="94"/>
    </row>
    <row r="363" spans="1:1" x14ac:dyDescent="0.2">
      <c r="A363" s="94"/>
    </row>
    <row r="364" spans="1:1" x14ac:dyDescent="0.2">
      <c r="A364" s="94"/>
    </row>
    <row r="365" spans="1:1" x14ac:dyDescent="0.2">
      <c r="A365" s="94"/>
    </row>
    <row r="366" spans="1:1" x14ac:dyDescent="0.2">
      <c r="A366" s="94"/>
    </row>
    <row r="367" spans="1:1" x14ac:dyDescent="0.2">
      <c r="A367" s="94"/>
    </row>
    <row r="368" spans="1:1" x14ac:dyDescent="0.2">
      <c r="A368" s="94"/>
    </row>
    <row r="369" spans="1:1" x14ac:dyDescent="0.2">
      <c r="A369" s="94"/>
    </row>
    <row r="370" spans="1:1" x14ac:dyDescent="0.2">
      <c r="A370" s="94"/>
    </row>
    <row r="371" spans="1:1" x14ac:dyDescent="0.2">
      <c r="A371" s="94"/>
    </row>
    <row r="372" spans="1:1" x14ac:dyDescent="0.2">
      <c r="A372" s="94"/>
    </row>
    <row r="373" spans="1:1" x14ac:dyDescent="0.2">
      <c r="A373" s="94"/>
    </row>
    <row r="374" spans="1:1" x14ac:dyDescent="0.2">
      <c r="A374" s="94"/>
    </row>
    <row r="375" spans="1:1" x14ac:dyDescent="0.2">
      <c r="A375" s="94"/>
    </row>
    <row r="376" spans="1:1" x14ac:dyDescent="0.2">
      <c r="A376" s="94"/>
    </row>
    <row r="377" spans="1:1" x14ac:dyDescent="0.2">
      <c r="A377" s="94"/>
    </row>
    <row r="378" spans="1:1" x14ac:dyDescent="0.2">
      <c r="A378" s="94"/>
    </row>
    <row r="379" spans="1:1" x14ac:dyDescent="0.2">
      <c r="A379" s="94"/>
    </row>
    <row r="380" spans="1:1" x14ac:dyDescent="0.2">
      <c r="A380" s="94"/>
    </row>
    <row r="381" spans="1:1" x14ac:dyDescent="0.2">
      <c r="A381" s="94"/>
    </row>
    <row r="382" spans="1:1" x14ac:dyDescent="0.2">
      <c r="A382" s="94"/>
    </row>
    <row r="383" spans="1:1" x14ac:dyDescent="0.2">
      <c r="A383" s="94"/>
    </row>
    <row r="384" spans="1:1" x14ac:dyDescent="0.2">
      <c r="A384" s="94"/>
    </row>
    <row r="385" spans="1:1" x14ac:dyDescent="0.2">
      <c r="A385" s="94"/>
    </row>
    <row r="386" spans="1:1" x14ac:dyDescent="0.2">
      <c r="A386" s="94"/>
    </row>
    <row r="387" spans="1:1" x14ac:dyDescent="0.2">
      <c r="A387" s="94"/>
    </row>
    <row r="388" spans="1:1" x14ac:dyDescent="0.2">
      <c r="A388" s="94"/>
    </row>
    <row r="389" spans="1:1" x14ac:dyDescent="0.2">
      <c r="A389" s="94"/>
    </row>
    <row r="390" spans="1:1" x14ac:dyDescent="0.2">
      <c r="A390" s="94"/>
    </row>
    <row r="391" spans="1:1" x14ac:dyDescent="0.2">
      <c r="A391" s="94"/>
    </row>
    <row r="392" spans="1:1" x14ac:dyDescent="0.2">
      <c r="A392" s="94"/>
    </row>
    <row r="393" spans="1:1" x14ac:dyDescent="0.2">
      <c r="A393" s="94"/>
    </row>
    <row r="394" spans="1:1" x14ac:dyDescent="0.2">
      <c r="A394" s="94"/>
    </row>
    <row r="395" spans="1:1" x14ac:dyDescent="0.2">
      <c r="A395" s="94"/>
    </row>
    <row r="396" spans="1:1" x14ac:dyDescent="0.2">
      <c r="A396" s="94"/>
    </row>
    <row r="397" spans="1:1" x14ac:dyDescent="0.2">
      <c r="A397" s="94"/>
    </row>
    <row r="398" spans="1:1" x14ac:dyDescent="0.2">
      <c r="A398" s="94"/>
    </row>
    <row r="399" spans="1:1" x14ac:dyDescent="0.2">
      <c r="A399" s="94"/>
    </row>
    <row r="400" spans="1:1" x14ac:dyDescent="0.2">
      <c r="A400" s="94"/>
    </row>
    <row r="401" spans="1:1" x14ac:dyDescent="0.2">
      <c r="A401" s="94"/>
    </row>
    <row r="402" spans="1:1" x14ac:dyDescent="0.2">
      <c r="A402" s="94"/>
    </row>
    <row r="403" spans="1:1" x14ac:dyDescent="0.2">
      <c r="A403" s="94"/>
    </row>
    <row r="404" spans="1:1" x14ac:dyDescent="0.2">
      <c r="A404" s="94"/>
    </row>
    <row r="405" spans="1:1" x14ac:dyDescent="0.2">
      <c r="A405" s="94"/>
    </row>
    <row r="406" spans="1:1" x14ac:dyDescent="0.2">
      <c r="A406" s="94"/>
    </row>
    <row r="407" spans="1:1" x14ac:dyDescent="0.2">
      <c r="A407" s="94"/>
    </row>
    <row r="408" spans="1:1" x14ac:dyDescent="0.2">
      <c r="A408" s="94"/>
    </row>
    <row r="409" spans="1:1" x14ac:dyDescent="0.2">
      <c r="A409" s="94"/>
    </row>
    <row r="410" spans="1:1" x14ac:dyDescent="0.2">
      <c r="A410" s="94"/>
    </row>
    <row r="411" spans="1:1" x14ac:dyDescent="0.2">
      <c r="A411" s="94"/>
    </row>
    <row r="412" spans="1:1" x14ac:dyDescent="0.2">
      <c r="A412" s="94"/>
    </row>
    <row r="413" spans="1:1" x14ac:dyDescent="0.2">
      <c r="A413" s="94"/>
    </row>
    <row r="414" spans="1:1" x14ac:dyDescent="0.2">
      <c r="A414" s="94"/>
    </row>
    <row r="415" spans="1:1" x14ac:dyDescent="0.2">
      <c r="A415" s="94"/>
    </row>
    <row r="416" spans="1:1" x14ac:dyDescent="0.2">
      <c r="A416" s="94"/>
    </row>
    <row r="417" spans="1:1" x14ac:dyDescent="0.2">
      <c r="A417" s="94"/>
    </row>
    <row r="418" spans="1:1" x14ac:dyDescent="0.2">
      <c r="A418" s="94"/>
    </row>
    <row r="419" spans="1:1" x14ac:dyDescent="0.2">
      <c r="A419" s="94"/>
    </row>
    <row r="420" spans="1:1" x14ac:dyDescent="0.2">
      <c r="A420" s="94"/>
    </row>
    <row r="421" spans="1:1" x14ac:dyDescent="0.2">
      <c r="A421" s="94"/>
    </row>
    <row r="422" spans="1:1" x14ac:dyDescent="0.2">
      <c r="A422" s="94"/>
    </row>
    <row r="423" spans="1:1" x14ac:dyDescent="0.2">
      <c r="A423" s="94"/>
    </row>
    <row r="424" spans="1:1" x14ac:dyDescent="0.2">
      <c r="A424" s="94"/>
    </row>
    <row r="425" spans="1:1" x14ac:dyDescent="0.2">
      <c r="A425" s="94"/>
    </row>
    <row r="426" spans="1:1" x14ac:dyDescent="0.2">
      <c r="A426" s="94"/>
    </row>
    <row r="427" spans="1:1" x14ac:dyDescent="0.2">
      <c r="A427" s="94"/>
    </row>
    <row r="428" spans="1:1" x14ac:dyDescent="0.2">
      <c r="A428" s="94"/>
    </row>
    <row r="429" spans="1:1" x14ac:dyDescent="0.2">
      <c r="A429" s="94"/>
    </row>
    <row r="430" spans="1:1" x14ac:dyDescent="0.2">
      <c r="A430" s="94"/>
    </row>
    <row r="431" spans="1:1" x14ac:dyDescent="0.2">
      <c r="A431" s="94"/>
    </row>
    <row r="432" spans="1:1" x14ac:dyDescent="0.2">
      <c r="A432" s="94"/>
    </row>
    <row r="433" spans="1:1" x14ac:dyDescent="0.2">
      <c r="A433" s="94"/>
    </row>
    <row r="434" spans="1:1" x14ac:dyDescent="0.2">
      <c r="A434" s="94"/>
    </row>
    <row r="435" spans="1:1" x14ac:dyDescent="0.2">
      <c r="A435" s="94"/>
    </row>
    <row r="436" spans="1:1" x14ac:dyDescent="0.2">
      <c r="A436" s="94"/>
    </row>
    <row r="437" spans="1:1" x14ac:dyDescent="0.2">
      <c r="A437" s="94"/>
    </row>
    <row r="438" spans="1:1" x14ac:dyDescent="0.2">
      <c r="A438" s="94"/>
    </row>
    <row r="439" spans="1:1" x14ac:dyDescent="0.2">
      <c r="A439" s="94"/>
    </row>
    <row r="440" spans="1:1" x14ac:dyDescent="0.2">
      <c r="A440" s="94"/>
    </row>
    <row r="441" spans="1:1" x14ac:dyDescent="0.2">
      <c r="A441" s="94"/>
    </row>
    <row r="442" spans="1:1" x14ac:dyDescent="0.2">
      <c r="A442" s="94"/>
    </row>
    <row r="443" spans="1:1" x14ac:dyDescent="0.2">
      <c r="A443" s="94"/>
    </row>
    <row r="444" spans="1:1" x14ac:dyDescent="0.2">
      <c r="A444" s="94"/>
    </row>
    <row r="445" spans="1:1" x14ac:dyDescent="0.2">
      <c r="A445" s="94"/>
    </row>
    <row r="446" spans="1:1" x14ac:dyDescent="0.2">
      <c r="A446" s="94"/>
    </row>
    <row r="447" spans="1:1" x14ac:dyDescent="0.2">
      <c r="A447" s="94"/>
    </row>
    <row r="448" spans="1:1" x14ac:dyDescent="0.2">
      <c r="A448" s="94"/>
    </row>
    <row r="449" spans="1:1" x14ac:dyDescent="0.2">
      <c r="A449" s="94"/>
    </row>
    <row r="450" spans="1:1" x14ac:dyDescent="0.2">
      <c r="A450" s="94"/>
    </row>
    <row r="451" spans="1:1" x14ac:dyDescent="0.2">
      <c r="A451" s="94"/>
    </row>
    <row r="452" spans="1:1" x14ac:dyDescent="0.2">
      <c r="A452" s="94"/>
    </row>
    <row r="453" spans="1:1" x14ac:dyDescent="0.2">
      <c r="A453" s="94"/>
    </row>
    <row r="454" spans="1:1" x14ac:dyDescent="0.2">
      <c r="A454" s="94"/>
    </row>
    <row r="455" spans="1:1" x14ac:dyDescent="0.2">
      <c r="A455" s="94"/>
    </row>
    <row r="456" spans="1:1" x14ac:dyDescent="0.2">
      <c r="A456" s="94"/>
    </row>
    <row r="457" spans="1:1" x14ac:dyDescent="0.2">
      <c r="A457" s="94"/>
    </row>
    <row r="458" spans="1:1" x14ac:dyDescent="0.2">
      <c r="A458" s="94"/>
    </row>
    <row r="459" spans="1:1" x14ac:dyDescent="0.2">
      <c r="A459" s="94"/>
    </row>
    <row r="460" spans="1:1" x14ac:dyDescent="0.2">
      <c r="A460" s="94"/>
    </row>
    <row r="461" spans="1:1" x14ac:dyDescent="0.2">
      <c r="A461" s="94"/>
    </row>
    <row r="462" spans="1:1" x14ac:dyDescent="0.2">
      <c r="A462" s="94"/>
    </row>
    <row r="463" spans="1:1" x14ac:dyDescent="0.2">
      <c r="A463" s="94"/>
    </row>
    <row r="464" spans="1:1" x14ac:dyDescent="0.2">
      <c r="A464" s="94"/>
    </row>
    <row r="465" spans="1:1" x14ac:dyDescent="0.2">
      <c r="A465" s="94"/>
    </row>
    <row r="466" spans="1:1" x14ac:dyDescent="0.2">
      <c r="A466" s="94"/>
    </row>
    <row r="467" spans="1:1" x14ac:dyDescent="0.2">
      <c r="A467" s="94"/>
    </row>
    <row r="468" spans="1:1" x14ac:dyDescent="0.2">
      <c r="A468" s="94"/>
    </row>
    <row r="469" spans="1:1" x14ac:dyDescent="0.2">
      <c r="A469" s="94"/>
    </row>
    <row r="470" spans="1:1" x14ac:dyDescent="0.2">
      <c r="A470" s="94"/>
    </row>
    <row r="471" spans="1:1" x14ac:dyDescent="0.2">
      <c r="A471" s="94"/>
    </row>
    <row r="472" spans="1:1" x14ac:dyDescent="0.2">
      <c r="A472" s="94"/>
    </row>
    <row r="473" spans="1:1" x14ac:dyDescent="0.2">
      <c r="A473" s="94"/>
    </row>
    <row r="474" spans="1:1" x14ac:dyDescent="0.2">
      <c r="A474" s="94"/>
    </row>
    <row r="475" spans="1:1" x14ac:dyDescent="0.2">
      <c r="A475" s="94"/>
    </row>
    <row r="476" spans="1:1" x14ac:dyDescent="0.2">
      <c r="A476" s="94"/>
    </row>
    <row r="477" spans="1:1" x14ac:dyDescent="0.2">
      <c r="A477" s="94"/>
    </row>
    <row r="478" spans="1:1" x14ac:dyDescent="0.2">
      <c r="A478" s="94"/>
    </row>
    <row r="479" spans="1:1" x14ac:dyDescent="0.2">
      <c r="A479" s="94"/>
    </row>
    <row r="480" spans="1:1" x14ac:dyDescent="0.2">
      <c r="A480" s="94"/>
    </row>
    <row r="481" spans="1:1" x14ac:dyDescent="0.2">
      <c r="A481" s="94"/>
    </row>
    <row r="482" spans="1:1" x14ac:dyDescent="0.2">
      <c r="A482" s="94"/>
    </row>
    <row r="483" spans="1:1" x14ac:dyDescent="0.2">
      <c r="A483" s="94"/>
    </row>
    <row r="484" spans="1:1" x14ac:dyDescent="0.2">
      <c r="A484" s="94"/>
    </row>
    <row r="485" spans="1:1" x14ac:dyDescent="0.2">
      <c r="A485" s="94"/>
    </row>
    <row r="486" spans="1:1" x14ac:dyDescent="0.2">
      <c r="A486" s="94"/>
    </row>
    <row r="487" spans="1:1" x14ac:dyDescent="0.2">
      <c r="A487" s="94"/>
    </row>
    <row r="488" spans="1:1" x14ac:dyDescent="0.2">
      <c r="A488" s="94"/>
    </row>
    <row r="489" spans="1:1" x14ac:dyDescent="0.2">
      <c r="A489" s="94"/>
    </row>
    <row r="490" spans="1:1" x14ac:dyDescent="0.2">
      <c r="A490" s="94"/>
    </row>
    <row r="491" spans="1:1" x14ac:dyDescent="0.2">
      <c r="A491" s="94"/>
    </row>
    <row r="492" spans="1:1" x14ac:dyDescent="0.2">
      <c r="A492" s="94"/>
    </row>
    <row r="493" spans="1:1" x14ac:dyDescent="0.2">
      <c r="A493" s="94"/>
    </row>
    <row r="494" spans="1:1" x14ac:dyDescent="0.2">
      <c r="A494" s="94"/>
    </row>
    <row r="495" spans="1:1" x14ac:dyDescent="0.2">
      <c r="A495" s="94"/>
    </row>
    <row r="496" spans="1:1" x14ac:dyDescent="0.2">
      <c r="A496" s="94"/>
    </row>
    <row r="497" spans="1:1" x14ac:dyDescent="0.2">
      <c r="A497" s="94"/>
    </row>
    <row r="498" spans="1:1" x14ac:dyDescent="0.2">
      <c r="A498" s="94"/>
    </row>
    <row r="499" spans="1:1" x14ac:dyDescent="0.2">
      <c r="A499" s="94"/>
    </row>
    <row r="500" spans="1:1" x14ac:dyDescent="0.2">
      <c r="A500" s="94"/>
    </row>
    <row r="501" spans="1:1" x14ac:dyDescent="0.2">
      <c r="A501" s="94"/>
    </row>
    <row r="502" spans="1:1" x14ac:dyDescent="0.2">
      <c r="A502" s="94"/>
    </row>
    <row r="503" spans="1:1" x14ac:dyDescent="0.2">
      <c r="A503" s="94"/>
    </row>
    <row r="504" spans="1:1" x14ac:dyDescent="0.2">
      <c r="A504" s="94"/>
    </row>
    <row r="505" spans="1:1" x14ac:dyDescent="0.2">
      <c r="A505" s="94"/>
    </row>
    <row r="506" spans="1:1" x14ac:dyDescent="0.2">
      <c r="A506" s="94"/>
    </row>
    <row r="507" spans="1:1" x14ac:dyDescent="0.2">
      <c r="A507" s="94"/>
    </row>
    <row r="508" spans="1:1" x14ac:dyDescent="0.2">
      <c r="A508" s="94"/>
    </row>
    <row r="509" spans="1:1" x14ac:dyDescent="0.2">
      <c r="A509" s="94"/>
    </row>
    <row r="510" spans="1:1" x14ac:dyDescent="0.2">
      <c r="A510" s="94"/>
    </row>
    <row r="511" spans="1:1" x14ac:dyDescent="0.2">
      <c r="A511" s="94"/>
    </row>
    <row r="512" spans="1:1" x14ac:dyDescent="0.2">
      <c r="A512" s="94"/>
    </row>
    <row r="513" spans="1:1" x14ac:dyDescent="0.2">
      <c r="A513" s="94"/>
    </row>
    <row r="514" spans="1:1" x14ac:dyDescent="0.2">
      <c r="A514" s="94"/>
    </row>
    <row r="515" spans="1:1" x14ac:dyDescent="0.2">
      <c r="A515" s="94"/>
    </row>
    <row r="516" spans="1:1" x14ac:dyDescent="0.2">
      <c r="A516" s="94"/>
    </row>
    <row r="517" spans="1:1" x14ac:dyDescent="0.2">
      <c r="A517" s="94"/>
    </row>
    <row r="518" spans="1:1" x14ac:dyDescent="0.2">
      <c r="A518" s="94"/>
    </row>
    <row r="519" spans="1:1" x14ac:dyDescent="0.2">
      <c r="A519" s="94"/>
    </row>
    <row r="520" spans="1:1" x14ac:dyDescent="0.2">
      <c r="A520" s="94"/>
    </row>
    <row r="521" spans="1:1" x14ac:dyDescent="0.2">
      <c r="A521" s="94"/>
    </row>
    <row r="522" spans="1:1" x14ac:dyDescent="0.2">
      <c r="A522" s="94"/>
    </row>
    <row r="523" spans="1:1" x14ac:dyDescent="0.2">
      <c r="A523" s="94"/>
    </row>
    <row r="524" spans="1:1" x14ac:dyDescent="0.2">
      <c r="A524" s="94"/>
    </row>
    <row r="525" spans="1:1" x14ac:dyDescent="0.2">
      <c r="A525" s="94"/>
    </row>
    <row r="526" spans="1:1" x14ac:dyDescent="0.2">
      <c r="A526" s="94"/>
    </row>
    <row r="527" spans="1:1" x14ac:dyDescent="0.2">
      <c r="A527" s="94"/>
    </row>
    <row r="528" spans="1:1" x14ac:dyDescent="0.2">
      <c r="A528" s="94"/>
    </row>
    <row r="529" spans="1:1" x14ac:dyDescent="0.2">
      <c r="A529" s="94"/>
    </row>
    <row r="530" spans="1:1" x14ac:dyDescent="0.2">
      <c r="A530" s="94"/>
    </row>
    <row r="531" spans="1:1" x14ac:dyDescent="0.2">
      <c r="A531" s="94"/>
    </row>
    <row r="532" spans="1:1" x14ac:dyDescent="0.2">
      <c r="A532" s="94"/>
    </row>
    <row r="533" spans="1:1" x14ac:dyDescent="0.2">
      <c r="A533" s="94"/>
    </row>
    <row r="534" spans="1:1" x14ac:dyDescent="0.2">
      <c r="A534" s="94"/>
    </row>
    <row r="535" spans="1:1" x14ac:dyDescent="0.2">
      <c r="A535" s="94"/>
    </row>
    <row r="536" spans="1:1" x14ac:dyDescent="0.2">
      <c r="A536" s="94"/>
    </row>
    <row r="537" spans="1:1" x14ac:dyDescent="0.2">
      <c r="A537" s="94"/>
    </row>
    <row r="538" spans="1:1" x14ac:dyDescent="0.2">
      <c r="A538" s="94"/>
    </row>
    <row r="539" spans="1:1" x14ac:dyDescent="0.2">
      <c r="A539" s="94"/>
    </row>
    <row r="540" spans="1:1" x14ac:dyDescent="0.2">
      <c r="A540" s="94"/>
    </row>
    <row r="541" spans="1:1" x14ac:dyDescent="0.2">
      <c r="A541" s="94"/>
    </row>
    <row r="542" spans="1:1" x14ac:dyDescent="0.2">
      <c r="A542" s="94"/>
    </row>
    <row r="543" spans="1:1" x14ac:dyDescent="0.2">
      <c r="A543" s="94"/>
    </row>
    <row r="544" spans="1:1" x14ac:dyDescent="0.2">
      <c r="A544" s="94"/>
    </row>
    <row r="545" spans="1:1" x14ac:dyDescent="0.2">
      <c r="A545" s="94"/>
    </row>
    <row r="546" spans="1:1" x14ac:dyDescent="0.2">
      <c r="A546" s="94"/>
    </row>
    <row r="547" spans="1:1" x14ac:dyDescent="0.2">
      <c r="A547" s="94"/>
    </row>
    <row r="548" spans="1:1" x14ac:dyDescent="0.2">
      <c r="A548" s="94"/>
    </row>
    <row r="549" spans="1:1" x14ac:dyDescent="0.2">
      <c r="A549" s="94"/>
    </row>
    <row r="550" spans="1:1" x14ac:dyDescent="0.2">
      <c r="A550" s="94"/>
    </row>
    <row r="551" spans="1:1" x14ac:dyDescent="0.2">
      <c r="A551" s="94"/>
    </row>
    <row r="552" spans="1:1" x14ac:dyDescent="0.2">
      <c r="A552" s="94"/>
    </row>
    <row r="553" spans="1:1" x14ac:dyDescent="0.2">
      <c r="A553" s="94"/>
    </row>
    <row r="554" spans="1:1" x14ac:dyDescent="0.2">
      <c r="A554" s="94"/>
    </row>
    <row r="555" spans="1:1" x14ac:dyDescent="0.2">
      <c r="A555" s="94"/>
    </row>
    <row r="556" spans="1:1" x14ac:dyDescent="0.2">
      <c r="A556" s="94"/>
    </row>
    <row r="557" spans="1:1" x14ac:dyDescent="0.2">
      <c r="A557" s="94"/>
    </row>
    <row r="558" spans="1:1" x14ac:dyDescent="0.2">
      <c r="A558" s="94"/>
    </row>
    <row r="559" spans="1:1" x14ac:dyDescent="0.2">
      <c r="A559" s="94"/>
    </row>
    <row r="560" spans="1:1" x14ac:dyDescent="0.2">
      <c r="A560" s="94"/>
    </row>
    <row r="561" spans="1:1" x14ac:dyDescent="0.2">
      <c r="A561" s="94"/>
    </row>
    <row r="562" spans="1:1" x14ac:dyDescent="0.2">
      <c r="A562" s="94"/>
    </row>
    <row r="563" spans="1:1" x14ac:dyDescent="0.2">
      <c r="A563" s="94"/>
    </row>
    <row r="564" spans="1:1" x14ac:dyDescent="0.2">
      <c r="A564" s="94"/>
    </row>
    <row r="565" spans="1:1" x14ac:dyDescent="0.2">
      <c r="A565" s="94"/>
    </row>
    <row r="566" spans="1:1" x14ac:dyDescent="0.2">
      <c r="A566" s="94"/>
    </row>
    <row r="567" spans="1:1" x14ac:dyDescent="0.2">
      <c r="A567" s="94"/>
    </row>
    <row r="568" spans="1:1" x14ac:dyDescent="0.2">
      <c r="A568" s="94"/>
    </row>
    <row r="569" spans="1:1" x14ac:dyDescent="0.2">
      <c r="A569" s="94"/>
    </row>
    <row r="570" spans="1:1" x14ac:dyDescent="0.2">
      <c r="A570" s="94"/>
    </row>
    <row r="571" spans="1:1" x14ac:dyDescent="0.2">
      <c r="A571" s="94"/>
    </row>
    <row r="572" spans="1:1" x14ac:dyDescent="0.2">
      <c r="A572" s="94"/>
    </row>
    <row r="573" spans="1:1" x14ac:dyDescent="0.2">
      <c r="A573" s="94"/>
    </row>
    <row r="574" spans="1:1" x14ac:dyDescent="0.2">
      <c r="A574" s="94"/>
    </row>
    <row r="575" spans="1:1" x14ac:dyDescent="0.2">
      <c r="A575" s="94"/>
    </row>
    <row r="576" spans="1:1" x14ac:dyDescent="0.2">
      <c r="A576" s="94"/>
    </row>
    <row r="577" spans="1:1" x14ac:dyDescent="0.2">
      <c r="A577" s="94"/>
    </row>
    <row r="578" spans="1:1" x14ac:dyDescent="0.2">
      <c r="A578" s="94"/>
    </row>
    <row r="579" spans="1:1" x14ac:dyDescent="0.2">
      <c r="A579" s="94"/>
    </row>
    <row r="580" spans="1:1" x14ac:dyDescent="0.2">
      <c r="A580" s="94"/>
    </row>
    <row r="581" spans="1:1" x14ac:dyDescent="0.2">
      <c r="A581" s="94"/>
    </row>
    <row r="582" spans="1:1" x14ac:dyDescent="0.2">
      <c r="A582" s="94"/>
    </row>
    <row r="583" spans="1:1" x14ac:dyDescent="0.2">
      <c r="A583" s="94"/>
    </row>
    <row r="584" spans="1:1" x14ac:dyDescent="0.2">
      <c r="A584" s="94"/>
    </row>
    <row r="585" spans="1:1" x14ac:dyDescent="0.2">
      <c r="A585" s="94"/>
    </row>
    <row r="586" spans="1:1" x14ac:dyDescent="0.2">
      <c r="A586" s="94"/>
    </row>
    <row r="587" spans="1:1" x14ac:dyDescent="0.2">
      <c r="A587" s="94"/>
    </row>
    <row r="588" spans="1:1" x14ac:dyDescent="0.2">
      <c r="A588" s="94"/>
    </row>
    <row r="589" spans="1:1" x14ac:dyDescent="0.2">
      <c r="A589" s="94"/>
    </row>
    <row r="590" spans="1:1" x14ac:dyDescent="0.2">
      <c r="A590" s="94"/>
    </row>
    <row r="591" spans="1:1" x14ac:dyDescent="0.2">
      <c r="A591" s="94"/>
    </row>
    <row r="592" spans="1:1" x14ac:dyDescent="0.2">
      <c r="A592" s="94"/>
    </row>
    <row r="593" spans="1:1" x14ac:dyDescent="0.2">
      <c r="A593" s="94"/>
    </row>
    <row r="594" spans="1:1" x14ac:dyDescent="0.2">
      <c r="A594" s="94"/>
    </row>
    <row r="595" spans="1:1" x14ac:dyDescent="0.2">
      <c r="A595" s="94"/>
    </row>
    <row r="596" spans="1:1" x14ac:dyDescent="0.2">
      <c r="A596" s="94"/>
    </row>
    <row r="597" spans="1:1" x14ac:dyDescent="0.2">
      <c r="A597" s="94"/>
    </row>
    <row r="598" spans="1:1" x14ac:dyDescent="0.2">
      <c r="A598" s="94"/>
    </row>
    <row r="599" spans="1:1" x14ac:dyDescent="0.2">
      <c r="A599" s="94"/>
    </row>
    <row r="600" spans="1:1" x14ac:dyDescent="0.2">
      <c r="A600" s="94"/>
    </row>
    <row r="601" spans="1:1" x14ac:dyDescent="0.2">
      <c r="A601" s="94"/>
    </row>
    <row r="602" spans="1:1" x14ac:dyDescent="0.2">
      <c r="A602" s="94"/>
    </row>
    <row r="603" spans="1:1" x14ac:dyDescent="0.2">
      <c r="A603" s="94"/>
    </row>
    <row r="604" spans="1:1" x14ac:dyDescent="0.2">
      <c r="A604" s="94"/>
    </row>
    <row r="605" spans="1:1" x14ac:dyDescent="0.2">
      <c r="A605" s="94"/>
    </row>
    <row r="606" spans="1:1" x14ac:dyDescent="0.2">
      <c r="A606" s="94"/>
    </row>
    <row r="607" spans="1:1" x14ac:dyDescent="0.2">
      <c r="A607" s="94"/>
    </row>
    <row r="608" spans="1:1" x14ac:dyDescent="0.2">
      <c r="A608" s="94"/>
    </row>
    <row r="609" spans="1:1" x14ac:dyDescent="0.2">
      <c r="A609" s="94"/>
    </row>
    <row r="610" spans="1:1" x14ac:dyDescent="0.2">
      <c r="A610" s="94"/>
    </row>
    <row r="611" spans="1:1" x14ac:dyDescent="0.2">
      <c r="A611" s="94"/>
    </row>
    <row r="612" spans="1:1" x14ac:dyDescent="0.2">
      <c r="A612" s="94"/>
    </row>
    <row r="613" spans="1:1" x14ac:dyDescent="0.2">
      <c r="A613" s="94"/>
    </row>
    <row r="614" spans="1:1" x14ac:dyDescent="0.2">
      <c r="A614" s="94"/>
    </row>
    <row r="615" spans="1:1" x14ac:dyDescent="0.2">
      <c r="A615" s="94"/>
    </row>
    <row r="616" spans="1:1" x14ac:dyDescent="0.2">
      <c r="A616" s="94"/>
    </row>
    <row r="617" spans="1:1" x14ac:dyDescent="0.2">
      <c r="A617" s="94"/>
    </row>
    <row r="618" spans="1:1" x14ac:dyDescent="0.2">
      <c r="A618" s="94"/>
    </row>
    <row r="619" spans="1:1" x14ac:dyDescent="0.2">
      <c r="A619" s="94"/>
    </row>
    <row r="620" spans="1:1" x14ac:dyDescent="0.2">
      <c r="A620" s="94"/>
    </row>
    <row r="621" spans="1:1" x14ac:dyDescent="0.2">
      <c r="A621" s="94"/>
    </row>
    <row r="622" spans="1:1" x14ac:dyDescent="0.2">
      <c r="A622" s="94"/>
    </row>
    <row r="623" spans="1:1" x14ac:dyDescent="0.2">
      <c r="A623" s="94"/>
    </row>
    <row r="624" spans="1:1" x14ac:dyDescent="0.2">
      <c r="A624" s="94"/>
    </row>
    <row r="625" spans="1:1" x14ac:dyDescent="0.2">
      <c r="A625" s="94"/>
    </row>
    <row r="626" spans="1:1" x14ac:dyDescent="0.2">
      <c r="A626" s="94"/>
    </row>
    <row r="627" spans="1:1" x14ac:dyDescent="0.2">
      <c r="A627" s="94"/>
    </row>
    <row r="628" spans="1:1" x14ac:dyDescent="0.2">
      <c r="A628" s="94"/>
    </row>
    <row r="629" spans="1:1" x14ac:dyDescent="0.2">
      <c r="A629" s="94"/>
    </row>
    <row r="630" spans="1:1" x14ac:dyDescent="0.2">
      <c r="A630" s="94"/>
    </row>
    <row r="631" spans="1:1" x14ac:dyDescent="0.2">
      <c r="A631" s="94"/>
    </row>
    <row r="632" spans="1:1" x14ac:dyDescent="0.2">
      <c r="A632" s="94"/>
    </row>
    <row r="633" spans="1:1" x14ac:dyDescent="0.2">
      <c r="A633" s="94"/>
    </row>
    <row r="634" spans="1:1" x14ac:dyDescent="0.2">
      <c r="A634" s="94"/>
    </row>
    <row r="635" spans="1:1" x14ac:dyDescent="0.2">
      <c r="A635" s="94"/>
    </row>
    <row r="636" spans="1:1" x14ac:dyDescent="0.2">
      <c r="A636" s="94"/>
    </row>
    <row r="637" spans="1:1" x14ac:dyDescent="0.2">
      <c r="A637" s="94"/>
    </row>
    <row r="638" spans="1:1" x14ac:dyDescent="0.2">
      <c r="A638" s="94"/>
    </row>
    <row r="639" spans="1:1" x14ac:dyDescent="0.2">
      <c r="A639" s="94"/>
    </row>
    <row r="640" spans="1:1" x14ac:dyDescent="0.2">
      <c r="A640" s="94"/>
    </row>
    <row r="641" spans="1:1" x14ac:dyDescent="0.2">
      <c r="A641" s="94"/>
    </row>
    <row r="642" spans="1:1" x14ac:dyDescent="0.2">
      <c r="A642" s="94"/>
    </row>
    <row r="643" spans="1:1" x14ac:dyDescent="0.2">
      <c r="A643" s="94"/>
    </row>
    <row r="644" spans="1:1" x14ac:dyDescent="0.2">
      <c r="A644" s="94"/>
    </row>
    <row r="645" spans="1:1" x14ac:dyDescent="0.2">
      <c r="A645" s="94"/>
    </row>
    <row r="646" spans="1:1" x14ac:dyDescent="0.2">
      <c r="A646" s="94"/>
    </row>
    <row r="647" spans="1:1" x14ac:dyDescent="0.2">
      <c r="A647" s="94"/>
    </row>
    <row r="648" spans="1:1" x14ac:dyDescent="0.2">
      <c r="A648" s="94"/>
    </row>
    <row r="649" spans="1:1" x14ac:dyDescent="0.2">
      <c r="A649" s="94"/>
    </row>
    <row r="650" spans="1:1" x14ac:dyDescent="0.2">
      <c r="A650" s="94"/>
    </row>
    <row r="651" spans="1:1" x14ac:dyDescent="0.2">
      <c r="A651" s="94"/>
    </row>
    <row r="652" spans="1:1" x14ac:dyDescent="0.2">
      <c r="A652" s="94"/>
    </row>
    <row r="653" spans="1:1" x14ac:dyDescent="0.2">
      <c r="A653" s="94"/>
    </row>
    <row r="654" spans="1:1" x14ac:dyDescent="0.2">
      <c r="A654" s="94"/>
    </row>
    <row r="655" spans="1:1" x14ac:dyDescent="0.2">
      <c r="A655" s="94"/>
    </row>
    <row r="656" spans="1:1" x14ac:dyDescent="0.2">
      <c r="A656" s="94"/>
    </row>
    <row r="657" spans="1:1" x14ac:dyDescent="0.2">
      <c r="A657" s="94"/>
    </row>
    <row r="658" spans="1:1" x14ac:dyDescent="0.2">
      <c r="A658" s="94"/>
    </row>
    <row r="659" spans="1:1" x14ac:dyDescent="0.2">
      <c r="A659" s="94"/>
    </row>
    <row r="660" spans="1:1" x14ac:dyDescent="0.2">
      <c r="A660" s="94"/>
    </row>
    <row r="661" spans="1:1" x14ac:dyDescent="0.2">
      <c r="A661" s="94"/>
    </row>
    <row r="662" spans="1:1" x14ac:dyDescent="0.2">
      <c r="A662" s="94"/>
    </row>
    <row r="663" spans="1:1" x14ac:dyDescent="0.2">
      <c r="A663" s="94"/>
    </row>
    <row r="664" spans="1:1" x14ac:dyDescent="0.2">
      <c r="A664" s="94"/>
    </row>
    <row r="665" spans="1:1" x14ac:dyDescent="0.2">
      <c r="A665" s="94"/>
    </row>
    <row r="666" spans="1:1" x14ac:dyDescent="0.2">
      <c r="A666" s="94"/>
    </row>
    <row r="667" spans="1:1" x14ac:dyDescent="0.2">
      <c r="A667" s="94"/>
    </row>
    <row r="668" spans="1:1" x14ac:dyDescent="0.2">
      <c r="A668" s="94"/>
    </row>
    <row r="669" spans="1:1" x14ac:dyDescent="0.2">
      <c r="A669" s="94"/>
    </row>
    <row r="670" spans="1:1" x14ac:dyDescent="0.2">
      <c r="A670" s="94"/>
    </row>
    <row r="671" spans="1:1" x14ac:dyDescent="0.2">
      <c r="A671" s="94"/>
    </row>
    <row r="672" spans="1:1" x14ac:dyDescent="0.2">
      <c r="A672" s="94"/>
    </row>
    <row r="673" spans="1:1" x14ac:dyDescent="0.2">
      <c r="A673" s="94"/>
    </row>
    <row r="674" spans="1:1" x14ac:dyDescent="0.2">
      <c r="A674" s="94"/>
    </row>
    <row r="675" spans="1:1" x14ac:dyDescent="0.2">
      <c r="A675" s="94"/>
    </row>
    <row r="676" spans="1:1" x14ac:dyDescent="0.2">
      <c r="A676" s="94"/>
    </row>
    <row r="677" spans="1:1" x14ac:dyDescent="0.2">
      <c r="A677" s="94"/>
    </row>
    <row r="678" spans="1:1" x14ac:dyDescent="0.2">
      <c r="A678" s="94"/>
    </row>
    <row r="679" spans="1:1" x14ac:dyDescent="0.2">
      <c r="A679" s="94"/>
    </row>
    <row r="680" spans="1:1" x14ac:dyDescent="0.2">
      <c r="A680" s="94"/>
    </row>
    <row r="681" spans="1:1" x14ac:dyDescent="0.2">
      <c r="A681" s="94"/>
    </row>
    <row r="682" spans="1:1" x14ac:dyDescent="0.2">
      <c r="A682" s="94"/>
    </row>
    <row r="683" spans="1:1" x14ac:dyDescent="0.2">
      <c r="A683" s="94"/>
    </row>
    <row r="684" spans="1:1" x14ac:dyDescent="0.2">
      <c r="A684" s="94"/>
    </row>
    <row r="685" spans="1:1" x14ac:dyDescent="0.2">
      <c r="A685" s="94"/>
    </row>
    <row r="686" spans="1:1" x14ac:dyDescent="0.2">
      <c r="A686" s="94"/>
    </row>
    <row r="687" spans="1:1" x14ac:dyDescent="0.2">
      <c r="A687" s="94"/>
    </row>
    <row r="688" spans="1:1" x14ac:dyDescent="0.2">
      <c r="A688" s="94"/>
    </row>
    <row r="689" spans="1:1" x14ac:dyDescent="0.2">
      <c r="A689" s="94"/>
    </row>
    <row r="690" spans="1:1" x14ac:dyDescent="0.2">
      <c r="A690" s="94"/>
    </row>
    <row r="691" spans="1:1" x14ac:dyDescent="0.2">
      <c r="A691" s="94"/>
    </row>
    <row r="692" spans="1:1" x14ac:dyDescent="0.2">
      <c r="A692" s="94"/>
    </row>
    <row r="693" spans="1:1" x14ac:dyDescent="0.2">
      <c r="A693" s="94"/>
    </row>
    <row r="694" spans="1:1" x14ac:dyDescent="0.2">
      <c r="A694" s="94"/>
    </row>
    <row r="695" spans="1:1" x14ac:dyDescent="0.2">
      <c r="A695" s="94"/>
    </row>
    <row r="696" spans="1:1" x14ac:dyDescent="0.2">
      <c r="A696" s="94"/>
    </row>
    <row r="697" spans="1:1" x14ac:dyDescent="0.2">
      <c r="A697" s="94"/>
    </row>
    <row r="698" spans="1:1" x14ac:dyDescent="0.2">
      <c r="A698" s="94"/>
    </row>
    <row r="699" spans="1:1" x14ac:dyDescent="0.2">
      <c r="A699" s="94"/>
    </row>
    <row r="700" spans="1:1" x14ac:dyDescent="0.2">
      <c r="A700" s="94"/>
    </row>
    <row r="701" spans="1:1" x14ac:dyDescent="0.2">
      <c r="A701" s="94"/>
    </row>
    <row r="702" spans="1:1" x14ac:dyDescent="0.2">
      <c r="A702" s="94"/>
    </row>
    <row r="703" spans="1:1" x14ac:dyDescent="0.2">
      <c r="A703" s="94"/>
    </row>
    <row r="704" spans="1:1" x14ac:dyDescent="0.2">
      <c r="A704" s="94"/>
    </row>
    <row r="705" spans="1:1" x14ac:dyDescent="0.2">
      <c r="A705" s="94"/>
    </row>
    <row r="706" spans="1:1" x14ac:dyDescent="0.2">
      <c r="A706" s="94"/>
    </row>
    <row r="707" spans="1:1" x14ac:dyDescent="0.2">
      <c r="A707" s="94"/>
    </row>
    <row r="708" spans="1:1" x14ac:dyDescent="0.2">
      <c r="A708" s="94"/>
    </row>
    <row r="709" spans="1:1" x14ac:dyDescent="0.2">
      <c r="A709" s="94"/>
    </row>
    <row r="710" spans="1:1" x14ac:dyDescent="0.2">
      <c r="A710" s="94"/>
    </row>
    <row r="711" spans="1:1" x14ac:dyDescent="0.2">
      <c r="A711" s="94"/>
    </row>
    <row r="712" spans="1:1" x14ac:dyDescent="0.2">
      <c r="A712" s="94"/>
    </row>
    <row r="713" spans="1:1" x14ac:dyDescent="0.2">
      <c r="A713" s="94"/>
    </row>
    <row r="714" spans="1:1" x14ac:dyDescent="0.2">
      <c r="A714" s="94"/>
    </row>
    <row r="715" spans="1:1" x14ac:dyDescent="0.2">
      <c r="A715" s="94"/>
    </row>
    <row r="716" spans="1:1" x14ac:dyDescent="0.2">
      <c r="A716" s="94"/>
    </row>
    <row r="717" spans="1:1" x14ac:dyDescent="0.2">
      <c r="A717" s="94"/>
    </row>
    <row r="718" spans="1:1" x14ac:dyDescent="0.2">
      <c r="A718" s="94"/>
    </row>
    <row r="719" spans="1:1" x14ac:dyDescent="0.2">
      <c r="A719" s="94"/>
    </row>
    <row r="720" spans="1:1" x14ac:dyDescent="0.2">
      <c r="A720" s="94"/>
    </row>
    <row r="721" spans="1:1" x14ac:dyDescent="0.2">
      <c r="A721" s="94"/>
    </row>
    <row r="722" spans="1:1" x14ac:dyDescent="0.2">
      <c r="A722" s="94"/>
    </row>
    <row r="723" spans="1:1" x14ac:dyDescent="0.2">
      <c r="A723" s="94"/>
    </row>
    <row r="724" spans="1:1" x14ac:dyDescent="0.2">
      <c r="A724" s="94"/>
    </row>
    <row r="725" spans="1:1" x14ac:dyDescent="0.2">
      <c r="A725" s="94"/>
    </row>
    <row r="726" spans="1:1" x14ac:dyDescent="0.2">
      <c r="A726" s="94"/>
    </row>
    <row r="727" spans="1:1" x14ac:dyDescent="0.2">
      <c r="A727" s="94"/>
    </row>
    <row r="728" spans="1:1" x14ac:dyDescent="0.2">
      <c r="A728" s="94"/>
    </row>
    <row r="729" spans="1:1" x14ac:dyDescent="0.2">
      <c r="A729" s="94"/>
    </row>
    <row r="730" spans="1:1" x14ac:dyDescent="0.2">
      <c r="A730" s="94"/>
    </row>
    <row r="731" spans="1:1" x14ac:dyDescent="0.2">
      <c r="A731" s="94"/>
    </row>
    <row r="732" spans="1:1" x14ac:dyDescent="0.2">
      <c r="A732" s="94"/>
    </row>
    <row r="733" spans="1:1" x14ac:dyDescent="0.2">
      <c r="A733" s="94"/>
    </row>
    <row r="734" spans="1:1" x14ac:dyDescent="0.2">
      <c r="A734" s="94"/>
    </row>
    <row r="735" spans="1:1" x14ac:dyDescent="0.2">
      <c r="A735" s="94"/>
    </row>
    <row r="736" spans="1:1" x14ac:dyDescent="0.2">
      <c r="A736" s="94"/>
    </row>
    <row r="737" spans="1:1" x14ac:dyDescent="0.2">
      <c r="A737" s="94"/>
    </row>
    <row r="738" spans="1:1" x14ac:dyDescent="0.2">
      <c r="A738" s="94"/>
    </row>
    <row r="739" spans="1:1" x14ac:dyDescent="0.2">
      <c r="A739" s="94"/>
    </row>
    <row r="740" spans="1:1" x14ac:dyDescent="0.2">
      <c r="A740" s="94"/>
    </row>
    <row r="741" spans="1:1" x14ac:dyDescent="0.2">
      <c r="A741" s="94"/>
    </row>
    <row r="742" spans="1:1" x14ac:dyDescent="0.2">
      <c r="A742" s="94"/>
    </row>
    <row r="743" spans="1:1" x14ac:dyDescent="0.2">
      <c r="A743" s="94"/>
    </row>
    <row r="744" spans="1:1" x14ac:dyDescent="0.2">
      <c r="A744" s="94"/>
    </row>
    <row r="745" spans="1:1" x14ac:dyDescent="0.2">
      <c r="A745" s="94"/>
    </row>
    <row r="746" spans="1:1" x14ac:dyDescent="0.2">
      <c r="A746" s="94"/>
    </row>
    <row r="747" spans="1:1" x14ac:dyDescent="0.2">
      <c r="A747" s="94"/>
    </row>
    <row r="748" spans="1:1" x14ac:dyDescent="0.2">
      <c r="A748" s="94"/>
    </row>
    <row r="749" spans="1:1" x14ac:dyDescent="0.2">
      <c r="A749" s="94"/>
    </row>
    <row r="750" spans="1:1" x14ac:dyDescent="0.2">
      <c r="A750" s="94"/>
    </row>
    <row r="751" spans="1:1" x14ac:dyDescent="0.2">
      <c r="A751" s="94"/>
    </row>
    <row r="752" spans="1:1" x14ac:dyDescent="0.2">
      <c r="A752" s="94"/>
    </row>
    <row r="753" spans="1:1" x14ac:dyDescent="0.2">
      <c r="A753" s="94"/>
    </row>
    <row r="754" spans="1:1" x14ac:dyDescent="0.2">
      <c r="A754" s="94"/>
    </row>
    <row r="755" spans="1:1" x14ac:dyDescent="0.2">
      <c r="A755" s="94"/>
    </row>
    <row r="756" spans="1:1" x14ac:dyDescent="0.2">
      <c r="A756" s="94"/>
    </row>
    <row r="757" spans="1:1" x14ac:dyDescent="0.2">
      <c r="A757" s="94"/>
    </row>
    <row r="758" spans="1:1" x14ac:dyDescent="0.2">
      <c r="A758" s="94"/>
    </row>
    <row r="759" spans="1:1" x14ac:dyDescent="0.2">
      <c r="A759" s="94"/>
    </row>
    <row r="760" spans="1:1" x14ac:dyDescent="0.2">
      <c r="A760" s="94"/>
    </row>
    <row r="761" spans="1:1" x14ac:dyDescent="0.2">
      <c r="A761" s="94"/>
    </row>
    <row r="762" spans="1:1" x14ac:dyDescent="0.2">
      <c r="A762" s="94"/>
    </row>
    <row r="763" spans="1:1" x14ac:dyDescent="0.2">
      <c r="A763" s="94"/>
    </row>
    <row r="764" spans="1:1" x14ac:dyDescent="0.2">
      <c r="A764" s="94"/>
    </row>
    <row r="765" spans="1:1" x14ac:dyDescent="0.2">
      <c r="A765" s="94"/>
    </row>
    <row r="766" spans="1:1" x14ac:dyDescent="0.2">
      <c r="A766" s="94"/>
    </row>
    <row r="767" spans="1:1" x14ac:dyDescent="0.2">
      <c r="A767" s="94"/>
    </row>
    <row r="768" spans="1:1" x14ac:dyDescent="0.2">
      <c r="A768" s="94"/>
    </row>
    <row r="769" spans="1:1" x14ac:dyDescent="0.2">
      <c r="A769" s="94"/>
    </row>
    <row r="770" spans="1:1" x14ac:dyDescent="0.2">
      <c r="A770" s="94"/>
    </row>
    <row r="771" spans="1:1" x14ac:dyDescent="0.2">
      <c r="A771" s="94"/>
    </row>
    <row r="772" spans="1:1" x14ac:dyDescent="0.2">
      <c r="A772" s="94"/>
    </row>
    <row r="773" spans="1:1" x14ac:dyDescent="0.2">
      <c r="A773" s="94"/>
    </row>
    <row r="774" spans="1:1" x14ac:dyDescent="0.2">
      <c r="A774" s="94"/>
    </row>
    <row r="775" spans="1:1" x14ac:dyDescent="0.2">
      <c r="A775" s="94"/>
    </row>
    <row r="776" spans="1:1" x14ac:dyDescent="0.2">
      <c r="A776" s="94"/>
    </row>
    <row r="777" spans="1:1" x14ac:dyDescent="0.2">
      <c r="A777" s="94"/>
    </row>
    <row r="778" spans="1:1" x14ac:dyDescent="0.2">
      <c r="A778" s="94"/>
    </row>
    <row r="779" spans="1:1" x14ac:dyDescent="0.2">
      <c r="A779" s="94"/>
    </row>
    <row r="780" spans="1:1" x14ac:dyDescent="0.2">
      <c r="A780" s="94"/>
    </row>
    <row r="781" spans="1:1" x14ac:dyDescent="0.2">
      <c r="A781" s="94"/>
    </row>
    <row r="782" spans="1:1" x14ac:dyDescent="0.2">
      <c r="A782" s="94"/>
    </row>
    <row r="783" spans="1:1" x14ac:dyDescent="0.2">
      <c r="A783" s="94"/>
    </row>
    <row r="784" spans="1:1" x14ac:dyDescent="0.2">
      <c r="A784" s="94"/>
    </row>
    <row r="785" spans="1:1" x14ac:dyDescent="0.2">
      <c r="A785" s="94"/>
    </row>
    <row r="786" spans="1:1" x14ac:dyDescent="0.2">
      <c r="A786" s="94"/>
    </row>
    <row r="787" spans="1:1" x14ac:dyDescent="0.2">
      <c r="A787" s="94"/>
    </row>
    <row r="788" spans="1:1" x14ac:dyDescent="0.2">
      <c r="A788" s="94"/>
    </row>
    <row r="789" spans="1:1" x14ac:dyDescent="0.2">
      <c r="A789" s="94"/>
    </row>
    <row r="790" spans="1:1" x14ac:dyDescent="0.2">
      <c r="A790" s="94"/>
    </row>
    <row r="791" spans="1:1" x14ac:dyDescent="0.2">
      <c r="A791" s="94"/>
    </row>
    <row r="792" spans="1:1" x14ac:dyDescent="0.2">
      <c r="A792" s="94"/>
    </row>
    <row r="793" spans="1:1" x14ac:dyDescent="0.2">
      <c r="A793" s="94"/>
    </row>
    <row r="794" spans="1:1" x14ac:dyDescent="0.2">
      <c r="A794" s="94"/>
    </row>
    <row r="795" spans="1:1" x14ac:dyDescent="0.2">
      <c r="A795" s="94"/>
    </row>
    <row r="796" spans="1:1" x14ac:dyDescent="0.2">
      <c r="A796" s="94"/>
    </row>
    <row r="797" spans="1:1" x14ac:dyDescent="0.2">
      <c r="A797" s="94"/>
    </row>
    <row r="798" spans="1:1" x14ac:dyDescent="0.2">
      <c r="A798" s="94"/>
    </row>
    <row r="799" spans="1:1" x14ac:dyDescent="0.2">
      <c r="A799" s="94"/>
    </row>
    <row r="800" spans="1:1" x14ac:dyDescent="0.2">
      <c r="A800" s="94"/>
    </row>
    <row r="801" spans="1:1" x14ac:dyDescent="0.2">
      <c r="A801" s="94"/>
    </row>
    <row r="802" spans="1:1" x14ac:dyDescent="0.2">
      <c r="A802" s="94"/>
    </row>
    <row r="803" spans="1:1" x14ac:dyDescent="0.2">
      <c r="A803" s="94"/>
    </row>
    <row r="804" spans="1:1" x14ac:dyDescent="0.2">
      <c r="A804" s="94"/>
    </row>
    <row r="805" spans="1:1" x14ac:dyDescent="0.2">
      <c r="A805" s="94"/>
    </row>
    <row r="806" spans="1:1" x14ac:dyDescent="0.2">
      <c r="A806" s="94"/>
    </row>
    <row r="807" spans="1:1" x14ac:dyDescent="0.2">
      <c r="A807" s="94"/>
    </row>
    <row r="808" spans="1:1" x14ac:dyDescent="0.2">
      <c r="A808" s="94"/>
    </row>
    <row r="809" spans="1:1" x14ac:dyDescent="0.2">
      <c r="A809" s="94"/>
    </row>
    <row r="810" spans="1:1" x14ac:dyDescent="0.2">
      <c r="A810" s="94"/>
    </row>
    <row r="811" spans="1:1" x14ac:dyDescent="0.2">
      <c r="A811" s="94"/>
    </row>
    <row r="812" spans="1:1" x14ac:dyDescent="0.2">
      <c r="A812" s="94"/>
    </row>
    <row r="813" spans="1:1" x14ac:dyDescent="0.2">
      <c r="A813" s="94"/>
    </row>
    <row r="814" spans="1:1" x14ac:dyDescent="0.2">
      <c r="A814" s="94"/>
    </row>
    <row r="815" spans="1:1" x14ac:dyDescent="0.2">
      <c r="A815" s="94"/>
    </row>
    <row r="816" spans="1:1" x14ac:dyDescent="0.2">
      <c r="A816" s="94"/>
    </row>
    <row r="817" spans="1:1" x14ac:dyDescent="0.2">
      <c r="A817" s="94"/>
    </row>
    <row r="818" spans="1:1" x14ac:dyDescent="0.2">
      <c r="A818" s="94"/>
    </row>
    <row r="819" spans="1:1" x14ac:dyDescent="0.2">
      <c r="A819" s="94"/>
    </row>
    <row r="820" spans="1:1" x14ac:dyDescent="0.2">
      <c r="A820" s="94"/>
    </row>
    <row r="821" spans="1:1" x14ac:dyDescent="0.2">
      <c r="A821" s="94"/>
    </row>
    <row r="822" spans="1:1" x14ac:dyDescent="0.2">
      <c r="A822" s="94"/>
    </row>
    <row r="823" spans="1:1" x14ac:dyDescent="0.2">
      <c r="A823" s="94"/>
    </row>
    <row r="824" spans="1:1" x14ac:dyDescent="0.2">
      <c r="A824" s="94"/>
    </row>
    <row r="825" spans="1:1" x14ac:dyDescent="0.2">
      <c r="A825" s="94"/>
    </row>
    <row r="826" spans="1:1" x14ac:dyDescent="0.2">
      <c r="A826" s="94"/>
    </row>
    <row r="827" spans="1:1" x14ac:dyDescent="0.2">
      <c r="A827" s="94"/>
    </row>
    <row r="828" spans="1:1" x14ac:dyDescent="0.2">
      <c r="A828" s="94"/>
    </row>
    <row r="829" spans="1:1" x14ac:dyDescent="0.2">
      <c r="A829" s="94"/>
    </row>
    <row r="830" spans="1:1" x14ac:dyDescent="0.2">
      <c r="A830" s="94"/>
    </row>
    <row r="831" spans="1:1" x14ac:dyDescent="0.2">
      <c r="A831" s="94"/>
    </row>
    <row r="832" spans="1:1" x14ac:dyDescent="0.2">
      <c r="A832" s="94"/>
    </row>
    <row r="833" spans="1:1" x14ac:dyDescent="0.2">
      <c r="A833" s="94"/>
    </row>
    <row r="834" spans="1:1" x14ac:dyDescent="0.2">
      <c r="A834" s="94"/>
    </row>
    <row r="835" spans="1:1" x14ac:dyDescent="0.2">
      <c r="A835" s="94"/>
    </row>
    <row r="836" spans="1:1" x14ac:dyDescent="0.2">
      <c r="A836" s="94"/>
    </row>
    <row r="837" spans="1:1" x14ac:dyDescent="0.2">
      <c r="A837" s="94"/>
    </row>
    <row r="838" spans="1:1" x14ac:dyDescent="0.2">
      <c r="A838" s="94"/>
    </row>
    <row r="839" spans="1:1" x14ac:dyDescent="0.2">
      <c r="A839" s="94"/>
    </row>
    <row r="840" spans="1:1" x14ac:dyDescent="0.2">
      <c r="A840" s="94"/>
    </row>
    <row r="841" spans="1:1" x14ac:dyDescent="0.2">
      <c r="A841" s="94"/>
    </row>
    <row r="842" spans="1:1" x14ac:dyDescent="0.2">
      <c r="A842" s="94"/>
    </row>
    <row r="843" spans="1:1" x14ac:dyDescent="0.2">
      <c r="A843" s="94"/>
    </row>
    <row r="844" spans="1:1" x14ac:dyDescent="0.2">
      <c r="A844" s="94"/>
    </row>
    <row r="845" spans="1:1" x14ac:dyDescent="0.2">
      <c r="A845" s="94"/>
    </row>
    <row r="846" spans="1:1" x14ac:dyDescent="0.2">
      <c r="A846" s="94"/>
    </row>
    <row r="847" spans="1:1" x14ac:dyDescent="0.2">
      <c r="A847" s="94"/>
    </row>
    <row r="848" spans="1:1" x14ac:dyDescent="0.2">
      <c r="A848" s="94"/>
    </row>
    <row r="849" spans="1:1" x14ac:dyDescent="0.2">
      <c r="A849" s="94"/>
    </row>
    <row r="850" spans="1:1" x14ac:dyDescent="0.2">
      <c r="A850" s="94"/>
    </row>
    <row r="851" spans="1:1" x14ac:dyDescent="0.2">
      <c r="A851" s="94"/>
    </row>
    <row r="852" spans="1:1" x14ac:dyDescent="0.2">
      <c r="A852" s="94"/>
    </row>
    <row r="853" spans="1:1" x14ac:dyDescent="0.2">
      <c r="A853" s="94"/>
    </row>
    <row r="854" spans="1:1" x14ac:dyDescent="0.2">
      <c r="A854" s="94"/>
    </row>
    <row r="855" spans="1:1" x14ac:dyDescent="0.2">
      <c r="A855" s="94"/>
    </row>
    <row r="856" spans="1:1" x14ac:dyDescent="0.2">
      <c r="A856" s="94"/>
    </row>
    <row r="857" spans="1:1" x14ac:dyDescent="0.2">
      <c r="A857" s="94"/>
    </row>
    <row r="858" spans="1:1" x14ac:dyDescent="0.2">
      <c r="A858" s="94"/>
    </row>
    <row r="859" spans="1:1" x14ac:dyDescent="0.2">
      <c r="A859" s="94"/>
    </row>
    <row r="860" spans="1:1" x14ac:dyDescent="0.2">
      <c r="A860" s="94"/>
    </row>
    <row r="861" spans="1:1" x14ac:dyDescent="0.2">
      <c r="A861" s="94"/>
    </row>
    <row r="862" spans="1:1" x14ac:dyDescent="0.2">
      <c r="A862" s="94"/>
    </row>
    <row r="863" spans="1:1" x14ac:dyDescent="0.2">
      <c r="A863" s="94"/>
    </row>
    <row r="864" spans="1:1" x14ac:dyDescent="0.2">
      <c r="A864" s="94"/>
    </row>
    <row r="865" spans="1:1" x14ac:dyDescent="0.2">
      <c r="A865" s="94"/>
    </row>
    <row r="866" spans="1:1" x14ac:dyDescent="0.2">
      <c r="A866" s="94"/>
    </row>
    <row r="867" spans="1:1" x14ac:dyDescent="0.2">
      <c r="A867" s="94"/>
    </row>
    <row r="868" spans="1:1" x14ac:dyDescent="0.2">
      <c r="A868" s="94"/>
    </row>
    <row r="869" spans="1:1" x14ac:dyDescent="0.2">
      <c r="A869" s="94"/>
    </row>
    <row r="870" spans="1:1" x14ac:dyDescent="0.2">
      <c r="A870" s="94"/>
    </row>
    <row r="871" spans="1:1" x14ac:dyDescent="0.2">
      <c r="A871" s="94"/>
    </row>
    <row r="872" spans="1:1" x14ac:dyDescent="0.2">
      <c r="A872" s="94"/>
    </row>
    <row r="873" spans="1:1" x14ac:dyDescent="0.2">
      <c r="A873" s="94"/>
    </row>
    <row r="874" spans="1:1" x14ac:dyDescent="0.2">
      <c r="A874" s="94"/>
    </row>
    <row r="875" spans="1:1" x14ac:dyDescent="0.2">
      <c r="A875" s="94"/>
    </row>
    <row r="876" spans="1:1" x14ac:dyDescent="0.2">
      <c r="A876" s="94"/>
    </row>
    <row r="877" spans="1:1" x14ac:dyDescent="0.2">
      <c r="A877" s="94"/>
    </row>
    <row r="878" spans="1:1" x14ac:dyDescent="0.2">
      <c r="A878" s="94"/>
    </row>
    <row r="879" spans="1:1" x14ac:dyDescent="0.2">
      <c r="A879" s="94"/>
    </row>
    <row r="880" spans="1:1" x14ac:dyDescent="0.2">
      <c r="A880" s="94"/>
    </row>
    <row r="881" spans="1:1" x14ac:dyDescent="0.2">
      <c r="A881" s="94"/>
    </row>
    <row r="882" spans="1:1" x14ac:dyDescent="0.2">
      <c r="A882" s="94"/>
    </row>
    <row r="883" spans="1:1" x14ac:dyDescent="0.2">
      <c r="A883" s="94"/>
    </row>
    <row r="884" spans="1:1" x14ac:dyDescent="0.2">
      <c r="A884" s="94"/>
    </row>
    <row r="885" spans="1:1" x14ac:dyDescent="0.2">
      <c r="A885" s="94"/>
    </row>
    <row r="886" spans="1:1" x14ac:dyDescent="0.2">
      <c r="A886" s="94"/>
    </row>
    <row r="887" spans="1:1" x14ac:dyDescent="0.2">
      <c r="A887" s="94"/>
    </row>
    <row r="888" spans="1:1" x14ac:dyDescent="0.2">
      <c r="A888" s="94"/>
    </row>
    <row r="889" spans="1:1" x14ac:dyDescent="0.2">
      <c r="A889" s="94"/>
    </row>
    <row r="890" spans="1:1" x14ac:dyDescent="0.2">
      <c r="A890" s="94"/>
    </row>
    <row r="891" spans="1:1" x14ac:dyDescent="0.2">
      <c r="A891" s="94"/>
    </row>
    <row r="892" spans="1:1" x14ac:dyDescent="0.2">
      <c r="A892" s="94"/>
    </row>
    <row r="893" spans="1:1" x14ac:dyDescent="0.2">
      <c r="A893" s="94"/>
    </row>
    <row r="894" spans="1:1" x14ac:dyDescent="0.2">
      <c r="A894" s="94"/>
    </row>
    <row r="895" spans="1:1" x14ac:dyDescent="0.2">
      <c r="A895" s="94"/>
    </row>
    <row r="896" spans="1:1" x14ac:dyDescent="0.2">
      <c r="A896" s="94"/>
    </row>
    <row r="897" spans="1:1" x14ac:dyDescent="0.2">
      <c r="A897" s="94"/>
    </row>
    <row r="898" spans="1:1" x14ac:dyDescent="0.2">
      <c r="A898" s="94"/>
    </row>
    <row r="899" spans="1:1" x14ac:dyDescent="0.2">
      <c r="A899" s="94"/>
    </row>
    <row r="900" spans="1:1" x14ac:dyDescent="0.2">
      <c r="A900" s="94"/>
    </row>
    <row r="901" spans="1:1" x14ac:dyDescent="0.2">
      <c r="A901" s="94"/>
    </row>
    <row r="902" spans="1:1" x14ac:dyDescent="0.2">
      <c r="A902" s="94"/>
    </row>
    <row r="903" spans="1:1" x14ac:dyDescent="0.2">
      <c r="A903" s="94"/>
    </row>
    <row r="904" spans="1:1" x14ac:dyDescent="0.2">
      <c r="A904" s="94"/>
    </row>
    <row r="905" spans="1:1" x14ac:dyDescent="0.2">
      <c r="A905" s="94"/>
    </row>
    <row r="906" spans="1:1" x14ac:dyDescent="0.2">
      <c r="A906" s="94"/>
    </row>
    <row r="907" spans="1:1" x14ac:dyDescent="0.2">
      <c r="A907" s="94"/>
    </row>
    <row r="908" spans="1:1" x14ac:dyDescent="0.2">
      <c r="A908" s="94"/>
    </row>
    <row r="909" spans="1:1" x14ac:dyDescent="0.2">
      <c r="A909" s="94"/>
    </row>
    <row r="910" spans="1:1" x14ac:dyDescent="0.2">
      <c r="A910" s="94"/>
    </row>
    <row r="911" spans="1:1" x14ac:dyDescent="0.2">
      <c r="A911" s="94"/>
    </row>
    <row r="912" spans="1:1" x14ac:dyDescent="0.2">
      <c r="A912" s="94"/>
    </row>
    <row r="913" spans="1:1" x14ac:dyDescent="0.2">
      <c r="A913" s="94"/>
    </row>
    <row r="914" spans="1:1" x14ac:dyDescent="0.2">
      <c r="A914" s="94"/>
    </row>
    <row r="915" spans="1:1" x14ac:dyDescent="0.2">
      <c r="A915" s="94"/>
    </row>
    <row r="916" spans="1:1" x14ac:dyDescent="0.2">
      <c r="A916" s="94"/>
    </row>
    <row r="917" spans="1:1" x14ac:dyDescent="0.2">
      <c r="A917" s="94"/>
    </row>
    <row r="918" spans="1:1" x14ac:dyDescent="0.2">
      <c r="A918" s="94"/>
    </row>
    <row r="919" spans="1:1" x14ac:dyDescent="0.2">
      <c r="A919" s="94"/>
    </row>
    <row r="920" spans="1:1" x14ac:dyDescent="0.2">
      <c r="A920" s="94"/>
    </row>
    <row r="921" spans="1:1" x14ac:dyDescent="0.2">
      <c r="A921" s="94"/>
    </row>
    <row r="922" spans="1:1" x14ac:dyDescent="0.2">
      <c r="A922" s="94"/>
    </row>
    <row r="923" spans="1:1" x14ac:dyDescent="0.2">
      <c r="A923" s="94"/>
    </row>
    <row r="924" spans="1:1" x14ac:dyDescent="0.2">
      <c r="A924" s="94"/>
    </row>
    <row r="925" spans="1:1" x14ac:dyDescent="0.2">
      <c r="A925" s="94"/>
    </row>
    <row r="926" spans="1:1" x14ac:dyDescent="0.2">
      <c r="A926" s="94"/>
    </row>
    <row r="927" spans="1:1" x14ac:dyDescent="0.2">
      <c r="A927" s="94"/>
    </row>
    <row r="928" spans="1:1" x14ac:dyDescent="0.2">
      <c r="A928" s="94"/>
    </row>
    <row r="929" spans="1:1" x14ac:dyDescent="0.2">
      <c r="A929" s="94"/>
    </row>
    <row r="930" spans="1:1" x14ac:dyDescent="0.2">
      <c r="A930" s="94"/>
    </row>
    <row r="931" spans="1:1" x14ac:dyDescent="0.2">
      <c r="A931" s="94"/>
    </row>
    <row r="932" spans="1:1" x14ac:dyDescent="0.2">
      <c r="A932" s="94"/>
    </row>
    <row r="933" spans="1:1" x14ac:dyDescent="0.2">
      <c r="A933" s="94"/>
    </row>
    <row r="934" spans="1:1" x14ac:dyDescent="0.2">
      <c r="A934" s="94"/>
    </row>
    <row r="935" spans="1:1" x14ac:dyDescent="0.2">
      <c r="A935" s="94"/>
    </row>
    <row r="936" spans="1:1" x14ac:dyDescent="0.2">
      <c r="A936" s="94"/>
    </row>
    <row r="937" spans="1:1" x14ac:dyDescent="0.2">
      <c r="A937" s="94"/>
    </row>
    <row r="938" spans="1:1" x14ac:dyDescent="0.2">
      <c r="A938" s="94"/>
    </row>
    <row r="939" spans="1:1" x14ac:dyDescent="0.2">
      <c r="A939" s="94"/>
    </row>
    <row r="940" spans="1:1" x14ac:dyDescent="0.2">
      <c r="A940" s="94"/>
    </row>
    <row r="941" spans="1:1" x14ac:dyDescent="0.2">
      <c r="A941" s="94"/>
    </row>
    <row r="942" spans="1:1" x14ac:dyDescent="0.2">
      <c r="A942" s="94"/>
    </row>
    <row r="943" spans="1:1" x14ac:dyDescent="0.2">
      <c r="A943" s="94"/>
    </row>
    <row r="944" spans="1:1" x14ac:dyDescent="0.2">
      <c r="A944" s="94"/>
    </row>
    <row r="945" spans="1:1" x14ac:dyDescent="0.2">
      <c r="A945" s="94"/>
    </row>
    <row r="946" spans="1:1" x14ac:dyDescent="0.2">
      <c r="A946" s="94"/>
    </row>
    <row r="947" spans="1:1" x14ac:dyDescent="0.2">
      <c r="A947" s="94"/>
    </row>
    <row r="948" spans="1:1" x14ac:dyDescent="0.2">
      <c r="A948" s="94"/>
    </row>
    <row r="949" spans="1:1" x14ac:dyDescent="0.2">
      <c r="A949" s="94"/>
    </row>
    <row r="950" spans="1:1" x14ac:dyDescent="0.2">
      <c r="A950" s="94"/>
    </row>
    <row r="951" spans="1:1" x14ac:dyDescent="0.2">
      <c r="A951" s="94"/>
    </row>
    <row r="952" spans="1:1" x14ac:dyDescent="0.2">
      <c r="A952" s="94"/>
    </row>
    <row r="953" spans="1:1" x14ac:dyDescent="0.2">
      <c r="A953" s="94"/>
    </row>
    <row r="954" spans="1:1" x14ac:dyDescent="0.2">
      <c r="A954" s="94"/>
    </row>
    <row r="955" spans="1:1" x14ac:dyDescent="0.2">
      <c r="A955" s="94"/>
    </row>
    <row r="956" spans="1:1" x14ac:dyDescent="0.2">
      <c r="A956" s="94"/>
    </row>
    <row r="957" spans="1:1" x14ac:dyDescent="0.2">
      <c r="A957" s="94"/>
    </row>
    <row r="958" spans="1:1" x14ac:dyDescent="0.2">
      <c r="A958" s="94"/>
    </row>
    <row r="959" spans="1:1" x14ac:dyDescent="0.2">
      <c r="A959" s="94"/>
    </row>
    <row r="960" spans="1:1" x14ac:dyDescent="0.2">
      <c r="A960" s="94"/>
    </row>
    <row r="961" spans="1:1" x14ac:dyDescent="0.2">
      <c r="A961" s="94"/>
    </row>
    <row r="962" spans="1:1" x14ac:dyDescent="0.2">
      <c r="A962" s="94"/>
    </row>
    <row r="963" spans="1:1" x14ac:dyDescent="0.2">
      <c r="A963" s="94"/>
    </row>
    <row r="964" spans="1:1" x14ac:dyDescent="0.2">
      <c r="A964" s="94"/>
    </row>
    <row r="965" spans="1:1" x14ac:dyDescent="0.2">
      <c r="A965" s="94"/>
    </row>
    <row r="966" spans="1:1" x14ac:dyDescent="0.2">
      <c r="A966" s="94"/>
    </row>
    <row r="967" spans="1:1" x14ac:dyDescent="0.2">
      <c r="A967" s="94"/>
    </row>
    <row r="968" spans="1:1" x14ac:dyDescent="0.2">
      <c r="A968" s="94"/>
    </row>
    <row r="969" spans="1:1" x14ac:dyDescent="0.2">
      <c r="A969" s="94"/>
    </row>
    <row r="970" spans="1:1" x14ac:dyDescent="0.2">
      <c r="A970" s="94"/>
    </row>
    <row r="971" spans="1:1" x14ac:dyDescent="0.2">
      <c r="A971" s="94"/>
    </row>
    <row r="972" spans="1:1" x14ac:dyDescent="0.2">
      <c r="A972" s="94"/>
    </row>
    <row r="973" spans="1:1" x14ac:dyDescent="0.2">
      <c r="A973" s="94"/>
    </row>
    <row r="974" spans="1:1" x14ac:dyDescent="0.2">
      <c r="A974" s="94"/>
    </row>
    <row r="975" spans="1:1" x14ac:dyDescent="0.2">
      <c r="A975" s="94"/>
    </row>
    <row r="976" spans="1:1" x14ac:dyDescent="0.2">
      <c r="A976" s="94"/>
    </row>
    <row r="977" spans="1:1" x14ac:dyDescent="0.2">
      <c r="A977" s="94"/>
    </row>
    <row r="978" spans="1:1" x14ac:dyDescent="0.2">
      <c r="A978" s="94"/>
    </row>
    <row r="979" spans="1:1" x14ac:dyDescent="0.2">
      <c r="A979" s="94"/>
    </row>
    <row r="980" spans="1:1" x14ac:dyDescent="0.2">
      <c r="A980" s="94"/>
    </row>
    <row r="981" spans="1:1" x14ac:dyDescent="0.2">
      <c r="A981" s="94"/>
    </row>
    <row r="982" spans="1:1" x14ac:dyDescent="0.2">
      <c r="A982" s="94"/>
    </row>
    <row r="983" spans="1:1" x14ac:dyDescent="0.2">
      <c r="A983" s="94"/>
    </row>
    <row r="984" spans="1:1" x14ac:dyDescent="0.2">
      <c r="A984" s="94"/>
    </row>
    <row r="985" spans="1:1" x14ac:dyDescent="0.2">
      <c r="A985" s="94"/>
    </row>
    <row r="986" spans="1:1" x14ac:dyDescent="0.2">
      <c r="A986" s="94"/>
    </row>
    <row r="987" spans="1:1" x14ac:dyDescent="0.2">
      <c r="A987" s="94"/>
    </row>
    <row r="988" spans="1:1" x14ac:dyDescent="0.2">
      <c r="A988" s="94"/>
    </row>
    <row r="989" spans="1:1" x14ac:dyDescent="0.2">
      <c r="A989" s="94"/>
    </row>
    <row r="990" spans="1:1" x14ac:dyDescent="0.2">
      <c r="A990" s="94"/>
    </row>
    <row r="991" spans="1:1" x14ac:dyDescent="0.2">
      <c r="A991" s="94"/>
    </row>
    <row r="992" spans="1:1" x14ac:dyDescent="0.2">
      <c r="A992" s="94"/>
    </row>
    <row r="993" spans="1:1" x14ac:dyDescent="0.2">
      <c r="A993" s="94"/>
    </row>
    <row r="994" spans="1:1" x14ac:dyDescent="0.2">
      <c r="A994" s="94"/>
    </row>
    <row r="995" spans="1:1" x14ac:dyDescent="0.2">
      <c r="A995" s="94"/>
    </row>
    <row r="996" spans="1:1" x14ac:dyDescent="0.2">
      <c r="A996" s="94"/>
    </row>
    <row r="997" spans="1:1" x14ac:dyDescent="0.2">
      <c r="A997" s="94"/>
    </row>
    <row r="998" spans="1:1" x14ac:dyDescent="0.2">
      <c r="A998" s="94"/>
    </row>
    <row r="999" spans="1:1" x14ac:dyDescent="0.2">
      <c r="A999" s="94"/>
    </row>
    <row r="1000" spans="1:1" x14ac:dyDescent="0.2">
      <c r="A1000" s="94"/>
    </row>
    <row r="1001" spans="1:1" x14ac:dyDescent="0.2">
      <c r="A1001" s="94"/>
    </row>
    <row r="1002" spans="1:1" x14ac:dyDescent="0.2">
      <c r="A1002" s="94"/>
    </row>
    <row r="1003" spans="1:1" x14ac:dyDescent="0.2">
      <c r="A1003" s="94"/>
    </row>
    <row r="1004" spans="1:1" x14ac:dyDescent="0.2">
      <c r="A1004" s="94"/>
    </row>
    <row r="1005" spans="1:1" x14ac:dyDescent="0.2">
      <c r="A1005" s="94"/>
    </row>
    <row r="1006" spans="1:1" x14ac:dyDescent="0.2">
      <c r="A1006" s="94"/>
    </row>
    <row r="1007" spans="1:1" x14ac:dyDescent="0.2">
      <c r="A1007" s="94"/>
    </row>
    <row r="1008" spans="1:1" x14ac:dyDescent="0.2">
      <c r="A1008" s="94"/>
    </row>
    <row r="1009" spans="1:1" x14ac:dyDescent="0.2">
      <c r="A1009" s="94"/>
    </row>
    <row r="1010" spans="1:1" x14ac:dyDescent="0.2">
      <c r="A1010" s="94"/>
    </row>
    <row r="1011" spans="1:1" x14ac:dyDescent="0.2">
      <c r="A1011" s="94"/>
    </row>
    <row r="1012" spans="1:1" x14ac:dyDescent="0.2">
      <c r="A1012" s="94"/>
    </row>
    <row r="1013" spans="1:1" x14ac:dyDescent="0.2">
      <c r="A1013" s="94"/>
    </row>
    <row r="1014" spans="1:1" x14ac:dyDescent="0.2">
      <c r="A1014" s="94"/>
    </row>
    <row r="1015" spans="1:1" x14ac:dyDescent="0.2">
      <c r="A1015" s="94"/>
    </row>
    <row r="1016" spans="1:1" x14ac:dyDescent="0.2">
      <c r="A1016" s="94"/>
    </row>
    <row r="1017" spans="1:1" x14ac:dyDescent="0.2">
      <c r="A1017" s="94"/>
    </row>
    <row r="1018" spans="1:1" x14ac:dyDescent="0.2">
      <c r="A1018" s="94"/>
    </row>
    <row r="1019" spans="1:1" x14ac:dyDescent="0.2">
      <c r="A1019" s="94"/>
    </row>
    <row r="1020" spans="1:1" x14ac:dyDescent="0.2">
      <c r="A1020" s="94"/>
    </row>
    <row r="1021" spans="1:1" x14ac:dyDescent="0.2">
      <c r="A1021" s="94"/>
    </row>
    <row r="1022" spans="1:1" x14ac:dyDescent="0.2">
      <c r="A1022" s="94"/>
    </row>
    <row r="1023" spans="1:1" x14ac:dyDescent="0.2">
      <c r="A1023" s="94"/>
    </row>
    <row r="1024" spans="1:1" x14ac:dyDescent="0.2">
      <c r="A1024" s="94"/>
    </row>
    <row r="1025" spans="1:1" x14ac:dyDescent="0.2">
      <c r="A1025" s="94"/>
    </row>
    <row r="1026" spans="1:1" x14ac:dyDescent="0.2">
      <c r="A1026" s="94"/>
    </row>
    <row r="1027" spans="1:1" x14ac:dyDescent="0.2">
      <c r="A1027" s="94"/>
    </row>
    <row r="1028" spans="1:1" x14ac:dyDescent="0.2">
      <c r="A1028" s="94"/>
    </row>
    <row r="1029" spans="1:1" x14ac:dyDescent="0.2">
      <c r="A1029" s="94"/>
    </row>
    <row r="1030" spans="1:1" x14ac:dyDescent="0.2">
      <c r="A1030" s="94"/>
    </row>
    <row r="1031" spans="1:1" x14ac:dyDescent="0.2">
      <c r="A1031" s="94"/>
    </row>
    <row r="1032" spans="1:1" x14ac:dyDescent="0.2">
      <c r="A1032" s="94"/>
    </row>
    <row r="1033" spans="1:1" x14ac:dyDescent="0.2">
      <c r="A1033" s="94"/>
    </row>
    <row r="1034" spans="1:1" x14ac:dyDescent="0.2">
      <c r="A1034" s="94"/>
    </row>
    <row r="1035" spans="1:1" x14ac:dyDescent="0.2">
      <c r="A1035" s="94"/>
    </row>
    <row r="1036" spans="1:1" x14ac:dyDescent="0.2">
      <c r="A1036" s="94"/>
    </row>
    <row r="1037" spans="1:1" x14ac:dyDescent="0.2">
      <c r="A1037" s="94"/>
    </row>
    <row r="1038" spans="1:1" x14ac:dyDescent="0.2">
      <c r="A1038" s="94"/>
    </row>
    <row r="1039" spans="1:1" x14ac:dyDescent="0.2">
      <c r="A1039" s="94"/>
    </row>
    <row r="1040" spans="1:1" x14ac:dyDescent="0.2">
      <c r="A1040" s="94"/>
    </row>
    <row r="1041" spans="1:1" x14ac:dyDescent="0.2">
      <c r="A1041" s="94"/>
    </row>
    <row r="1042" spans="1:1" x14ac:dyDescent="0.2">
      <c r="A1042" s="94"/>
    </row>
    <row r="1043" spans="1:1" x14ac:dyDescent="0.2">
      <c r="A1043" s="94"/>
    </row>
    <row r="1044" spans="1:1" x14ac:dyDescent="0.2">
      <c r="A1044" s="94"/>
    </row>
    <row r="1045" spans="1:1" x14ac:dyDescent="0.2">
      <c r="A1045" s="94"/>
    </row>
    <row r="1046" spans="1:1" x14ac:dyDescent="0.2">
      <c r="A1046" s="94"/>
    </row>
    <row r="1047" spans="1:1" x14ac:dyDescent="0.2">
      <c r="A1047" s="94"/>
    </row>
    <row r="1048" spans="1:1" x14ac:dyDescent="0.2">
      <c r="A1048" s="94"/>
    </row>
    <row r="1049" spans="1:1" x14ac:dyDescent="0.2">
      <c r="A1049" s="94"/>
    </row>
    <row r="1050" spans="1:1" x14ac:dyDescent="0.2">
      <c r="A1050" s="94"/>
    </row>
    <row r="1051" spans="1:1" x14ac:dyDescent="0.2">
      <c r="A1051" s="94"/>
    </row>
    <row r="1052" spans="1:1" x14ac:dyDescent="0.2">
      <c r="A1052" s="94"/>
    </row>
    <row r="1053" spans="1:1" x14ac:dyDescent="0.2">
      <c r="A1053" s="94"/>
    </row>
    <row r="1054" spans="1:1" x14ac:dyDescent="0.2">
      <c r="A1054" s="94"/>
    </row>
    <row r="1055" spans="1:1" x14ac:dyDescent="0.2">
      <c r="A1055" s="94"/>
    </row>
    <row r="1056" spans="1:1" x14ac:dyDescent="0.2">
      <c r="A1056" s="94"/>
    </row>
    <row r="1057" spans="1:1" x14ac:dyDescent="0.2">
      <c r="A1057" s="94"/>
    </row>
    <row r="1058" spans="1:1" x14ac:dyDescent="0.2">
      <c r="A1058" s="94"/>
    </row>
    <row r="1059" spans="1:1" x14ac:dyDescent="0.2">
      <c r="A1059" s="94"/>
    </row>
    <row r="1060" spans="1:1" x14ac:dyDescent="0.2">
      <c r="A1060" s="94"/>
    </row>
    <row r="1061" spans="1:1" x14ac:dyDescent="0.2">
      <c r="A1061" s="94"/>
    </row>
    <row r="1062" spans="1:1" x14ac:dyDescent="0.2">
      <c r="A1062" s="94"/>
    </row>
    <row r="1063" spans="1:1" x14ac:dyDescent="0.2">
      <c r="A1063" s="94"/>
    </row>
    <row r="1064" spans="1:1" x14ac:dyDescent="0.2">
      <c r="A1064" s="94"/>
    </row>
    <row r="1065" spans="1:1" x14ac:dyDescent="0.2">
      <c r="A1065" s="94"/>
    </row>
    <row r="1066" spans="1:1" x14ac:dyDescent="0.2">
      <c r="A1066" s="94"/>
    </row>
    <row r="1067" spans="1:1" x14ac:dyDescent="0.2">
      <c r="A1067" s="94"/>
    </row>
    <row r="1068" spans="1:1" x14ac:dyDescent="0.2">
      <c r="A1068" s="94"/>
    </row>
    <row r="1069" spans="1:1" x14ac:dyDescent="0.2">
      <c r="A1069" s="94"/>
    </row>
    <row r="1070" spans="1:1" x14ac:dyDescent="0.2">
      <c r="A1070" s="94"/>
    </row>
    <row r="1071" spans="1:1" x14ac:dyDescent="0.2">
      <c r="A1071" s="94"/>
    </row>
    <row r="1072" spans="1:1" x14ac:dyDescent="0.2">
      <c r="A1072" s="94"/>
    </row>
    <row r="1073" spans="1:1" x14ac:dyDescent="0.2">
      <c r="A1073" s="94"/>
    </row>
    <row r="1074" spans="1:1" x14ac:dyDescent="0.2">
      <c r="A1074" s="94"/>
    </row>
    <row r="1075" spans="1:1" x14ac:dyDescent="0.2">
      <c r="A1075" s="94"/>
    </row>
    <row r="1076" spans="1:1" x14ac:dyDescent="0.2">
      <c r="A1076" s="94"/>
    </row>
    <row r="1077" spans="1:1" x14ac:dyDescent="0.2">
      <c r="A1077" s="94"/>
    </row>
    <row r="1078" spans="1:1" x14ac:dyDescent="0.2">
      <c r="A1078" s="94"/>
    </row>
    <row r="1079" spans="1:1" x14ac:dyDescent="0.2">
      <c r="A1079" s="94"/>
    </row>
    <row r="1080" spans="1:1" x14ac:dyDescent="0.2">
      <c r="A1080" s="94"/>
    </row>
    <row r="1081" spans="1:1" x14ac:dyDescent="0.2">
      <c r="A1081" s="94"/>
    </row>
    <row r="1082" spans="1:1" x14ac:dyDescent="0.2">
      <c r="A1082" s="94"/>
    </row>
    <row r="1083" spans="1:1" x14ac:dyDescent="0.2">
      <c r="A1083" s="94"/>
    </row>
    <row r="1084" spans="1:1" x14ac:dyDescent="0.2">
      <c r="A1084" s="94"/>
    </row>
    <row r="1085" spans="1:1" x14ac:dyDescent="0.2">
      <c r="A1085" s="94"/>
    </row>
    <row r="1086" spans="1:1" x14ac:dyDescent="0.2">
      <c r="A1086" s="94"/>
    </row>
    <row r="1087" spans="1:1" x14ac:dyDescent="0.2">
      <c r="A1087" s="94"/>
    </row>
    <row r="1088" spans="1:1" x14ac:dyDescent="0.2">
      <c r="A1088" s="94"/>
    </row>
    <row r="1089" spans="1:1" x14ac:dyDescent="0.2">
      <c r="A1089" s="94"/>
    </row>
    <row r="1090" spans="1:1" x14ac:dyDescent="0.2">
      <c r="A1090" s="94"/>
    </row>
    <row r="1091" spans="1:1" x14ac:dyDescent="0.2">
      <c r="A1091" s="94"/>
    </row>
    <row r="1092" spans="1:1" x14ac:dyDescent="0.2">
      <c r="A1092" s="94"/>
    </row>
    <row r="1093" spans="1:1" x14ac:dyDescent="0.2">
      <c r="A1093" s="94"/>
    </row>
    <row r="1094" spans="1:1" x14ac:dyDescent="0.2">
      <c r="A1094" s="94"/>
    </row>
    <row r="1095" spans="1:1" x14ac:dyDescent="0.2">
      <c r="A1095" s="94"/>
    </row>
    <row r="1096" spans="1:1" x14ac:dyDescent="0.2">
      <c r="A1096" s="94"/>
    </row>
    <row r="1097" spans="1:1" x14ac:dyDescent="0.2">
      <c r="A1097" s="94"/>
    </row>
    <row r="1098" spans="1:1" x14ac:dyDescent="0.2">
      <c r="A1098" s="94"/>
    </row>
    <row r="1099" spans="1:1" x14ac:dyDescent="0.2">
      <c r="A1099" s="94"/>
    </row>
    <row r="1100" spans="1:1" x14ac:dyDescent="0.2">
      <c r="A1100" s="94"/>
    </row>
    <row r="1101" spans="1:1" x14ac:dyDescent="0.2">
      <c r="A1101" s="94"/>
    </row>
    <row r="1102" spans="1:1" x14ac:dyDescent="0.2">
      <c r="A1102" s="94"/>
    </row>
    <row r="1103" spans="1:1" x14ac:dyDescent="0.2">
      <c r="A1103" s="94"/>
    </row>
    <row r="1104" spans="1:1" x14ac:dyDescent="0.2">
      <c r="A1104" s="94"/>
    </row>
    <row r="1105" spans="1:1" x14ac:dyDescent="0.2">
      <c r="A1105" s="94"/>
    </row>
    <row r="1106" spans="1:1" x14ac:dyDescent="0.2">
      <c r="A1106" s="94"/>
    </row>
    <row r="1107" spans="1:1" x14ac:dyDescent="0.2">
      <c r="A1107" s="94"/>
    </row>
    <row r="1108" spans="1:1" x14ac:dyDescent="0.2">
      <c r="A1108" s="94"/>
    </row>
    <row r="1109" spans="1:1" x14ac:dyDescent="0.2">
      <c r="A1109" s="94"/>
    </row>
    <row r="1110" spans="1:1" x14ac:dyDescent="0.2">
      <c r="A1110" s="94"/>
    </row>
    <row r="1111" spans="1:1" x14ac:dyDescent="0.2">
      <c r="A1111" s="94"/>
    </row>
    <row r="1112" spans="1:1" x14ac:dyDescent="0.2">
      <c r="A1112" s="94"/>
    </row>
    <row r="1113" spans="1:1" x14ac:dyDescent="0.2">
      <c r="A1113" s="94"/>
    </row>
    <row r="1114" spans="1:1" x14ac:dyDescent="0.2">
      <c r="A1114" s="94"/>
    </row>
    <row r="1115" spans="1:1" x14ac:dyDescent="0.2">
      <c r="A1115" s="94"/>
    </row>
    <row r="1116" spans="1:1" x14ac:dyDescent="0.2">
      <c r="A1116" s="94"/>
    </row>
    <row r="1117" spans="1:1" x14ac:dyDescent="0.2">
      <c r="A1117" s="94"/>
    </row>
    <row r="1118" spans="1:1" x14ac:dyDescent="0.2">
      <c r="A1118" s="94"/>
    </row>
    <row r="1119" spans="1:1" x14ac:dyDescent="0.2">
      <c r="A1119" s="94"/>
    </row>
    <row r="1120" spans="1:1" x14ac:dyDescent="0.2">
      <c r="A1120" s="94"/>
    </row>
    <row r="1121" spans="1:1" x14ac:dyDescent="0.2">
      <c r="A1121" s="94"/>
    </row>
    <row r="1122" spans="1:1" x14ac:dyDescent="0.2">
      <c r="A1122" s="94"/>
    </row>
    <row r="1123" spans="1:1" x14ac:dyDescent="0.2">
      <c r="A1123" s="94"/>
    </row>
    <row r="1124" spans="1:1" x14ac:dyDescent="0.2">
      <c r="A1124" s="94"/>
    </row>
    <row r="1125" spans="1:1" x14ac:dyDescent="0.2">
      <c r="A1125" s="94"/>
    </row>
    <row r="1126" spans="1:1" x14ac:dyDescent="0.2">
      <c r="A1126" s="94"/>
    </row>
    <row r="1127" spans="1:1" x14ac:dyDescent="0.2">
      <c r="A1127" s="94"/>
    </row>
    <row r="1128" spans="1:1" x14ac:dyDescent="0.2">
      <c r="A1128" s="94"/>
    </row>
    <row r="1129" spans="1:1" x14ac:dyDescent="0.2">
      <c r="A1129" s="94"/>
    </row>
    <row r="1130" spans="1:1" x14ac:dyDescent="0.2">
      <c r="A1130" s="94"/>
    </row>
    <row r="1131" spans="1:1" x14ac:dyDescent="0.2">
      <c r="A1131" s="94"/>
    </row>
    <row r="1132" spans="1:1" x14ac:dyDescent="0.2">
      <c r="A1132" s="94"/>
    </row>
    <row r="1133" spans="1:1" x14ac:dyDescent="0.2">
      <c r="A1133" s="94"/>
    </row>
    <row r="1134" spans="1:1" x14ac:dyDescent="0.2">
      <c r="A1134" s="94"/>
    </row>
    <row r="1135" spans="1:1" x14ac:dyDescent="0.2">
      <c r="A1135" s="94"/>
    </row>
    <row r="1136" spans="1:1" x14ac:dyDescent="0.2">
      <c r="A1136" s="94"/>
    </row>
    <row r="1137" spans="1:1" x14ac:dyDescent="0.2">
      <c r="A1137" s="94"/>
    </row>
    <row r="1138" spans="1:1" x14ac:dyDescent="0.2">
      <c r="A1138" s="94"/>
    </row>
    <row r="1139" spans="1:1" x14ac:dyDescent="0.2">
      <c r="A1139" s="94"/>
    </row>
    <row r="1140" spans="1:1" x14ac:dyDescent="0.2">
      <c r="A1140" s="94"/>
    </row>
    <row r="1141" spans="1:1" x14ac:dyDescent="0.2">
      <c r="A1141" s="94"/>
    </row>
    <row r="1142" spans="1:1" x14ac:dyDescent="0.2">
      <c r="A1142" s="94"/>
    </row>
    <row r="1143" spans="1:1" x14ac:dyDescent="0.2">
      <c r="A1143" s="94"/>
    </row>
    <row r="1144" spans="1:1" x14ac:dyDescent="0.2">
      <c r="A1144" s="94"/>
    </row>
    <row r="1145" spans="1:1" x14ac:dyDescent="0.2">
      <c r="A1145" s="94"/>
    </row>
    <row r="1146" spans="1:1" x14ac:dyDescent="0.2">
      <c r="A1146" s="94"/>
    </row>
    <row r="1147" spans="1:1" x14ac:dyDescent="0.2">
      <c r="A1147" s="94"/>
    </row>
    <row r="1148" spans="1:1" x14ac:dyDescent="0.2">
      <c r="A1148" s="94"/>
    </row>
    <row r="1149" spans="1:1" x14ac:dyDescent="0.2">
      <c r="A1149" s="94"/>
    </row>
    <row r="1150" spans="1:1" x14ac:dyDescent="0.2">
      <c r="A1150" s="94"/>
    </row>
    <row r="1151" spans="1:1" x14ac:dyDescent="0.2">
      <c r="A1151" s="94"/>
    </row>
    <row r="1152" spans="1:1" x14ac:dyDescent="0.2">
      <c r="A1152" s="94"/>
    </row>
    <row r="1153" spans="1:1" x14ac:dyDescent="0.2">
      <c r="A1153" s="94"/>
    </row>
    <row r="1154" spans="1:1" x14ac:dyDescent="0.2">
      <c r="A1154" s="94"/>
    </row>
    <row r="1155" spans="1:1" x14ac:dyDescent="0.2">
      <c r="A1155" s="94"/>
    </row>
    <row r="1156" spans="1:1" x14ac:dyDescent="0.2">
      <c r="A1156" s="94"/>
    </row>
    <row r="1157" spans="1:1" x14ac:dyDescent="0.2">
      <c r="A1157" s="94"/>
    </row>
    <row r="1158" spans="1:1" x14ac:dyDescent="0.2">
      <c r="A1158" s="94"/>
    </row>
    <row r="1159" spans="1:1" x14ac:dyDescent="0.2">
      <c r="A1159" s="94"/>
    </row>
    <row r="1160" spans="1:1" x14ac:dyDescent="0.2">
      <c r="A1160" s="94"/>
    </row>
    <row r="1161" spans="1:1" x14ac:dyDescent="0.2">
      <c r="A1161" s="94"/>
    </row>
    <row r="1162" spans="1:1" x14ac:dyDescent="0.2">
      <c r="A1162" s="94"/>
    </row>
    <row r="1163" spans="1:1" x14ac:dyDescent="0.2">
      <c r="A1163" s="94"/>
    </row>
    <row r="1164" spans="1:1" x14ac:dyDescent="0.2">
      <c r="A1164" s="94"/>
    </row>
    <row r="1165" spans="1:1" x14ac:dyDescent="0.2">
      <c r="A1165" s="94"/>
    </row>
    <row r="1166" spans="1:1" x14ac:dyDescent="0.2">
      <c r="A1166" s="94"/>
    </row>
    <row r="1167" spans="1:1" x14ac:dyDescent="0.2">
      <c r="A1167" s="94"/>
    </row>
    <row r="1168" spans="1:1" x14ac:dyDescent="0.2">
      <c r="A1168" s="94"/>
    </row>
    <row r="1169" spans="1:1" x14ac:dyDescent="0.2">
      <c r="A1169" s="94"/>
    </row>
    <row r="1170" spans="1:1" x14ac:dyDescent="0.2">
      <c r="A1170" s="94"/>
    </row>
    <row r="1171" spans="1:1" x14ac:dyDescent="0.2">
      <c r="A1171" s="94"/>
    </row>
    <row r="1172" spans="1:1" x14ac:dyDescent="0.2">
      <c r="A1172" s="94"/>
    </row>
    <row r="1173" spans="1:1" x14ac:dyDescent="0.2">
      <c r="A1173" s="94"/>
    </row>
    <row r="1174" spans="1:1" x14ac:dyDescent="0.2">
      <c r="A1174" s="94"/>
    </row>
    <row r="1175" spans="1:1" x14ac:dyDescent="0.2">
      <c r="A1175" s="94"/>
    </row>
    <row r="1176" spans="1:1" x14ac:dyDescent="0.2">
      <c r="A1176" s="94"/>
    </row>
    <row r="1177" spans="1:1" x14ac:dyDescent="0.2">
      <c r="A1177" s="94"/>
    </row>
    <row r="1178" spans="1:1" x14ac:dyDescent="0.2">
      <c r="A1178" s="94"/>
    </row>
    <row r="1179" spans="1:1" x14ac:dyDescent="0.2">
      <c r="A1179" s="94"/>
    </row>
    <row r="1180" spans="1:1" x14ac:dyDescent="0.2">
      <c r="A1180" s="94"/>
    </row>
    <row r="1181" spans="1:1" x14ac:dyDescent="0.2">
      <c r="A1181" s="94"/>
    </row>
    <row r="1182" spans="1:1" x14ac:dyDescent="0.2">
      <c r="A1182" s="94"/>
    </row>
    <row r="1183" spans="1:1" x14ac:dyDescent="0.2">
      <c r="A1183" s="94"/>
    </row>
    <row r="1184" spans="1:1" x14ac:dyDescent="0.2">
      <c r="A1184" s="94"/>
    </row>
    <row r="1185" spans="1:1" x14ac:dyDescent="0.2">
      <c r="A1185" s="94"/>
    </row>
    <row r="1186" spans="1:1" x14ac:dyDescent="0.2">
      <c r="A1186" s="94"/>
    </row>
    <row r="1187" spans="1:1" x14ac:dyDescent="0.2">
      <c r="A1187" s="94"/>
    </row>
    <row r="1188" spans="1:1" x14ac:dyDescent="0.2">
      <c r="A1188" s="94"/>
    </row>
    <row r="1189" spans="1:1" x14ac:dyDescent="0.2">
      <c r="A1189" s="94"/>
    </row>
    <row r="1190" spans="1:1" x14ac:dyDescent="0.2">
      <c r="A1190" s="94"/>
    </row>
    <row r="1191" spans="1:1" x14ac:dyDescent="0.2">
      <c r="A1191" s="94"/>
    </row>
    <row r="1192" spans="1:1" x14ac:dyDescent="0.2">
      <c r="A1192" s="94"/>
    </row>
    <row r="1193" spans="1:1" x14ac:dyDescent="0.2">
      <c r="A1193" s="94"/>
    </row>
    <row r="1194" spans="1:1" x14ac:dyDescent="0.2">
      <c r="A1194" s="94"/>
    </row>
    <row r="1195" spans="1:1" x14ac:dyDescent="0.2">
      <c r="A1195" s="94"/>
    </row>
    <row r="1196" spans="1:1" x14ac:dyDescent="0.2">
      <c r="A1196" s="94"/>
    </row>
    <row r="1197" spans="1:1" x14ac:dyDescent="0.2">
      <c r="A1197" s="94"/>
    </row>
    <row r="1198" spans="1:1" x14ac:dyDescent="0.2">
      <c r="A1198" s="94"/>
    </row>
    <row r="1199" spans="1:1" x14ac:dyDescent="0.2">
      <c r="A1199" s="94"/>
    </row>
    <row r="1200" spans="1:1" x14ac:dyDescent="0.2">
      <c r="A1200" s="94"/>
    </row>
    <row r="1201" spans="1:1" x14ac:dyDescent="0.2">
      <c r="A1201" s="94"/>
    </row>
    <row r="1202" spans="1:1" x14ac:dyDescent="0.2">
      <c r="A1202" s="94"/>
    </row>
    <row r="1203" spans="1:1" x14ac:dyDescent="0.2">
      <c r="A1203" s="94"/>
    </row>
    <row r="1204" spans="1:1" x14ac:dyDescent="0.2">
      <c r="A1204" s="94"/>
    </row>
    <row r="1205" spans="1:1" x14ac:dyDescent="0.2">
      <c r="A1205" s="94"/>
    </row>
    <row r="1206" spans="1:1" x14ac:dyDescent="0.2">
      <c r="A1206" s="94"/>
    </row>
    <row r="1207" spans="1:1" x14ac:dyDescent="0.2">
      <c r="A1207" s="94"/>
    </row>
    <row r="1208" spans="1:1" x14ac:dyDescent="0.2">
      <c r="A1208" s="94"/>
    </row>
    <row r="1209" spans="1:1" x14ac:dyDescent="0.2">
      <c r="A1209" s="94"/>
    </row>
    <row r="1210" spans="1:1" x14ac:dyDescent="0.2">
      <c r="A1210" s="94"/>
    </row>
    <row r="1211" spans="1:1" x14ac:dyDescent="0.2">
      <c r="A1211" s="94"/>
    </row>
    <row r="1212" spans="1:1" x14ac:dyDescent="0.2">
      <c r="A1212" s="94"/>
    </row>
    <row r="1213" spans="1:1" x14ac:dyDescent="0.2">
      <c r="A1213" s="94"/>
    </row>
    <row r="1214" spans="1:1" x14ac:dyDescent="0.2">
      <c r="A1214" s="94"/>
    </row>
    <row r="1215" spans="1:1" x14ac:dyDescent="0.2">
      <c r="A1215" s="94"/>
    </row>
    <row r="1216" spans="1:1" x14ac:dyDescent="0.2">
      <c r="A1216" s="94"/>
    </row>
    <row r="1217" spans="1:1" x14ac:dyDescent="0.2">
      <c r="A1217" s="94"/>
    </row>
    <row r="1218" spans="1:1" x14ac:dyDescent="0.2">
      <c r="A1218" s="94"/>
    </row>
    <row r="1219" spans="1:1" x14ac:dyDescent="0.2">
      <c r="A1219" s="94"/>
    </row>
    <row r="1220" spans="1:1" x14ac:dyDescent="0.2">
      <c r="A1220" s="94"/>
    </row>
    <row r="1221" spans="1:1" x14ac:dyDescent="0.2">
      <c r="A1221" s="94"/>
    </row>
    <row r="1222" spans="1:1" x14ac:dyDescent="0.2">
      <c r="A1222" s="94"/>
    </row>
    <row r="1223" spans="1:1" x14ac:dyDescent="0.2">
      <c r="A1223" s="94"/>
    </row>
    <row r="1224" spans="1:1" x14ac:dyDescent="0.2">
      <c r="A1224" s="94"/>
    </row>
    <row r="1225" spans="1:1" x14ac:dyDescent="0.2">
      <c r="A1225" s="94"/>
    </row>
    <row r="1226" spans="1:1" x14ac:dyDescent="0.2">
      <c r="A1226" s="94"/>
    </row>
    <row r="1227" spans="1:1" x14ac:dyDescent="0.2">
      <c r="A1227" s="94"/>
    </row>
    <row r="1228" spans="1:1" x14ac:dyDescent="0.2">
      <c r="A1228" s="94"/>
    </row>
    <row r="1229" spans="1:1" x14ac:dyDescent="0.2">
      <c r="A1229" s="94"/>
    </row>
    <row r="1230" spans="1:1" x14ac:dyDescent="0.2">
      <c r="A1230" s="94"/>
    </row>
    <row r="1231" spans="1:1" x14ac:dyDescent="0.2">
      <c r="A1231" s="94"/>
    </row>
    <row r="1232" spans="1:1" x14ac:dyDescent="0.2">
      <c r="A1232" s="94"/>
    </row>
    <row r="1233" spans="1:1" x14ac:dyDescent="0.2">
      <c r="A1233" s="94"/>
    </row>
    <row r="1234" spans="1:1" x14ac:dyDescent="0.2">
      <c r="A1234" s="94"/>
    </row>
    <row r="1235" spans="1:1" x14ac:dyDescent="0.2">
      <c r="A1235" s="94"/>
    </row>
    <row r="1236" spans="1:1" x14ac:dyDescent="0.2">
      <c r="A1236" s="94"/>
    </row>
    <row r="1237" spans="1:1" x14ac:dyDescent="0.2">
      <c r="A1237" s="94"/>
    </row>
    <row r="1238" spans="1:1" x14ac:dyDescent="0.2">
      <c r="A1238" s="94"/>
    </row>
    <row r="1239" spans="1:1" x14ac:dyDescent="0.2">
      <c r="A1239" s="94"/>
    </row>
    <row r="1240" spans="1:1" x14ac:dyDescent="0.2">
      <c r="A1240" s="94"/>
    </row>
    <row r="1241" spans="1:1" x14ac:dyDescent="0.2">
      <c r="A1241" s="94"/>
    </row>
    <row r="1242" spans="1:1" x14ac:dyDescent="0.2">
      <c r="A1242" s="94"/>
    </row>
    <row r="1243" spans="1:1" x14ac:dyDescent="0.2">
      <c r="A1243" s="94"/>
    </row>
    <row r="1244" spans="1:1" x14ac:dyDescent="0.2">
      <c r="A1244" s="94"/>
    </row>
    <row r="1245" spans="1:1" x14ac:dyDescent="0.2">
      <c r="A1245" s="94"/>
    </row>
    <row r="1246" spans="1:1" x14ac:dyDescent="0.2">
      <c r="A1246" s="94"/>
    </row>
    <row r="1247" spans="1:1" x14ac:dyDescent="0.2">
      <c r="A1247" s="94"/>
    </row>
    <row r="1248" spans="1:1" x14ac:dyDescent="0.2">
      <c r="A1248" s="94"/>
    </row>
    <row r="1249" spans="1:1" x14ac:dyDescent="0.2">
      <c r="A1249" s="94"/>
    </row>
    <row r="1250" spans="1:1" x14ac:dyDescent="0.2">
      <c r="A1250" s="94"/>
    </row>
    <row r="1251" spans="1:1" x14ac:dyDescent="0.2">
      <c r="A1251" s="94"/>
    </row>
    <row r="1252" spans="1:1" x14ac:dyDescent="0.2">
      <c r="A1252" s="94"/>
    </row>
    <row r="1253" spans="1:1" x14ac:dyDescent="0.2">
      <c r="A1253" s="94"/>
    </row>
    <row r="1254" spans="1:1" x14ac:dyDescent="0.2">
      <c r="A1254" s="94"/>
    </row>
    <row r="1255" spans="1:1" x14ac:dyDescent="0.2">
      <c r="A1255" s="94"/>
    </row>
    <row r="1256" spans="1:1" x14ac:dyDescent="0.2">
      <c r="A1256" s="94"/>
    </row>
    <row r="1257" spans="1:1" x14ac:dyDescent="0.2">
      <c r="A1257" s="94"/>
    </row>
    <row r="1258" spans="1:1" x14ac:dyDescent="0.2">
      <c r="A1258" s="94"/>
    </row>
    <row r="1259" spans="1:1" x14ac:dyDescent="0.2">
      <c r="A1259" s="94"/>
    </row>
    <row r="1260" spans="1:1" x14ac:dyDescent="0.2">
      <c r="A1260" s="94"/>
    </row>
    <row r="1261" spans="1:1" x14ac:dyDescent="0.2">
      <c r="A1261" s="94"/>
    </row>
    <row r="1262" spans="1:1" x14ac:dyDescent="0.2">
      <c r="A1262" s="94"/>
    </row>
    <row r="1263" spans="1:1" x14ac:dyDescent="0.2">
      <c r="A1263" s="94"/>
    </row>
    <row r="1264" spans="1:1" x14ac:dyDescent="0.2">
      <c r="A1264" s="94"/>
    </row>
    <row r="1265" spans="1:1" x14ac:dyDescent="0.2">
      <c r="A1265" s="94"/>
    </row>
    <row r="1266" spans="1:1" x14ac:dyDescent="0.2">
      <c r="A1266" s="94"/>
    </row>
    <row r="1267" spans="1:1" x14ac:dyDescent="0.2">
      <c r="A1267" s="94"/>
    </row>
    <row r="1268" spans="1:1" x14ac:dyDescent="0.2">
      <c r="A1268" s="94"/>
    </row>
    <row r="1269" spans="1:1" x14ac:dyDescent="0.2">
      <c r="A1269" s="94"/>
    </row>
    <row r="1270" spans="1:1" x14ac:dyDescent="0.2">
      <c r="A1270" s="94"/>
    </row>
    <row r="1271" spans="1:1" x14ac:dyDescent="0.2">
      <c r="A1271" s="94"/>
    </row>
    <row r="1272" spans="1:1" x14ac:dyDescent="0.2">
      <c r="A1272" s="94"/>
    </row>
    <row r="1273" spans="1:1" x14ac:dyDescent="0.2">
      <c r="A1273" s="94"/>
    </row>
    <row r="1274" spans="1:1" x14ac:dyDescent="0.2">
      <c r="A1274" s="94"/>
    </row>
    <row r="1275" spans="1:1" x14ac:dyDescent="0.2">
      <c r="A1275" s="94"/>
    </row>
    <row r="1276" spans="1:1" x14ac:dyDescent="0.2">
      <c r="A1276" s="94"/>
    </row>
    <row r="1277" spans="1:1" x14ac:dyDescent="0.2">
      <c r="A1277" s="94"/>
    </row>
    <row r="1278" spans="1:1" x14ac:dyDescent="0.2">
      <c r="A1278" s="94"/>
    </row>
    <row r="1279" spans="1:1" x14ac:dyDescent="0.2">
      <c r="A1279" s="94"/>
    </row>
    <row r="1280" spans="1:1" x14ac:dyDescent="0.2">
      <c r="A1280" s="94"/>
    </row>
    <row r="1281" spans="1:1" x14ac:dyDescent="0.2">
      <c r="A1281" s="94"/>
    </row>
    <row r="1282" spans="1:1" x14ac:dyDescent="0.2">
      <c r="A1282" s="94"/>
    </row>
    <row r="1283" spans="1:1" x14ac:dyDescent="0.2">
      <c r="A1283" s="94"/>
    </row>
    <row r="1284" spans="1:1" x14ac:dyDescent="0.2">
      <c r="A1284" s="94"/>
    </row>
    <row r="1285" spans="1:1" x14ac:dyDescent="0.2">
      <c r="A1285" s="94"/>
    </row>
    <row r="1286" spans="1:1" x14ac:dyDescent="0.2">
      <c r="A1286" s="94"/>
    </row>
    <row r="1287" spans="1:1" x14ac:dyDescent="0.2">
      <c r="A1287" s="94"/>
    </row>
    <row r="1288" spans="1:1" x14ac:dyDescent="0.2">
      <c r="A1288" s="94"/>
    </row>
    <row r="1289" spans="1:1" x14ac:dyDescent="0.2">
      <c r="A1289" s="94"/>
    </row>
    <row r="1290" spans="1:1" x14ac:dyDescent="0.2">
      <c r="A1290" s="94"/>
    </row>
    <row r="1291" spans="1:1" x14ac:dyDescent="0.2">
      <c r="A1291" s="94"/>
    </row>
    <row r="1292" spans="1:1" x14ac:dyDescent="0.2">
      <c r="A1292" s="94"/>
    </row>
    <row r="1293" spans="1:1" x14ac:dyDescent="0.2">
      <c r="A1293" s="94"/>
    </row>
    <row r="1294" spans="1:1" x14ac:dyDescent="0.2">
      <c r="A1294" s="94"/>
    </row>
    <row r="1295" spans="1:1" x14ac:dyDescent="0.2">
      <c r="A1295" s="94"/>
    </row>
    <row r="1296" spans="1:1" x14ac:dyDescent="0.2">
      <c r="A1296" s="94"/>
    </row>
    <row r="1297" spans="1:1" x14ac:dyDescent="0.2">
      <c r="A1297" s="94"/>
    </row>
    <row r="1298" spans="1:1" x14ac:dyDescent="0.2">
      <c r="A1298" s="94"/>
    </row>
    <row r="1299" spans="1:1" x14ac:dyDescent="0.2">
      <c r="A1299" s="94"/>
    </row>
    <row r="1300" spans="1:1" x14ac:dyDescent="0.2">
      <c r="A1300" s="94"/>
    </row>
    <row r="1301" spans="1:1" x14ac:dyDescent="0.2">
      <c r="A1301" s="94"/>
    </row>
    <row r="1302" spans="1:1" x14ac:dyDescent="0.2">
      <c r="A1302" s="94"/>
    </row>
    <row r="1303" spans="1:1" x14ac:dyDescent="0.2">
      <c r="A1303" s="94"/>
    </row>
    <row r="1304" spans="1:1" x14ac:dyDescent="0.2">
      <c r="A1304" s="94"/>
    </row>
    <row r="1305" spans="1:1" x14ac:dyDescent="0.2">
      <c r="A1305" s="94"/>
    </row>
    <row r="1306" spans="1:1" x14ac:dyDescent="0.2">
      <c r="A1306" s="94"/>
    </row>
    <row r="1307" spans="1:1" x14ac:dyDescent="0.2">
      <c r="A1307" s="94"/>
    </row>
    <row r="1308" spans="1:1" x14ac:dyDescent="0.2">
      <c r="A1308" s="94"/>
    </row>
    <row r="1309" spans="1:1" x14ac:dyDescent="0.2">
      <c r="A1309" s="94"/>
    </row>
    <row r="1310" spans="1:1" x14ac:dyDescent="0.2">
      <c r="A1310" s="94"/>
    </row>
    <row r="1311" spans="1:1" x14ac:dyDescent="0.2">
      <c r="A1311" s="94"/>
    </row>
    <row r="1312" spans="1:1" x14ac:dyDescent="0.2">
      <c r="A1312" s="94"/>
    </row>
    <row r="1313" spans="1:1" x14ac:dyDescent="0.2">
      <c r="A1313" s="94"/>
    </row>
    <row r="1314" spans="1:1" x14ac:dyDescent="0.2">
      <c r="A1314" s="94"/>
    </row>
    <row r="1315" spans="1:1" x14ac:dyDescent="0.2">
      <c r="A1315" s="94"/>
    </row>
    <row r="1316" spans="1:1" x14ac:dyDescent="0.2">
      <c r="A1316" s="94"/>
    </row>
    <row r="1317" spans="1:1" x14ac:dyDescent="0.2">
      <c r="A1317" s="94"/>
    </row>
    <row r="1318" spans="1:1" x14ac:dyDescent="0.2">
      <c r="A1318" s="94"/>
    </row>
    <row r="1319" spans="1:1" x14ac:dyDescent="0.2">
      <c r="A1319" s="94"/>
    </row>
    <row r="1320" spans="1:1" x14ac:dyDescent="0.2">
      <c r="A1320" s="94"/>
    </row>
    <row r="1321" spans="1:1" x14ac:dyDescent="0.2">
      <c r="A1321" s="94"/>
    </row>
    <row r="1322" spans="1:1" x14ac:dyDescent="0.2">
      <c r="A1322" s="94"/>
    </row>
    <row r="1323" spans="1:1" x14ac:dyDescent="0.2">
      <c r="A1323" s="94"/>
    </row>
    <row r="1324" spans="1:1" x14ac:dyDescent="0.2">
      <c r="A1324" s="94"/>
    </row>
    <row r="1325" spans="1:1" x14ac:dyDescent="0.2">
      <c r="A1325" s="94"/>
    </row>
    <row r="1326" spans="1:1" x14ac:dyDescent="0.2">
      <c r="A1326" s="94"/>
    </row>
    <row r="1327" spans="1:1" x14ac:dyDescent="0.2">
      <c r="A1327" s="94"/>
    </row>
    <row r="1328" spans="1:1" x14ac:dyDescent="0.2">
      <c r="A1328" s="94"/>
    </row>
    <row r="1329" spans="1:1" x14ac:dyDescent="0.2">
      <c r="A1329" s="94"/>
    </row>
    <row r="1330" spans="1:1" x14ac:dyDescent="0.2">
      <c r="A1330" s="94"/>
    </row>
    <row r="1331" spans="1:1" x14ac:dyDescent="0.2">
      <c r="A1331" s="94"/>
    </row>
    <row r="1332" spans="1:1" x14ac:dyDescent="0.2">
      <c r="A1332" s="94"/>
    </row>
    <row r="1333" spans="1:1" x14ac:dyDescent="0.2">
      <c r="A1333" s="94"/>
    </row>
    <row r="1334" spans="1:1" x14ac:dyDescent="0.2">
      <c r="A1334" s="94"/>
    </row>
    <row r="1335" spans="1:1" x14ac:dyDescent="0.2">
      <c r="A1335" s="94"/>
    </row>
    <row r="1336" spans="1:1" x14ac:dyDescent="0.2">
      <c r="A1336" s="94"/>
    </row>
    <row r="1337" spans="1:1" x14ac:dyDescent="0.2">
      <c r="A1337" s="94"/>
    </row>
    <row r="1338" spans="1:1" x14ac:dyDescent="0.2">
      <c r="A1338" s="94"/>
    </row>
    <row r="1339" spans="1:1" x14ac:dyDescent="0.2">
      <c r="A1339" s="94"/>
    </row>
    <row r="1340" spans="1:1" x14ac:dyDescent="0.2">
      <c r="A1340" s="94"/>
    </row>
    <row r="1341" spans="1:1" x14ac:dyDescent="0.2">
      <c r="A1341" s="94"/>
    </row>
    <row r="1342" spans="1:1" x14ac:dyDescent="0.2">
      <c r="A1342" s="94"/>
    </row>
    <row r="1343" spans="1:1" x14ac:dyDescent="0.2">
      <c r="A1343" s="94"/>
    </row>
    <row r="1344" spans="1:1" x14ac:dyDescent="0.2">
      <c r="A1344" s="94"/>
    </row>
    <row r="1345" spans="1:1" x14ac:dyDescent="0.2">
      <c r="A1345" s="94"/>
    </row>
    <row r="1346" spans="1:1" x14ac:dyDescent="0.2">
      <c r="A1346" s="94"/>
    </row>
    <row r="1347" spans="1:1" x14ac:dyDescent="0.2">
      <c r="A1347" s="94"/>
    </row>
    <row r="1348" spans="1:1" x14ac:dyDescent="0.2">
      <c r="A1348" s="94"/>
    </row>
    <row r="1349" spans="1:1" x14ac:dyDescent="0.2">
      <c r="A1349" s="94"/>
    </row>
    <row r="1350" spans="1:1" x14ac:dyDescent="0.2">
      <c r="A1350" s="94"/>
    </row>
    <row r="1351" spans="1:1" x14ac:dyDescent="0.2">
      <c r="A1351" s="94"/>
    </row>
    <row r="1352" spans="1:1" x14ac:dyDescent="0.2">
      <c r="A1352" s="94"/>
    </row>
    <row r="1353" spans="1:1" x14ac:dyDescent="0.2">
      <c r="A1353" s="94"/>
    </row>
    <row r="1354" spans="1:1" x14ac:dyDescent="0.2">
      <c r="A1354" s="94"/>
    </row>
    <row r="1355" spans="1:1" x14ac:dyDescent="0.2">
      <c r="A1355" s="94"/>
    </row>
    <row r="1356" spans="1:1" x14ac:dyDescent="0.2">
      <c r="A1356" s="94"/>
    </row>
    <row r="1357" spans="1:1" x14ac:dyDescent="0.2">
      <c r="A1357" s="94"/>
    </row>
    <row r="1358" spans="1:1" x14ac:dyDescent="0.2">
      <c r="A1358" s="94"/>
    </row>
    <row r="1359" spans="1:1" x14ac:dyDescent="0.2">
      <c r="A1359" s="94"/>
    </row>
    <row r="1360" spans="1:1" x14ac:dyDescent="0.2">
      <c r="A1360" s="94"/>
    </row>
    <row r="1361" spans="1:1" x14ac:dyDescent="0.2">
      <c r="A1361" s="94"/>
    </row>
    <row r="1362" spans="1:1" x14ac:dyDescent="0.2">
      <c r="A1362" s="94"/>
    </row>
    <row r="1363" spans="1:1" x14ac:dyDescent="0.2">
      <c r="A1363" s="94"/>
    </row>
    <row r="1364" spans="1:1" x14ac:dyDescent="0.2">
      <c r="A1364" s="94"/>
    </row>
    <row r="1365" spans="1:1" x14ac:dyDescent="0.2">
      <c r="A1365" s="94"/>
    </row>
    <row r="1366" spans="1:1" x14ac:dyDescent="0.2">
      <c r="A1366" s="94"/>
    </row>
    <row r="1367" spans="1:1" x14ac:dyDescent="0.2">
      <c r="A1367" s="94"/>
    </row>
    <row r="1368" spans="1:1" x14ac:dyDescent="0.2">
      <c r="A1368" s="94"/>
    </row>
    <row r="1369" spans="1:1" x14ac:dyDescent="0.2">
      <c r="A1369" s="94"/>
    </row>
    <row r="1370" spans="1:1" x14ac:dyDescent="0.2">
      <c r="A1370" s="94"/>
    </row>
    <row r="1371" spans="1:1" x14ac:dyDescent="0.2">
      <c r="A1371" s="94"/>
    </row>
    <row r="1372" spans="1:1" x14ac:dyDescent="0.2">
      <c r="A1372" s="94"/>
    </row>
    <row r="1373" spans="1:1" x14ac:dyDescent="0.2">
      <c r="A1373" s="94"/>
    </row>
    <row r="1374" spans="1:1" x14ac:dyDescent="0.2">
      <c r="A1374" s="94"/>
    </row>
    <row r="1375" spans="1:1" x14ac:dyDescent="0.2">
      <c r="A1375" s="94"/>
    </row>
    <row r="1376" spans="1:1" x14ac:dyDescent="0.2">
      <c r="A1376" s="94"/>
    </row>
    <row r="1377" spans="1:1" x14ac:dyDescent="0.2">
      <c r="A1377" s="94"/>
    </row>
    <row r="1378" spans="1:1" x14ac:dyDescent="0.2">
      <c r="A1378" s="94"/>
    </row>
    <row r="1379" spans="1:1" x14ac:dyDescent="0.2">
      <c r="A1379" s="94"/>
    </row>
    <row r="1380" spans="1:1" x14ac:dyDescent="0.2">
      <c r="A1380" s="94"/>
    </row>
    <row r="1381" spans="1:1" x14ac:dyDescent="0.2">
      <c r="A1381" s="94"/>
    </row>
    <row r="1382" spans="1:1" x14ac:dyDescent="0.2">
      <c r="A1382" s="94"/>
    </row>
    <row r="1383" spans="1:1" x14ac:dyDescent="0.2">
      <c r="A1383" s="94"/>
    </row>
    <row r="1384" spans="1:1" x14ac:dyDescent="0.2">
      <c r="A1384" s="94"/>
    </row>
    <row r="1385" spans="1:1" x14ac:dyDescent="0.2">
      <c r="A1385" s="94"/>
    </row>
    <row r="1386" spans="1:1" x14ac:dyDescent="0.2">
      <c r="A1386" s="94"/>
    </row>
    <row r="1387" spans="1:1" x14ac:dyDescent="0.2">
      <c r="A1387" s="94"/>
    </row>
    <row r="1388" spans="1:1" x14ac:dyDescent="0.2">
      <c r="A1388" s="94"/>
    </row>
    <row r="1389" spans="1:1" x14ac:dyDescent="0.2">
      <c r="A1389" s="94"/>
    </row>
    <row r="1390" spans="1:1" x14ac:dyDescent="0.2">
      <c r="A1390" s="94"/>
    </row>
    <row r="1391" spans="1:1" x14ac:dyDescent="0.2">
      <c r="A1391" s="94"/>
    </row>
    <row r="1392" spans="1:1" x14ac:dyDescent="0.2">
      <c r="A1392" s="94"/>
    </row>
    <row r="1393" spans="1:1" x14ac:dyDescent="0.2">
      <c r="A1393" s="94"/>
    </row>
    <row r="1394" spans="1:1" x14ac:dyDescent="0.2">
      <c r="A1394" s="94"/>
    </row>
    <row r="1395" spans="1:1" x14ac:dyDescent="0.2">
      <c r="A1395" s="94"/>
    </row>
    <row r="1396" spans="1:1" x14ac:dyDescent="0.2">
      <c r="A1396" s="94"/>
    </row>
    <row r="1397" spans="1:1" x14ac:dyDescent="0.2">
      <c r="A1397" s="94"/>
    </row>
    <row r="1398" spans="1:1" x14ac:dyDescent="0.2">
      <c r="A1398" s="94"/>
    </row>
    <row r="1399" spans="1:1" x14ac:dyDescent="0.2">
      <c r="A1399" s="94"/>
    </row>
    <row r="1400" spans="1:1" x14ac:dyDescent="0.2">
      <c r="A1400" s="94"/>
    </row>
    <row r="1401" spans="1:1" x14ac:dyDescent="0.2">
      <c r="A1401" s="94"/>
    </row>
    <row r="1402" spans="1:1" x14ac:dyDescent="0.2">
      <c r="A1402" s="94"/>
    </row>
    <row r="1403" spans="1:1" x14ac:dyDescent="0.2">
      <c r="A1403" s="94"/>
    </row>
    <row r="1404" spans="1:1" x14ac:dyDescent="0.2">
      <c r="A1404" s="94"/>
    </row>
    <row r="1405" spans="1:1" x14ac:dyDescent="0.2">
      <c r="A1405" s="94"/>
    </row>
    <row r="1406" spans="1:1" x14ac:dyDescent="0.2">
      <c r="A1406" s="94"/>
    </row>
    <row r="1407" spans="1:1" x14ac:dyDescent="0.2">
      <c r="A1407" s="94"/>
    </row>
    <row r="1408" spans="1:1" x14ac:dyDescent="0.2">
      <c r="A1408" s="94"/>
    </row>
    <row r="1409" spans="1:1" x14ac:dyDescent="0.2">
      <c r="A1409" s="94"/>
    </row>
    <row r="1410" spans="1:1" x14ac:dyDescent="0.2">
      <c r="A1410" s="94"/>
    </row>
    <row r="1411" spans="1:1" x14ac:dyDescent="0.2">
      <c r="A1411" s="94"/>
    </row>
    <row r="1412" spans="1:1" x14ac:dyDescent="0.2">
      <c r="A1412" s="94"/>
    </row>
    <row r="1413" spans="1:1" x14ac:dyDescent="0.2">
      <c r="A1413" s="94"/>
    </row>
    <row r="1414" spans="1:1" x14ac:dyDescent="0.2">
      <c r="A1414" s="94"/>
    </row>
    <row r="1415" spans="1:1" x14ac:dyDescent="0.2">
      <c r="A1415" s="94"/>
    </row>
    <row r="1416" spans="1:1" x14ac:dyDescent="0.2">
      <c r="A1416" s="94"/>
    </row>
    <row r="1417" spans="1:1" x14ac:dyDescent="0.2">
      <c r="A1417" s="94"/>
    </row>
    <row r="1418" spans="1:1" x14ac:dyDescent="0.2">
      <c r="A1418" s="94"/>
    </row>
    <row r="1419" spans="1:1" x14ac:dyDescent="0.2">
      <c r="A1419" s="94"/>
    </row>
    <row r="1420" spans="1:1" x14ac:dyDescent="0.2">
      <c r="A1420" s="94"/>
    </row>
    <row r="1421" spans="1:1" x14ac:dyDescent="0.2">
      <c r="A1421" s="94"/>
    </row>
    <row r="1422" spans="1:1" x14ac:dyDescent="0.2">
      <c r="A1422" s="94"/>
    </row>
    <row r="1423" spans="1:1" x14ac:dyDescent="0.2">
      <c r="A1423" s="94"/>
    </row>
    <row r="1424" spans="1:1" x14ac:dyDescent="0.2">
      <c r="A1424" s="94"/>
    </row>
    <row r="1425" spans="1:1" x14ac:dyDescent="0.2">
      <c r="A1425" s="94"/>
    </row>
    <row r="1426" spans="1:1" x14ac:dyDescent="0.2">
      <c r="A1426" s="94"/>
    </row>
    <row r="1427" spans="1:1" x14ac:dyDescent="0.2">
      <c r="A1427" s="94"/>
    </row>
    <row r="1428" spans="1:1" x14ac:dyDescent="0.2">
      <c r="A1428" s="94"/>
    </row>
    <row r="1429" spans="1:1" x14ac:dyDescent="0.2">
      <c r="A1429" s="94"/>
    </row>
    <row r="1430" spans="1:1" x14ac:dyDescent="0.2">
      <c r="A1430" s="94"/>
    </row>
    <row r="1431" spans="1:1" x14ac:dyDescent="0.2">
      <c r="A1431" s="94"/>
    </row>
    <row r="1432" spans="1:1" x14ac:dyDescent="0.2">
      <c r="A1432" s="94"/>
    </row>
    <row r="1433" spans="1:1" x14ac:dyDescent="0.2">
      <c r="A1433" s="94"/>
    </row>
    <row r="1434" spans="1:1" x14ac:dyDescent="0.2">
      <c r="A1434" s="94"/>
    </row>
    <row r="1435" spans="1:1" x14ac:dyDescent="0.2">
      <c r="A1435" s="94"/>
    </row>
    <row r="1436" spans="1:1" x14ac:dyDescent="0.2">
      <c r="A1436" s="94"/>
    </row>
    <row r="1437" spans="1:1" x14ac:dyDescent="0.2">
      <c r="A1437" s="94"/>
    </row>
    <row r="1438" spans="1:1" x14ac:dyDescent="0.2">
      <c r="A1438" s="94"/>
    </row>
    <row r="1439" spans="1:1" x14ac:dyDescent="0.2">
      <c r="A1439" s="94"/>
    </row>
    <row r="1440" spans="1:1" x14ac:dyDescent="0.2">
      <c r="A1440" s="94"/>
    </row>
    <row r="1441" spans="1:1" x14ac:dyDescent="0.2">
      <c r="A1441" s="94"/>
    </row>
    <row r="1442" spans="1:1" x14ac:dyDescent="0.2">
      <c r="A1442" s="94"/>
    </row>
    <row r="1443" spans="1:1" x14ac:dyDescent="0.2">
      <c r="A1443" s="94"/>
    </row>
    <row r="1444" spans="1:1" x14ac:dyDescent="0.2">
      <c r="A1444" s="94"/>
    </row>
    <row r="1445" spans="1:1" x14ac:dyDescent="0.2">
      <c r="A1445" s="94"/>
    </row>
    <row r="1446" spans="1:1" x14ac:dyDescent="0.2">
      <c r="A1446" s="94"/>
    </row>
    <row r="1447" spans="1:1" x14ac:dyDescent="0.2">
      <c r="A1447" s="94"/>
    </row>
    <row r="1448" spans="1:1" x14ac:dyDescent="0.2">
      <c r="A1448" s="94"/>
    </row>
    <row r="1449" spans="1:1" x14ac:dyDescent="0.2">
      <c r="A1449" s="94"/>
    </row>
    <row r="1450" spans="1:1" x14ac:dyDescent="0.2">
      <c r="A1450" s="94"/>
    </row>
    <row r="1451" spans="1:1" x14ac:dyDescent="0.2">
      <c r="A1451" s="94"/>
    </row>
    <row r="1452" spans="1:1" x14ac:dyDescent="0.2">
      <c r="A1452" s="94"/>
    </row>
    <row r="1453" spans="1:1" x14ac:dyDescent="0.2">
      <c r="A1453" s="94"/>
    </row>
    <row r="1454" spans="1:1" x14ac:dyDescent="0.2">
      <c r="A1454" s="94"/>
    </row>
    <row r="1455" spans="1:1" x14ac:dyDescent="0.2">
      <c r="A1455" s="94"/>
    </row>
    <row r="1456" spans="1:1" x14ac:dyDescent="0.2">
      <c r="A1456" s="94"/>
    </row>
    <row r="1457" spans="1:1" x14ac:dyDescent="0.2">
      <c r="A1457" s="94"/>
    </row>
    <row r="1458" spans="1:1" x14ac:dyDescent="0.2">
      <c r="A1458" s="94"/>
    </row>
    <row r="1459" spans="1:1" x14ac:dyDescent="0.2">
      <c r="A1459" s="94"/>
    </row>
    <row r="1460" spans="1:1" x14ac:dyDescent="0.2">
      <c r="A1460" s="94"/>
    </row>
    <row r="1461" spans="1:1" x14ac:dyDescent="0.2">
      <c r="A1461" s="94"/>
    </row>
    <row r="1462" spans="1:1" x14ac:dyDescent="0.2">
      <c r="A1462" s="94"/>
    </row>
    <row r="1463" spans="1:1" x14ac:dyDescent="0.2">
      <c r="A1463" s="94"/>
    </row>
    <row r="1464" spans="1:1" x14ac:dyDescent="0.2">
      <c r="A1464" s="94"/>
    </row>
    <row r="1465" spans="1:1" x14ac:dyDescent="0.2">
      <c r="A1465" s="94"/>
    </row>
    <row r="1466" spans="1:1" x14ac:dyDescent="0.2">
      <c r="A1466" s="94"/>
    </row>
    <row r="1467" spans="1:1" x14ac:dyDescent="0.2">
      <c r="A1467" s="94"/>
    </row>
    <row r="1468" spans="1:1" x14ac:dyDescent="0.2">
      <c r="A1468" s="94"/>
    </row>
    <row r="1469" spans="1:1" x14ac:dyDescent="0.2">
      <c r="A1469" s="94"/>
    </row>
    <row r="1470" spans="1:1" x14ac:dyDescent="0.2">
      <c r="A1470" s="94"/>
    </row>
    <row r="1471" spans="1:1" x14ac:dyDescent="0.2">
      <c r="A1471" s="94"/>
    </row>
    <row r="1472" spans="1:1" x14ac:dyDescent="0.2">
      <c r="A1472" s="94"/>
    </row>
    <row r="1473" spans="1:1" x14ac:dyDescent="0.2">
      <c r="A1473" s="94"/>
    </row>
    <row r="1474" spans="1:1" x14ac:dyDescent="0.2">
      <c r="A1474" s="94"/>
    </row>
    <row r="1475" spans="1:1" x14ac:dyDescent="0.2">
      <c r="A1475" s="94"/>
    </row>
    <row r="1476" spans="1:1" x14ac:dyDescent="0.2">
      <c r="A1476" s="94"/>
    </row>
    <row r="1477" spans="1:1" x14ac:dyDescent="0.2">
      <c r="A1477" s="94"/>
    </row>
    <row r="1478" spans="1:1" x14ac:dyDescent="0.2">
      <c r="A1478" s="94"/>
    </row>
    <row r="1479" spans="1:1" x14ac:dyDescent="0.2">
      <c r="A1479" s="94"/>
    </row>
    <row r="1480" spans="1:1" x14ac:dyDescent="0.2">
      <c r="A1480" s="94"/>
    </row>
    <row r="1481" spans="1:1" x14ac:dyDescent="0.2">
      <c r="A1481" s="94"/>
    </row>
    <row r="1482" spans="1:1" x14ac:dyDescent="0.2">
      <c r="A1482" s="94"/>
    </row>
    <row r="1483" spans="1:1" x14ac:dyDescent="0.2">
      <c r="A1483" s="94"/>
    </row>
    <row r="1484" spans="1:1" x14ac:dyDescent="0.2">
      <c r="A1484" s="94"/>
    </row>
    <row r="1485" spans="1:1" x14ac:dyDescent="0.2">
      <c r="A1485" s="94"/>
    </row>
    <row r="1486" spans="1:1" x14ac:dyDescent="0.2">
      <c r="A1486" s="94"/>
    </row>
    <row r="1487" spans="1:1" x14ac:dyDescent="0.2">
      <c r="A1487" s="94"/>
    </row>
    <row r="1488" spans="1:1" x14ac:dyDescent="0.2">
      <c r="A1488" s="94"/>
    </row>
    <row r="1489" spans="1:1" x14ac:dyDescent="0.2">
      <c r="A1489" s="94"/>
    </row>
    <row r="1490" spans="1:1" x14ac:dyDescent="0.2">
      <c r="A1490" s="94"/>
    </row>
    <row r="1491" spans="1:1" x14ac:dyDescent="0.2">
      <c r="A1491" s="94"/>
    </row>
    <row r="1492" spans="1:1" x14ac:dyDescent="0.2">
      <c r="A1492" s="94"/>
    </row>
    <row r="1493" spans="1:1" x14ac:dyDescent="0.2">
      <c r="A1493" s="94"/>
    </row>
    <row r="1494" spans="1:1" x14ac:dyDescent="0.2">
      <c r="A1494" s="94"/>
    </row>
    <row r="1495" spans="1:1" x14ac:dyDescent="0.2">
      <c r="A1495" s="94"/>
    </row>
    <row r="1496" spans="1:1" x14ac:dyDescent="0.2">
      <c r="A1496" s="94"/>
    </row>
    <row r="1497" spans="1:1" x14ac:dyDescent="0.2">
      <c r="A1497" s="94"/>
    </row>
    <row r="1498" spans="1:1" x14ac:dyDescent="0.2">
      <c r="A1498" s="94"/>
    </row>
    <row r="1499" spans="1:1" x14ac:dyDescent="0.2">
      <c r="A1499" s="94"/>
    </row>
    <row r="1500" spans="1:1" x14ac:dyDescent="0.2">
      <c r="A1500" s="94"/>
    </row>
    <row r="1501" spans="1:1" x14ac:dyDescent="0.2">
      <c r="A1501" s="94"/>
    </row>
    <row r="1502" spans="1:1" x14ac:dyDescent="0.2">
      <c r="A1502" s="94"/>
    </row>
    <row r="1503" spans="1:1" x14ac:dyDescent="0.2">
      <c r="A1503" s="94"/>
    </row>
    <row r="1504" spans="1:1" x14ac:dyDescent="0.2">
      <c r="A1504" s="94"/>
    </row>
    <row r="1505" spans="1:1" x14ac:dyDescent="0.2">
      <c r="A1505" s="94"/>
    </row>
    <row r="1506" spans="1:1" x14ac:dyDescent="0.2">
      <c r="A1506" s="94"/>
    </row>
    <row r="1507" spans="1:1" x14ac:dyDescent="0.2">
      <c r="A1507" s="94"/>
    </row>
    <row r="1508" spans="1:1" x14ac:dyDescent="0.2">
      <c r="A1508" s="94"/>
    </row>
    <row r="1509" spans="1:1" x14ac:dyDescent="0.2">
      <c r="A1509" s="94"/>
    </row>
    <row r="1510" spans="1:1" x14ac:dyDescent="0.2">
      <c r="A1510" s="94"/>
    </row>
    <row r="1511" spans="1:1" x14ac:dyDescent="0.2">
      <c r="A1511" s="94"/>
    </row>
    <row r="1512" spans="1:1" x14ac:dyDescent="0.2">
      <c r="A1512" s="94"/>
    </row>
    <row r="1513" spans="1:1" x14ac:dyDescent="0.2">
      <c r="A1513" s="94"/>
    </row>
    <row r="1514" spans="1:1" x14ac:dyDescent="0.2">
      <c r="A1514" s="94"/>
    </row>
    <row r="1515" spans="1:1" x14ac:dyDescent="0.2">
      <c r="A1515" s="94"/>
    </row>
    <row r="1516" spans="1:1" x14ac:dyDescent="0.2">
      <c r="A1516" s="94"/>
    </row>
    <row r="1517" spans="1:1" x14ac:dyDescent="0.2">
      <c r="A1517" s="94"/>
    </row>
    <row r="1518" spans="1:1" x14ac:dyDescent="0.2">
      <c r="A1518" s="94"/>
    </row>
    <row r="1519" spans="1:1" x14ac:dyDescent="0.2">
      <c r="A1519" s="94"/>
    </row>
    <row r="1520" spans="1:1" x14ac:dyDescent="0.2">
      <c r="A1520" s="94"/>
    </row>
    <row r="1521" spans="1:1" x14ac:dyDescent="0.2">
      <c r="A1521" s="94"/>
    </row>
    <row r="1522" spans="1:1" x14ac:dyDescent="0.2">
      <c r="A1522" s="94"/>
    </row>
    <row r="1523" spans="1:1" x14ac:dyDescent="0.2">
      <c r="A1523" s="94"/>
    </row>
    <row r="1524" spans="1:1" x14ac:dyDescent="0.2">
      <c r="A1524" s="94"/>
    </row>
    <row r="1525" spans="1:1" x14ac:dyDescent="0.2">
      <c r="A1525" s="94"/>
    </row>
    <row r="1526" spans="1:1" x14ac:dyDescent="0.2">
      <c r="A1526" s="94"/>
    </row>
    <row r="1527" spans="1:1" x14ac:dyDescent="0.2">
      <c r="A1527" s="94"/>
    </row>
    <row r="1528" spans="1:1" x14ac:dyDescent="0.2">
      <c r="A1528" s="94"/>
    </row>
    <row r="1529" spans="1:1" x14ac:dyDescent="0.2">
      <c r="A1529" s="94"/>
    </row>
    <row r="1530" spans="1:1" x14ac:dyDescent="0.2">
      <c r="A1530" s="94"/>
    </row>
    <row r="1531" spans="1:1" x14ac:dyDescent="0.2">
      <c r="A1531" s="94"/>
    </row>
    <row r="1532" spans="1:1" x14ac:dyDescent="0.2">
      <c r="A1532" s="94"/>
    </row>
    <row r="1533" spans="1:1" x14ac:dyDescent="0.2">
      <c r="A1533" s="94"/>
    </row>
    <row r="1534" spans="1:1" x14ac:dyDescent="0.2">
      <c r="A1534" s="94"/>
    </row>
    <row r="1535" spans="1:1" x14ac:dyDescent="0.2">
      <c r="A1535" s="94"/>
    </row>
    <row r="1536" spans="1:1" x14ac:dyDescent="0.2">
      <c r="A1536" s="94"/>
    </row>
    <row r="1537" spans="1:1" x14ac:dyDescent="0.2">
      <c r="A1537" s="94"/>
    </row>
    <row r="1538" spans="1:1" x14ac:dyDescent="0.2">
      <c r="A1538" s="94"/>
    </row>
    <row r="1539" spans="1:1" x14ac:dyDescent="0.2">
      <c r="A1539" s="94"/>
    </row>
    <row r="1540" spans="1:1" x14ac:dyDescent="0.2">
      <c r="A1540" s="94"/>
    </row>
    <row r="1541" spans="1:1" x14ac:dyDescent="0.2">
      <c r="A1541" s="94"/>
    </row>
    <row r="1542" spans="1:1" x14ac:dyDescent="0.2">
      <c r="A1542" s="94"/>
    </row>
    <row r="1543" spans="1:1" x14ac:dyDescent="0.2">
      <c r="A1543" s="94"/>
    </row>
    <row r="1544" spans="1:1" x14ac:dyDescent="0.2">
      <c r="A1544" s="94"/>
    </row>
    <row r="1545" spans="1:1" x14ac:dyDescent="0.2">
      <c r="A1545" s="94"/>
    </row>
    <row r="1546" spans="1:1" x14ac:dyDescent="0.2">
      <c r="A1546" s="94"/>
    </row>
    <row r="1547" spans="1:1" x14ac:dyDescent="0.2">
      <c r="A1547" s="94"/>
    </row>
    <row r="1548" spans="1:1" x14ac:dyDescent="0.2">
      <c r="A1548" s="94"/>
    </row>
    <row r="1549" spans="1:1" x14ac:dyDescent="0.2">
      <c r="A1549" s="94"/>
    </row>
    <row r="1550" spans="1:1" x14ac:dyDescent="0.2">
      <c r="A1550" s="94"/>
    </row>
    <row r="1551" spans="1:1" x14ac:dyDescent="0.2">
      <c r="A1551" s="94"/>
    </row>
    <row r="1552" spans="1:1" x14ac:dyDescent="0.2">
      <c r="A1552" s="94"/>
    </row>
    <row r="1553" spans="1:1" x14ac:dyDescent="0.2">
      <c r="A1553" s="94"/>
    </row>
    <row r="1554" spans="1:1" x14ac:dyDescent="0.2">
      <c r="A1554" s="94"/>
    </row>
    <row r="1555" spans="1:1" x14ac:dyDescent="0.2">
      <c r="A1555" s="94"/>
    </row>
    <row r="1556" spans="1:1" x14ac:dyDescent="0.2">
      <c r="A1556" s="94"/>
    </row>
    <row r="1557" spans="1:1" x14ac:dyDescent="0.2">
      <c r="A1557" s="94"/>
    </row>
    <row r="1558" spans="1:1" x14ac:dyDescent="0.2">
      <c r="A1558" s="94"/>
    </row>
    <row r="1559" spans="1:1" x14ac:dyDescent="0.2">
      <c r="A1559" s="94"/>
    </row>
    <row r="1560" spans="1:1" x14ac:dyDescent="0.2">
      <c r="A1560" s="94"/>
    </row>
    <row r="1561" spans="1:1" x14ac:dyDescent="0.2">
      <c r="A1561" s="94"/>
    </row>
    <row r="1562" spans="1:1" x14ac:dyDescent="0.2">
      <c r="A1562" s="94"/>
    </row>
    <row r="1563" spans="1:1" x14ac:dyDescent="0.2">
      <c r="A1563" s="94"/>
    </row>
    <row r="1564" spans="1:1" x14ac:dyDescent="0.2">
      <c r="A1564" s="94"/>
    </row>
    <row r="1565" spans="1:1" x14ac:dyDescent="0.2">
      <c r="A1565" s="94"/>
    </row>
    <row r="1566" spans="1:1" x14ac:dyDescent="0.2">
      <c r="A1566" s="94"/>
    </row>
    <row r="1567" spans="1:1" x14ac:dyDescent="0.2">
      <c r="A1567" s="94"/>
    </row>
    <row r="1568" spans="1:1" x14ac:dyDescent="0.2">
      <c r="A1568" s="94"/>
    </row>
    <row r="1569" spans="1:1" x14ac:dyDescent="0.2">
      <c r="A1569" s="94"/>
    </row>
    <row r="1570" spans="1:1" x14ac:dyDescent="0.2">
      <c r="A1570" s="94"/>
    </row>
    <row r="1571" spans="1:1" x14ac:dyDescent="0.2">
      <c r="A1571" s="94"/>
    </row>
    <row r="1572" spans="1:1" x14ac:dyDescent="0.2">
      <c r="A1572" s="94"/>
    </row>
    <row r="1573" spans="1:1" x14ac:dyDescent="0.2">
      <c r="A1573" s="94"/>
    </row>
    <row r="1574" spans="1:1" x14ac:dyDescent="0.2">
      <c r="A1574" s="94"/>
    </row>
    <row r="1575" spans="1:1" x14ac:dyDescent="0.2">
      <c r="A1575" s="94"/>
    </row>
    <row r="1576" spans="1:1" x14ac:dyDescent="0.2">
      <c r="A1576" s="94"/>
    </row>
    <row r="1577" spans="1:1" x14ac:dyDescent="0.2">
      <c r="A1577" s="94"/>
    </row>
    <row r="1578" spans="1:1" x14ac:dyDescent="0.2">
      <c r="A1578" s="94"/>
    </row>
    <row r="1579" spans="1:1" x14ac:dyDescent="0.2">
      <c r="A1579" s="94"/>
    </row>
    <row r="1580" spans="1:1" x14ac:dyDescent="0.2">
      <c r="A1580" s="94"/>
    </row>
    <row r="1581" spans="1:1" x14ac:dyDescent="0.2">
      <c r="A1581" s="94"/>
    </row>
    <row r="1582" spans="1:1" x14ac:dyDescent="0.2">
      <c r="A1582" s="94"/>
    </row>
    <row r="1583" spans="1:1" x14ac:dyDescent="0.2">
      <c r="A1583" s="94"/>
    </row>
    <row r="1584" spans="1:1" x14ac:dyDescent="0.2">
      <c r="A1584" s="94"/>
    </row>
    <row r="1585" spans="1:1" x14ac:dyDescent="0.2">
      <c r="A1585" s="94"/>
    </row>
    <row r="1586" spans="1:1" x14ac:dyDescent="0.2">
      <c r="A1586" s="94"/>
    </row>
    <row r="1587" spans="1:1" x14ac:dyDescent="0.2">
      <c r="A1587" s="94"/>
    </row>
    <row r="1588" spans="1:1" x14ac:dyDescent="0.2">
      <c r="A1588" s="94"/>
    </row>
    <row r="1589" spans="1:1" x14ac:dyDescent="0.2">
      <c r="A1589" s="94"/>
    </row>
    <row r="1590" spans="1:1" x14ac:dyDescent="0.2">
      <c r="A1590" s="94"/>
    </row>
    <row r="1591" spans="1:1" x14ac:dyDescent="0.2">
      <c r="A1591" s="94"/>
    </row>
    <row r="1592" spans="1:1" x14ac:dyDescent="0.2">
      <c r="A1592" s="94"/>
    </row>
    <row r="1593" spans="1:1" x14ac:dyDescent="0.2">
      <c r="A1593" s="94"/>
    </row>
    <row r="1594" spans="1:1" x14ac:dyDescent="0.2">
      <c r="A1594" s="94"/>
    </row>
    <row r="1595" spans="1:1" x14ac:dyDescent="0.2">
      <c r="A1595" s="94"/>
    </row>
    <row r="1596" spans="1:1" x14ac:dyDescent="0.2">
      <c r="A1596" s="94"/>
    </row>
    <row r="1597" spans="1:1" x14ac:dyDescent="0.2">
      <c r="A1597" s="94"/>
    </row>
    <row r="1598" spans="1:1" x14ac:dyDescent="0.2">
      <c r="A1598" s="94"/>
    </row>
    <row r="1599" spans="1:1" x14ac:dyDescent="0.2">
      <c r="A1599" s="94"/>
    </row>
    <row r="1600" spans="1:1" x14ac:dyDescent="0.2">
      <c r="A1600" s="94"/>
    </row>
    <row r="1601" spans="1:1" x14ac:dyDescent="0.2">
      <c r="A1601" s="94"/>
    </row>
    <row r="1602" spans="1:1" x14ac:dyDescent="0.2">
      <c r="A1602" s="94"/>
    </row>
    <row r="1603" spans="1:1" x14ac:dyDescent="0.2">
      <c r="A1603" s="94"/>
    </row>
    <row r="1604" spans="1:1" x14ac:dyDescent="0.2">
      <c r="A1604" s="94"/>
    </row>
    <row r="1605" spans="1:1" x14ac:dyDescent="0.2">
      <c r="A1605" s="94"/>
    </row>
    <row r="1606" spans="1:1" x14ac:dyDescent="0.2">
      <c r="A1606" s="94"/>
    </row>
    <row r="1607" spans="1:1" x14ac:dyDescent="0.2">
      <c r="A1607" s="94"/>
    </row>
    <row r="1608" spans="1:1" x14ac:dyDescent="0.2">
      <c r="A1608" s="94"/>
    </row>
    <row r="1609" spans="1:1" x14ac:dyDescent="0.2">
      <c r="A1609" s="94"/>
    </row>
    <row r="1610" spans="1:1" x14ac:dyDescent="0.2">
      <c r="A1610" s="94"/>
    </row>
    <row r="1611" spans="1:1" x14ac:dyDescent="0.2">
      <c r="A1611" s="94"/>
    </row>
    <row r="1612" spans="1:1" x14ac:dyDescent="0.2">
      <c r="A1612" s="94"/>
    </row>
    <row r="1613" spans="1:1" x14ac:dyDescent="0.2">
      <c r="A1613" s="94"/>
    </row>
    <row r="1614" spans="1:1" x14ac:dyDescent="0.2">
      <c r="A1614" s="94"/>
    </row>
    <row r="1615" spans="1:1" x14ac:dyDescent="0.2">
      <c r="A1615" s="94"/>
    </row>
    <row r="1616" spans="1:1" x14ac:dyDescent="0.2">
      <c r="A1616" s="94"/>
    </row>
    <row r="1617" spans="1:1" x14ac:dyDescent="0.2">
      <c r="A1617" s="94"/>
    </row>
    <row r="1618" spans="1:1" x14ac:dyDescent="0.2">
      <c r="A1618" s="94"/>
    </row>
    <row r="1619" spans="1:1" x14ac:dyDescent="0.2">
      <c r="A1619" s="94"/>
    </row>
    <row r="1620" spans="1:1" x14ac:dyDescent="0.2">
      <c r="A1620" s="94"/>
    </row>
    <row r="1621" spans="1:1" x14ac:dyDescent="0.2">
      <c r="A1621" s="94"/>
    </row>
    <row r="1622" spans="1:1" x14ac:dyDescent="0.2">
      <c r="A1622" s="94"/>
    </row>
    <row r="1623" spans="1:1" x14ac:dyDescent="0.2">
      <c r="A1623" s="94"/>
    </row>
    <row r="1624" spans="1:1" x14ac:dyDescent="0.2">
      <c r="A1624" s="94"/>
    </row>
    <row r="1625" spans="1:1" x14ac:dyDescent="0.2">
      <c r="A1625" s="94"/>
    </row>
    <row r="1626" spans="1:1" x14ac:dyDescent="0.2">
      <c r="A1626" s="94"/>
    </row>
    <row r="1627" spans="1:1" x14ac:dyDescent="0.2">
      <c r="A1627" s="94"/>
    </row>
    <row r="1628" spans="1:1" x14ac:dyDescent="0.2">
      <c r="A1628" s="94"/>
    </row>
    <row r="1629" spans="1:1" x14ac:dyDescent="0.2">
      <c r="A1629" s="94"/>
    </row>
    <row r="1630" spans="1:1" x14ac:dyDescent="0.2">
      <c r="A1630" s="94"/>
    </row>
    <row r="1631" spans="1:1" x14ac:dyDescent="0.2">
      <c r="A1631" s="94"/>
    </row>
    <row r="1632" spans="1:1" x14ac:dyDescent="0.2">
      <c r="A1632" s="94"/>
    </row>
    <row r="1633" spans="1:1" x14ac:dyDescent="0.2">
      <c r="A1633" s="94"/>
    </row>
    <row r="1634" spans="1:1" x14ac:dyDescent="0.2">
      <c r="A1634" s="94"/>
    </row>
    <row r="1635" spans="1:1" x14ac:dyDescent="0.2">
      <c r="A1635" s="94"/>
    </row>
    <row r="1636" spans="1:1" x14ac:dyDescent="0.2">
      <c r="A1636" s="94"/>
    </row>
    <row r="1637" spans="1:1" x14ac:dyDescent="0.2">
      <c r="A1637" s="94"/>
    </row>
    <row r="1638" spans="1:1" x14ac:dyDescent="0.2">
      <c r="A1638" s="94"/>
    </row>
    <row r="1639" spans="1:1" x14ac:dyDescent="0.2">
      <c r="A1639" s="94"/>
    </row>
    <row r="1640" spans="1:1" x14ac:dyDescent="0.2">
      <c r="A1640" s="94"/>
    </row>
    <row r="1641" spans="1:1" x14ac:dyDescent="0.2">
      <c r="A1641" s="94"/>
    </row>
    <row r="1642" spans="1:1" x14ac:dyDescent="0.2">
      <c r="A1642" s="94"/>
    </row>
    <row r="1643" spans="1:1" x14ac:dyDescent="0.2">
      <c r="A1643" s="94"/>
    </row>
    <row r="1644" spans="1:1" x14ac:dyDescent="0.2">
      <c r="A1644" s="94"/>
    </row>
    <row r="1645" spans="1:1" x14ac:dyDescent="0.2">
      <c r="A1645" s="94"/>
    </row>
    <row r="1646" spans="1:1" x14ac:dyDescent="0.2">
      <c r="A1646" s="94"/>
    </row>
    <row r="1647" spans="1:1" x14ac:dyDescent="0.2">
      <c r="A1647" s="94"/>
    </row>
    <row r="1648" spans="1:1" x14ac:dyDescent="0.2">
      <c r="A1648" s="94"/>
    </row>
    <row r="1649" spans="1:1" x14ac:dyDescent="0.2">
      <c r="A1649" s="94"/>
    </row>
    <row r="1650" spans="1:1" x14ac:dyDescent="0.2">
      <c r="A1650" s="94"/>
    </row>
    <row r="1651" spans="1:1" x14ac:dyDescent="0.2">
      <c r="A1651" s="94"/>
    </row>
    <row r="1652" spans="1:1" x14ac:dyDescent="0.2">
      <c r="A1652" s="94"/>
    </row>
    <row r="1653" spans="1:1" x14ac:dyDescent="0.2">
      <c r="A1653" s="94"/>
    </row>
    <row r="1654" spans="1:1" x14ac:dyDescent="0.2">
      <c r="A1654" s="94"/>
    </row>
    <row r="1655" spans="1:1" x14ac:dyDescent="0.2">
      <c r="A1655" s="94"/>
    </row>
    <row r="1656" spans="1:1" x14ac:dyDescent="0.2">
      <c r="A1656" s="94"/>
    </row>
    <row r="1657" spans="1:1" x14ac:dyDescent="0.2">
      <c r="A1657" s="94"/>
    </row>
    <row r="1658" spans="1:1" x14ac:dyDescent="0.2">
      <c r="A1658" s="94"/>
    </row>
    <row r="1659" spans="1:1" x14ac:dyDescent="0.2">
      <c r="A1659" s="94"/>
    </row>
    <row r="1660" spans="1:1" x14ac:dyDescent="0.2">
      <c r="A1660" s="94"/>
    </row>
    <row r="1661" spans="1:1" x14ac:dyDescent="0.2">
      <c r="A1661" s="94"/>
    </row>
    <row r="1662" spans="1:1" x14ac:dyDescent="0.2">
      <c r="A1662" s="94"/>
    </row>
    <row r="1663" spans="1:1" x14ac:dyDescent="0.2">
      <c r="A1663" s="94"/>
    </row>
    <row r="1664" spans="1:1" x14ac:dyDescent="0.2">
      <c r="A1664" s="94"/>
    </row>
    <row r="1665" spans="1:1" x14ac:dyDescent="0.2">
      <c r="A1665" s="94"/>
    </row>
    <row r="1666" spans="1:1" x14ac:dyDescent="0.2">
      <c r="A1666" s="94"/>
    </row>
    <row r="1667" spans="1:1" x14ac:dyDescent="0.2">
      <c r="A1667" s="94"/>
    </row>
    <row r="1668" spans="1:1" x14ac:dyDescent="0.2">
      <c r="A1668" s="94"/>
    </row>
    <row r="1669" spans="1:1" x14ac:dyDescent="0.2">
      <c r="A1669" s="94"/>
    </row>
    <row r="1670" spans="1:1" x14ac:dyDescent="0.2">
      <c r="A1670" s="94"/>
    </row>
    <row r="1671" spans="1:1" x14ac:dyDescent="0.2">
      <c r="A1671" s="94"/>
    </row>
    <row r="1672" spans="1:1" x14ac:dyDescent="0.2">
      <c r="A1672" s="94"/>
    </row>
    <row r="1673" spans="1:1" x14ac:dyDescent="0.2">
      <c r="A1673" s="94"/>
    </row>
    <row r="1674" spans="1:1" x14ac:dyDescent="0.2">
      <c r="A1674" s="94"/>
    </row>
    <row r="1675" spans="1:1" x14ac:dyDescent="0.2">
      <c r="A1675" s="94"/>
    </row>
    <row r="1676" spans="1:1" x14ac:dyDescent="0.2">
      <c r="A1676" s="94"/>
    </row>
    <row r="1677" spans="1:1" x14ac:dyDescent="0.2">
      <c r="A1677" s="94"/>
    </row>
    <row r="1678" spans="1:1" x14ac:dyDescent="0.2">
      <c r="A1678" s="94"/>
    </row>
    <row r="1679" spans="1:1" x14ac:dyDescent="0.2">
      <c r="A1679" s="94"/>
    </row>
    <row r="1680" spans="1:1" x14ac:dyDescent="0.2">
      <c r="A1680" s="94"/>
    </row>
    <row r="1681" spans="1:1" x14ac:dyDescent="0.2">
      <c r="A1681" s="94"/>
    </row>
    <row r="1682" spans="1:1" x14ac:dyDescent="0.2">
      <c r="A1682" s="94"/>
    </row>
    <row r="1683" spans="1:1" x14ac:dyDescent="0.2">
      <c r="A1683" s="94"/>
    </row>
    <row r="1684" spans="1:1" x14ac:dyDescent="0.2">
      <c r="A1684" s="94"/>
    </row>
    <row r="1685" spans="1:1" x14ac:dyDescent="0.2">
      <c r="A1685" s="94"/>
    </row>
    <row r="1686" spans="1:1" x14ac:dyDescent="0.2">
      <c r="A1686" s="94"/>
    </row>
    <row r="1687" spans="1:1" x14ac:dyDescent="0.2">
      <c r="A1687" s="94"/>
    </row>
    <row r="1688" spans="1:1" x14ac:dyDescent="0.2">
      <c r="A1688" s="94"/>
    </row>
    <row r="1689" spans="1:1" x14ac:dyDescent="0.2">
      <c r="A1689" s="94"/>
    </row>
    <row r="1690" spans="1:1" x14ac:dyDescent="0.2">
      <c r="A1690" s="94"/>
    </row>
    <row r="1691" spans="1:1" x14ac:dyDescent="0.2">
      <c r="A1691" s="94"/>
    </row>
    <row r="1692" spans="1:1" x14ac:dyDescent="0.2">
      <c r="A1692" s="94"/>
    </row>
    <row r="1693" spans="1:1" x14ac:dyDescent="0.2">
      <c r="A1693" s="94"/>
    </row>
    <row r="1694" spans="1:1" x14ac:dyDescent="0.2">
      <c r="A1694" s="94"/>
    </row>
    <row r="1695" spans="1:1" x14ac:dyDescent="0.2">
      <c r="A1695" s="94"/>
    </row>
    <row r="1696" spans="1:1" x14ac:dyDescent="0.2">
      <c r="A1696" s="94"/>
    </row>
    <row r="1697" spans="1:1" x14ac:dyDescent="0.2">
      <c r="A1697" s="94"/>
    </row>
    <row r="1698" spans="1:1" x14ac:dyDescent="0.2">
      <c r="A1698" s="94"/>
    </row>
    <row r="1699" spans="1:1" x14ac:dyDescent="0.2">
      <c r="A1699" s="94"/>
    </row>
    <row r="1700" spans="1:1" x14ac:dyDescent="0.2">
      <c r="A1700" s="94"/>
    </row>
    <row r="1701" spans="1:1" x14ac:dyDescent="0.2">
      <c r="A1701" s="94"/>
    </row>
    <row r="1702" spans="1:1" x14ac:dyDescent="0.2">
      <c r="A1702" s="94"/>
    </row>
    <row r="1703" spans="1:1" x14ac:dyDescent="0.2">
      <c r="A1703" s="94"/>
    </row>
    <row r="1704" spans="1:1" x14ac:dyDescent="0.2">
      <c r="A1704" s="94"/>
    </row>
    <row r="1705" spans="1:1" x14ac:dyDescent="0.2">
      <c r="A1705" s="94"/>
    </row>
    <row r="1706" spans="1:1" x14ac:dyDescent="0.2">
      <c r="A1706" s="94"/>
    </row>
    <row r="1707" spans="1:1" x14ac:dyDescent="0.2">
      <c r="A1707" s="94"/>
    </row>
    <row r="1708" spans="1:1" x14ac:dyDescent="0.2">
      <c r="A1708" s="94"/>
    </row>
    <row r="1709" spans="1:1" x14ac:dyDescent="0.2">
      <c r="A1709" s="94"/>
    </row>
    <row r="1710" spans="1:1" x14ac:dyDescent="0.2">
      <c r="A1710" s="94"/>
    </row>
    <row r="1711" spans="1:1" x14ac:dyDescent="0.2">
      <c r="A1711" s="94"/>
    </row>
    <row r="1712" spans="1:1" x14ac:dyDescent="0.2">
      <c r="A1712" s="94"/>
    </row>
    <row r="1713" spans="1:1" x14ac:dyDescent="0.2">
      <c r="A1713" s="94"/>
    </row>
    <row r="1714" spans="1:1" x14ac:dyDescent="0.2">
      <c r="A1714" s="94"/>
    </row>
    <row r="1715" spans="1:1" x14ac:dyDescent="0.2">
      <c r="A1715" s="94"/>
    </row>
    <row r="1716" spans="1:1" x14ac:dyDescent="0.2">
      <c r="A1716" s="94"/>
    </row>
    <row r="1717" spans="1:1" x14ac:dyDescent="0.2">
      <c r="A1717" s="94"/>
    </row>
    <row r="1718" spans="1:1" x14ac:dyDescent="0.2">
      <c r="A1718" s="94"/>
    </row>
    <row r="1719" spans="1:1" x14ac:dyDescent="0.2">
      <c r="A1719" s="94"/>
    </row>
    <row r="1720" spans="1:1" x14ac:dyDescent="0.2">
      <c r="A1720" s="94"/>
    </row>
    <row r="1721" spans="1:1" x14ac:dyDescent="0.2">
      <c r="A1721" s="94"/>
    </row>
    <row r="1722" spans="1:1" x14ac:dyDescent="0.2">
      <c r="A1722" s="94"/>
    </row>
    <row r="1723" spans="1:1" x14ac:dyDescent="0.2">
      <c r="A1723" s="94"/>
    </row>
    <row r="1724" spans="1:1" x14ac:dyDescent="0.2">
      <c r="A1724" s="94"/>
    </row>
    <row r="1725" spans="1:1" x14ac:dyDescent="0.2">
      <c r="A1725" s="94"/>
    </row>
    <row r="1726" spans="1:1" x14ac:dyDescent="0.2">
      <c r="A1726" s="94"/>
    </row>
    <row r="1727" spans="1:1" x14ac:dyDescent="0.2">
      <c r="A1727" s="94"/>
    </row>
    <row r="1728" spans="1:1" x14ac:dyDescent="0.2">
      <c r="A1728" s="94"/>
    </row>
    <row r="1729" spans="1:1" x14ac:dyDescent="0.2">
      <c r="A1729" s="94"/>
    </row>
    <row r="1730" spans="1:1" x14ac:dyDescent="0.2">
      <c r="A1730" s="94"/>
    </row>
    <row r="1731" spans="1:1" x14ac:dyDescent="0.2">
      <c r="A1731" s="94"/>
    </row>
    <row r="1732" spans="1:1" x14ac:dyDescent="0.2">
      <c r="A1732" s="94"/>
    </row>
    <row r="1733" spans="1:1" x14ac:dyDescent="0.2">
      <c r="A1733" s="94"/>
    </row>
    <row r="1734" spans="1:1" x14ac:dyDescent="0.2">
      <c r="A1734" s="94"/>
    </row>
    <row r="1735" spans="1:1" x14ac:dyDescent="0.2">
      <c r="A1735" s="94"/>
    </row>
    <row r="1736" spans="1:1" x14ac:dyDescent="0.2">
      <c r="A1736" s="94"/>
    </row>
    <row r="1737" spans="1:1" x14ac:dyDescent="0.2">
      <c r="A1737" s="94"/>
    </row>
    <row r="1738" spans="1:1" x14ac:dyDescent="0.2">
      <c r="A1738" s="94"/>
    </row>
    <row r="1739" spans="1:1" x14ac:dyDescent="0.2">
      <c r="A1739" s="94"/>
    </row>
    <row r="1740" spans="1:1" x14ac:dyDescent="0.2">
      <c r="A1740" s="94"/>
    </row>
    <row r="1741" spans="1:1" x14ac:dyDescent="0.2">
      <c r="A1741" s="94"/>
    </row>
    <row r="1742" spans="1:1" x14ac:dyDescent="0.2">
      <c r="A1742" s="94"/>
    </row>
    <row r="1743" spans="1:1" x14ac:dyDescent="0.2">
      <c r="A1743" s="94"/>
    </row>
    <row r="1744" spans="1:1" x14ac:dyDescent="0.2">
      <c r="A1744" s="94"/>
    </row>
    <row r="1745" spans="1:1" x14ac:dyDescent="0.2">
      <c r="A1745" s="94"/>
    </row>
    <row r="1746" spans="1:1" x14ac:dyDescent="0.2">
      <c r="A1746" s="94"/>
    </row>
    <row r="1747" spans="1:1" x14ac:dyDescent="0.2">
      <c r="A1747" s="94"/>
    </row>
    <row r="1748" spans="1:1" x14ac:dyDescent="0.2">
      <c r="A1748" s="94"/>
    </row>
    <row r="1749" spans="1:1" x14ac:dyDescent="0.2">
      <c r="A1749" s="94"/>
    </row>
    <row r="1750" spans="1:1" x14ac:dyDescent="0.2">
      <c r="A1750" s="94"/>
    </row>
    <row r="1751" spans="1:1" x14ac:dyDescent="0.2">
      <c r="A1751" s="94"/>
    </row>
    <row r="1752" spans="1:1" x14ac:dyDescent="0.2">
      <c r="A1752" s="94"/>
    </row>
    <row r="1753" spans="1:1" x14ac:dyDescent="0.2">
      <c r="A1753" s="94"/>
    </row>
    <row r="1754" spans="1:1" x14ac:dyDescent="0.2">
      <c r="A1754" s="94"/>
    </row>
    <row r="1755" spans="1:1" x14ac:dyDescent="0.2">
      <c r="A1755" s="94"/>
    </row>
    <row r="1756" spans="1:1" x14ac:dyDescent="0.2">
      <c r="A1756" s="94"/>
    </row>
    <row r="1757" spans="1:1" x14ac:dyDescent="0.2">
      <c r="A1757" s="94"/>
    </row>
    <row r="1758" spans="1:1" x14ac:dyDescent="0.2">
      <c r="A1758" s="94"/>
    </row>
    <row r="1759" spans="1:1" x14ac:dyDescent="0.2">
      <c r="A1759" s="94"/>
    </row>
    <row r="1760" spans="1:1" x14ac:dyDescent="0.2">
      <c r="A1760" s="94"/>
    </row>
    <row r="1761" spans="1:1" x14ac:dyDescent="0.2">
      <c r="A1761" s="94"/>
    </row>
    <row r="1762" spans="1:1" x14ac:dyDescent="0.2">
      <c r="A1762" s="94"/>
    </row>
    <row r="1763" spans="1:1" x14ac:dyDescent="0.2">
      <c r="A1763" s="94"/>
    </row>
    <row r="1764" spans="1:1" x14ac:dyDescent="0.2">
      <c r="A1764" s="94"/>
    </row>
    <row r="1765" spans="1:1" x14ac:dyDescent="0.2">
      <c r="A1765" s="94"/>
    </row>
    <row r="1766" spans="1:1" x14ac:dyDescent="0.2">
      <c r="A1766" s="94"/>
    </row>
    <row r="1767" spans="1:1" x14ac:dyDescent="0.2">
      <c r="A1767" s="94"/>
    </row>
    <row r="1768" spans="1:1" x14ac:dyDescent="0.2">
      <c r="A1768" s="94"/>
    </row>
    <row r="1769" spans="1:1" x14ac:dyDescent="0.2">
      <c r="A1769" s="94"/>
    </row>
    <row r="1770" spans="1:1" x14ac:dyDescent="0.2">
      <c r="A1770" s="94"/>
    </row>
    <row r="1771" spans="1:1" x14ac:dyDescent="0.2">
      <c r="A1771" s="94"/>
    </row>
    <row r="1772" spans="1:1" x14ac:dyDescent="0.2">
      <c r="A1772" s="94"/>
    </row>
    <row r="1773" spans="1:1" x14ac:dyDescent="0.2">
      <c r="A1773" s="94"/>
    </row>
    <row r="1774" spans="1:1" x14ac:dyDescent="0.2">
      <c r="A1774" s="94"/>
    </row>
    <row r="1775" spans="1:1" x14ac:dyDescent="0.2">
      <c r="A1775" s="94"/>
    </row>
    <row r="1776" spans="1:1" x14ac:dyDescent="0.2">
      <c r="A1776" s="94"/>
    </row>
    <row r="1777" spans="1:1" x14ac:dyDescent="0.2">
      <c r="A1777" s="94"/>
    </row>
    <row r="1778" spans="1:1" x14ac:dyDescent="0.2">
      <c r="A1778" s="94"/>
    </row>
    <row r="1779" spans="1:1" x14ac:dyDescent="0.2">
      <c r="A1779" s="94"/>
    </row>
    <row r="1780" spans="1:1" x14ac:dyDescent="0.2">
      <c r="A1780" s="94"/>
    </row>
    <row r="1781" spans="1:1" x14ac:dyDescent="0.2">
      <c r="A1781" s="94"/>
    </row>
    <row r="1782" spans="1:1" x14ac:dyDescent="0.2">
      <c r="A1782" s="94"/>
    </row>
    <row r="1783" spans="1:1" x14ac:dyDescent="0.2">
      <c r="A1783" s="94"/>
    </row>
    <row r="1784" spans="1:1" x14ac:dyDescent="0.2">
      <c r="A1784" s="94"/>
    </row>
    <row r="1785" spans="1:1" x14ac:dyDescent="0.2">
      <c r="A1785" s="94"/>
    </row>
    <row r="1786" spans="1:1" x14ac:dyDescent="0.2">
      <c r="A1786" s="94"/>
    </row>
    <row r="1787" spans="1:1" x14ac:dyDescent="0.2">
      <c r="A1787" s="94"/>
    </row>
    <row r="1788" spans="1:1" x14ac:dyDescent="0.2">
      <c r="A1788" s="94"/>
    </row>
    <row r="1789" spans="1:1" x14ac:dyDescent="0.2">
      <c r="A1789" s="94"/>
    </row>
    <row r="1790" spans="1:1" x14ac:dyDescent="0.2">
      <c r="A1790" s="94"/>
    </row>
    <row r="1791" spans="1:1" x14ac:dyDescent="0.2">
      <c r="A1791" s="94"/>
    </row>
    <row r="1792" spans="1:1" x14ac:dyDescent="0.2">
      <c r="A1792" s="94"/>
    </row>
    <row r="1793" spans="1:1" x14ac:dyDescent="0.2">
      <c r="A1793" s="94"/>
    </row>
    <row r="1794" spans="1:1" x14ac:dyDescent="0.2">
      <c r="A1794" s="94"/>
    </row>
    <row r="1795" spans="1:1" x14ac:dyDescent="0.2">
      <c r="A1795" s="94"/>
    </row>
    <row r="1796" spans="1:1" x14ac:dyDescent="0.2">
      <c r="A1796" s="94"/>
    </row>
    <row r="1797" spans="1:1" x14ac:dyDescent="0.2">
      <c r="A1797" s="94"/>
    </row>
    <row r="1798" spans="1:1" x14ac:dyDescent="0.2">
      <c r="A1798" s="94"/>
    </row>
    <row r="1799" spans="1:1" x14ac:dyDescent="0.2">
      <c r="A1799" s="94"/>
    </row>
    <row r="1800" spans="1:1" x14ac:dyDescent="0.2">
      <c r="A1800" s="94"/>
    </row>
    <row r="1801" spans="1:1" x14ac:dyDescent="0.2">
      <c r="A1801" s="94"/>
    </row>
    <row r="1802" spans="1:1" x14ac:dyDescent="0.2">
      <c r="A1802" s="94"/>
    </row>
    <row r="1803" spans="1:1" x14ac:dyDescent="0.2">
      <c r="A1803" s="94"/>
    </row>
    <row r="1804" spans="1:1" x14ac:dyDescent="0.2">
      <c r="A1804" s="94"/>
    </row>
    <row r="1805" spans="1:1" x14ac:dyDescent="0.2">
      <c r="A1805" s="94"/>
    </row>
    <row r="1806" spans="1:1" x14ac:dyDescent="0.2">
      <c r="A1806" s="94"/>
    </row>
    <row r="1807" spans="1:1" x14ac:dyDescent="0.2">
      <c r="A1807" s="94"/>
    </row>
    <row r="1808" spans="1:1" x14ac:dyDescent="0.2">
      <c r="A1808" s="94"/>
    </row>
    <row r="1809" spans="1:1" x14ac:dyDescent="0.2">
      <c r="A1809" s="94"/>
    </row>
    <row r="1810" spans="1:1" x14ac:dyDescent="0.2">
      <c r="A1810" s="94"/>
    </row>
    <row r="1811" spans="1:1" x14ac:dyDescent="0.2">
      <c r="A1811" s="94"/>
    </row>
    <row r="1812" spans="1:1" x14ac:dyDescent="0.2">
      <c r="A1812" s="94"/>
    </row>
    <row r="1813" spans="1:1" x14ac:dyDescent="0.2">
      <c r="A1813" s="94"/>
    </row>
    <row r="1814" spans="1:1" x14ac:dyDescent="0.2">
      <c r="A1814" s="94"/>
    </row>
    <row r="1815" spans="1:1" x14ac:dyDescent="0.2">
      <c r="A1815" s="94"/>
    </row>
    <row r="1816" spans="1:1" x14ac:dyDescent="0.2">
      <c r="A1816" s="94"/>
    </row>
    <row r="1817" spans="1:1" x14ac:dyDescent="0.2">
      <c r="A1817" s="94"/>
    </row>
    <row r="1818" spans="1:1" x14ac:dyDescent="0.2">
      <c r="A1818" s="94"/>
    </row>
    <row r="1819" spans="1:1" x14ac:dyDescent="0.2">
      <c r="A1819" s="94"/>
    </row>
    <row r="1820" spans="1:1" x14ac:dyDescent="0.2">
      <c r="A1820" s="94"/>
    </row>
    <row r="1821" spans="1:1" x14ac:dyDescent="0.2">
      <c r="A1821" s="94"/>
    </row>
    <row r="1822" spans="1:1" x14ac:dyDescent="0.2">
      <c r="A1822" s="94"/>
    </row>
    <row r="1823" spans="1:1" x14ac:dyDescent="0.2">
      <c r="A1823" s="94"/>
    </row>
    <row r="1824" spans="1:1" x14ac:dyDescent="0.2">
      <c r="A1824" s="94"/>
    </row>
    <row r="1825" spans="1:1" x14ac:dyDescent="0.2">
      <c r="A1825" s="94"/>
    </row>
    <row r="1826" spans="1:1" x14ac:dyDescent="0.2">
      <c r="A1826" s="94"/>
    </row>
    <row r="1827" spans="1:1" x14ac:dyDescent="0.2">
      <c r="A1827" s="94"/>
    </row>
    <row r="1828" spans="1:1" x14ac:dyDescent="0.2">
      <c r="A1828" s="94"/>
    </row>
    <row r="1829" spans="1:1" x14ac:dyDescent="0.2">
      <c r="A1829" s="94"/>
    </row>
    <row r="1830" spans="1:1" x14ac:dyDescent="0.2">
      <c r="A1830" s="94"/>
    </row>
    <row r="1831" spans="1:1" x14ac:dyDescent="0.2">
      <c r="A1831" s="94"/>
    </row>
    <row r="1832" spans="1:1" x14ac:dyDescent="0.2">
      <c r="A1832" s="94"/>
    </row>
    <row r="1833" spans="1:1" x14ac:dyDescent="0.2">
      <c r="A1833" s="94"/>
    </row>
    <row r="1834" spans="1:1" x14ac:dyDescent="0.2">
      <c r="A1834" s="94"/>
    </row>
    <row r="1835" spans="1:1" x14ac:dyDescent="0.2">
      <c r="A1835" s="94"/>
    </row>
    <row r="1836" spans="1:1" x14ac:dyDescent="0.2">
      <c r="A1836" s="94"/>
    </row>
    <row r="1837" spans="1:1" x14ac:dyDescent="0.2">
      <c r="A1837" s="94"/>
    </row>
    <row r="1838" spans="1:1" x14ac:dyDescent="0.2">
      <c r="A1838" s="94"/>
    </row>
    <row r="1839" spans="1:1" x14ac:dyDescent="0.2">
      <c r="A1839" s="94"/>
    </row>
    <row r="1840" spans="1:1" x14ac:dyDescent="0.2">
      <c r="A1840" s="94"/>
    </row>
    <row r="1841" spans="1:1" x14ac:dyDescent="0.2">
      <c r="A1841" s="94"/>
    </row>
    <row r="1842" spans="1:1" x14ac:dyDescent="0.2">
      <c r="A1842" s="94"/>
    </row>
    <row r="1843" spans="1:1" x14ac:dyDescent="0.2">
      <c r="A1843" s="94"/>
    </row>
    <row r="1844" spans="1:1" x14ac:dyDescent="0.2">
      <c r="A1844" s="94"/>
    </row>
    <row r="1845" spans="1:1" x14ac:dyDescent="0.2">
      <c r="A1845" s="94"/>
    </row>
    <row r="1846" spans="1:1" x14ac:dyDescent="0.2">
      <c r="A1846" s="94"/>
    </row>
    <row r="1847" spans="1:1" x14ac:dyDescent="0.2">
      <c r="A1847" s="94"/>
    </row>
    <row r="1848" spans="1:1" x14ac:dyDescent="0.2">
      <c r="A1848" s="94"/>
    </row>
    <row r="1849" spans="1:1" x14ac:dyDescent="0.2">
      <c r="A1849" s="94"/>
    </row>
    <row r="1850" spans="1:1" x14ac:dyDescent="0.2">
      <c r="A1850" s="94"/>
    </row>
    <row r="1851" spans="1:1" x14ac:dyDescent="0.2">
      <c r="A1851" s="94"/>
    </row>
    <row r="1852" spans="1:1" x14ac:dyDescent="0.2">
      <c r="A1852" s="94"/>
    </row>
    <row r="1853" spans="1:1" x14ac:dyDescent="0.2">
      <c r="A1853" s="94"/>
    </row>
    <row r="1854" spans="1:1" x14ac:dyDescent="0.2">
      <c r="A1854" s="94"/>
    </row>
    <row r="1855" spans="1:1" x14ac:dyDescent="0.2">
      <c r="A1855" s="94"/>
    </row>
    <row r="1856" spans="1:1" x14ac:dyDescent="0.2">
      <c r="A1856" s="94"/>
    </row>
    <row r="1857" spans="1:1" x14ac:dyDescent="0.2">
      <c r="A1857" s="94"/>
    </row>
    <row r="1858" spans="1:1" x14ac:dyDescent="0.2">
      <c r="A1858" s="94"/>
    </row>
    <row r="1859" spans="1:1" x14ac:dyDescent="0.2">
      <c r="A1859" s="94"/>
    </row>
    <row r="1860" spans="1:1" x14ac:dyDescent="0.2">
      <c r="A1860" s="94"/>
    </row>
    <row r="1861" spans="1:1" x14ac:dyDescent="0.2">
      <c r="A1861" s="94"/>
    </row>
    <row r="1862" spans="1:1" x14ac:dyDescent="0.2">
      <c r="A1862" s="94"/>
    </row>
    <row r="1863" spans="1:1" x14ac:dyDescent="0.2">
      <c r="A1863" s="94"/>
    </row>
    <row r="1864" spans="1:1" x14ac:dyDescent="0.2">
      <c r="A1864" s="94"/>
    </row>
    <row r="1865" spans="1:1" x14ac:dyDescent="0.2">
      <c r="A1865" s="94"/>
    </row>
    <row r="1866" spans="1:1" x14ac:dyDescent="0.2">
      <c r="A1866" s="94"/>
    </row>
    <row r="1867" spans="1:1" x14ac:dyDescent="0.2">
      <c r="A1867" s="94"/>
    </row>
    <row r="1868" spans="1:1" x14ac:dyDescent="0.2">
      <c r="A1868" s="94"/>
    </row>
    <row r="1869" spans="1:1" x14ac:dyDescent="0.2">
      <c r="A1869" s="94"/>
    </row>
    <row r="1870" spans="1:1" x14ac:dyDescent="0.2">
      <c r="A1870" s="94"/>
    </row>
    <row r="1871" spans="1:1" x14ac:dyDescent="0.2">
      <c r="A1871" s="94"/>
    </row>
    <row r="1872" spans="1:1" x14ac:dyDescent="0.2">
      <c r="A1872" s="94"/>
    </row>
    <row r="1873" spans="1:1" x14ac:dyDescent="0.2">
      <c r="A1873" s="94"/>
    </row>
    <row r="1874" spans="1:1" x14ac:dyDescent="0.2">
      <c r="A1874" s="94"/>
    </row>
    <row r="1875" spans="1:1" x14ac:dyDescent="0.2">
      <c r="A1875" s="94"/>
    </row>
    <row r="1876" spans="1:1" x14ac:dyDescent="0.2">
      <c r="A1876" s="94"/>
    </row>
    <row r="1877" spans="1:1" x14ac:dyDescent="0.2">
      <c r="A1877" s="94"/>
    </row>
    <row r="1878" spans="1:1" x14ac:dyDescent="0.2">
      <c r="A1878" s="94"/>
    </row>
    <row r="1879" spans="1:1" x14ac:dyDescent="0.2">
      <c r="A1879" s="94"/>
    </row>
    <row r="1880" spans="1:1" x14ac:dyDescent="0.2">
      <c r="A1880" s="94"/>
    </row>
    <row r="1881" spans="1:1" x14ac:dyDescent="0.2">
      <c r="A1881" s="94"/>
    </row>
    <row r="1882" spans="1:1" x14ac:dyDescent="0.2">
      <c r="A1882" s="94"/>
    </row>
    <row r="1883" spans="1:1" x14ac:dyDescent="0.2">
      <c r="A1883" s="94"/>
    </row>
    <row r="1884" spans="1:1" x14ac:dyDescent="0.2">
      <c r="A1884" s="94"/>
    </row>
    <row r="1885" spans="1:1" x14ac:dyDescent="0.2">
      <c r="A1885" s="94"/>
    </row>
    <row r="1886" spans="1:1" x14ac:dyDescent="0.2">
      <c r="A1886" s="94"/>
    </row>
    <row r="1887" spans="1:1" x14ac:dyDescent="0.2">
      <c r="A1887" s="94"/>
    </row>
    <row r="1888" spans="1:1" x14ac:dyDescent="0.2">
      <c r="A1888" s="94"/>
    </row>
    <row r="1889" spans="1:1" x14ac:dyDescent="0.2">
      <c r="A1889" s="94"/>
    </row>
    <row r="1890" spans="1:1" x14ac:dyDescent="0.2">
      <c r="A1890" s="94"/>
    </row>
    <row r="1891" spans="1:1" x14ac:dyDescent="0.2">
      <c r="A1891" s="94"/>
    </row>
    <row r="1892" spans="1:1" x14ac:dyDescent="0.2">
      <c r="A1892" s="94"/>
    </row>
    <row r="1893" spans="1:1" x14ac:dyDescent="0.2">
      <c r="A1893" s="94"/>
    </row>
    <row r="1894" spans="1:1" x14ac:dyDescent="0.2">
      <c r="A1894" s="94"/>
    </row>
    <row r="1895" spans="1:1" x14ac:dyDescent="0.2">
      <c r="A1895" s="94"/>
    </row>
    <row r="1896" spans="1:1" x14ac:dyDescent="0.2">
      <c r="A1896" s="94"/>
    </row>
    <row r="1897" spans="1:1" x14ac:dyDescent="0.2">
      <c r="A1897" s="94"/>
    </row>
    <row r="1898" spans="1:1" x14ac:dyDescent="0.2">
      <c r="A1898" s="94"/>
    </row>
    <row r="1899" spans="1:1" x14ac:dyDescent="0.2">
      <c r="A1899" s="94"/>
    </row>
    <row r="1900" spans="1:1" x14ac:dyDescent="0.2">
      <c r="A1900" s="94"/>
    </row>
    <row r="1901" spans="1:1" x14ac:dyDescent="0.2">
      <c r="A1901" s="94"/>
    </row>
    <row r="1902" spans="1:1" x14ac:dyDescent="0.2">
      <c r="A1902" s="94"/>
    </row>
    <row r="1903" spans="1:1" x14ac:dyDescent="0.2">
      <c r="A1903" s="94"/>
    </row>
    <row r="1904" spans="1:1" x14ac:dyDescent="0.2">
      <c r="A1904" s="94"/>
    </row>
    <row r="1905" spans="1:1" x14ac:dyDescent="0.2">
      <c r="A1905" s="94"/>
    </row>
    <row r="1906" spans="1:1" x14ac:dyDescent="0.2">
      <c r="A1906" s="94"/>
    </row>
    <row r="1907" spans="1:1" x14ac:dyDescent="0.2">
      <c r="A1907" s="94"/>
    </row>
    <row r="1908" spans="1:1" x14ac:dyDescent="0.2">
      <c r="A1908" s="94"/>
    </row>
    <row r="1909" spans="1:1" x14ac:dyDescent="0.2">
      <c r="A1909" s="94"/>
    </row>
    <row r="1910" spans="1:1" x14ac:dyDescent="0.2">
      <c r="A1910" s="94"/>
    </row>
    <row r="1911" spans="1:1" x14ac:dyDescent="0.2">
      <c r="A1911" s="94"/>
    </row>
    <row r="1912" spans="1:1" x14ac:dyDescent="0.2">
      <c r="A1912" s="94"/>
    </row>
    <row r="1913" spans="1:1" x14ac:dyDescent="0.2">
      <c r="A1913" s="94"/>
    </row>
    <row r="1914" spans="1:1" x14ac:dyDescent="0.2">
      <c r="A1914" s="94"/>
    </row>
    <row r="1915" spans="1:1" x14ac:dyDescent="0.2">
      <c r="A1915" s="94"/>
    </row>
    <row r="1916" spans="1:1" x14ac:dyDescent="0.2">
      <c r="A1916" s="94"/>
    </row>
    <row r="1917" spans="1:1" x14ac:dyDescent="0.2">
      <c r="A1917" s="94"/>
    </row>
    <row r="1918" spans="1:1" x14ac:dyDescent="0.2">
      <c r="A1918" s="94"/>
    </row>
    <row r="1919" spans="1:1" x14ac:dyDescent="0.2">
      <c r="A1919" s="94"/>
    </row>
    <row r="1920" spans="1:1" x14ac:dyDescent="0.2">
      <c r="A1920" s="94"/>
    </row>
    <row r="1921" spans="1:1" x14ac:dyDescent="0.2">
      <c r="A1921" s="94"/>
    </row>
    <row r="1922" spans="1:1" x14ac:dyDescent="0.2">
      <c r="A1922" s="94"/>
    </row>
    <row r="1923" spans="1:1" x14ac:dyDescent="0.2">
      <c r="A1923" s="94"/>
    </row>
    <row r="1924" spans="1:1" x14ac:dyDescent="0.2">
      <c r="A1924" s="94"/>
    </row>
    <row r="1925" spans="1:1" x14ac:dyDescent="0.2">
      <c r="A1925" s="94"/>
    </row>
    <row r="1926" spans="1:1" x14ac:dyDescent="0.2">
      <c r="A1926" s="94"/>
    </row>
    <row r="1927" spans="1:1" x14ac:dyDescent="0.2">
      <c r="A1927" s="94"/>
    </row>
    <row r="1928" spans="1:1" x14ac:dyDescent="0.2">
      <c r="A1928" s="94"/>
    </row>
    <row r="1929" spans="1:1" x14ac:dyDescent="0.2">
      <c r="A1929" s="94"/>
    </row>
    <row r="1930" spans="1:1" x14ac:dyDescent="0.2">
      <c r="A1930" s="94"/>
    </row>
    <row r="1931" spans="1:1" x14ac:dyDescent="0.2">
      <c r="A1931" s="94"/>
    </row>
    <row r="1932" spans="1:1" x14ac:dyDescent="0.2">
      <c r="A1932" s="94"/>
    </row>
    <row r="1933" spans="1:1" x14ac:dyDescent="0.2">
      <c r="A1933" s="94"/>
    </row>
    <row r="1934" spans="1:1" x14ac:dyDescent="0.2">
      <c r="A1934" s="94"/>
    </row>
    <row r="1935" spans="1:1" x14ac:dyDescent="0.2">
      <c r="A1935" s="94"/>
    </row>
    <row r="1936" spans="1:1" x14ac:dyDescent="0.2">
      <c r="A1936" s="94"/>
    </row>
    <row r="1937" spans="1:1" x14ac:dyDescent="0.2">
      <c r="A1937" s="94"/>
    </row>
    <row r="1938" spans="1:1" x14ac:dyDescent="0.2">
      <c r="A1938" s="94"/>
    </row>
    <row r="1939" spans="1:1" x14ac:dyDescent="0.2">
      <c r="A1939" s="94"/>
    </row>
    <row r="1940" spans="1:1" x14ac:dyDescent="0.2">
      <c r="A1940" s="94"/>
    </row>
    <row r="1941" spans="1:1" x14ac:dyDescent="0.2">
      <c r="A1941" s="94"/>
    </row>
    <row r="1942" spans="1:1" x14ac:dyDescent="0.2">
      <c r="A1942" s="94"/>
    </row>
    <row r="1943" spans="1:1" x14ac:dyDescent="0.2">
      <c r="A1943" s="94"/>
    </row>
    <row r="1944" spans="1:1" x14ac:dyDescent="0.2">
      <c r="A1944" s="94"/>
    </row>
    <row r="1945" spans="1:1" x14ac:dyDescent="0.2">
      <c r="A1945" s="94"/>
    </row>
    <row r="1946" spans="1:1" x14ac:dyDescent="0.2">
      <c r="A1946" s="94"/>
    </row>
    <row r="1947" spans="1:1" x14ac:dyDescent="0.2">
      <c r="A1947" s="94"/>
    </row>
    <row r="1948" spans="1:1" x14ac:dyDescent="0.2">
      <c r="A1948" s="94"/>
    </row>
    <row r="1949" spans="1:1" x14ac:dyDescent="0.2">
      <c r="A1949" s="94"/>
    </row>
    <row r="1950" spans="1:1" x14ac:dyDescent="0.2">
      <c r="A1950" s="94"/>
    </row>
    <row r="1951" spans="1:1" x14ac:dyDescent="0.2">
      <c r="A1951" s="94"/>
    </row>
    <row r="1952" spans="1:1" x14ac:dyDescent="0.2">
      <c r="A1952" s="94"/>
    </row>
    <row r="1953" spans="1:1" x14ac:dyDescent="0.2">
      <c r="A1953" s="94"/>
    </row>
    <row r="1954" spans="1:1" x14ac:dyDescent="0.2">
      <c r="A1954" s="94"/>
    </row>
    <row r="1955" spans="1:1" x14ac:dyDescent="0.2">
      <c r="A1955" s="94"/>
    </row>
    <row r="1956" spans="1:1" x14ac:dyDescent="0.2">
      <c r="A1956" s="94"/>
    </row>
    <row r="1957" spans="1:1" x14ac:dyDescent="0.2">
      <c r="A1957" s="94"/>
    </row>
    <row r="1958" spans="1:1" x14ac:dyDescent="0.2">
      <c r="A1958" s="94"/>
    </row>
    <row r="1959" spans="1:1" x14ac:dyDescent="0.2">
      <c r="A1959" s="94"/>
    </row>
    <row r="1960" spans="1:1" x14ac:dyDescent="0.2">
      <c r="A1960" s="94"/>
    </row>
    <row r="1961" spans="1:1" x14ac:dyDescent="0.2">
      <c r="A1961" s="94"/>
    </row>
    <row r="1962" spans="1:1" x14ac:dyDescent="0.2">
      <c r="A1962" s="94"/>
    </row>
    <row r="1963" spans="1:1" x14ac:dyDescent="0.2">
      <c r="A1963" s="94"/>
    </row>
    <row r="1964" spans="1:1" x14ac:dyDescent="0.2">
      <c r="A1964" s="94"/>
    </row>
    <row r="1965" spans="1:1" x14ac:dyDescent="0.2">
      <c r="A1965" s="94"/>
    </row>
    <row r="1966" spans="1:1" x14ac:dyDescent="0.2">
      <c r="A1966" s="94"/>
    </row>
    <row r="1967" spans="1:1" x14ac:dyDescent="0.2">
      <c r="A1967" s="94"/>
    </row>
    <row r="1968" spans="1:1" x14ac:dyDescent="0.2">
      <c r="A1968" s="94"/>
    </row>
    <row r="1969" spans="1:1" x14ac:dyDescent="0.2">
      <c r="A1969" s="94"/>
    </row>
    <row r="1970" spans="1:1" x14ac:dyDescent="0.2">
      <c r="A1970" s="94"/>
    </row>
    <row r="1971" spans="1:1" x14ac:dyDescent="0.2">
      <c r="A1971" s="94"/>
    </row>
    <row r="1972" spans="1:1" x14ac:dyDescent="0.2">
      <c r="A1972" s="94"/>
    </row>
    <row r="1973" spans="1:1" x14ac:dyDescent="0.2">
      <c r="A1973" s="94"/>
    </row>
    <row r="1974" spans="1:1" x14ac:dyDescent="0.2">
      <c r="A1974" s="94"/>
    </row>
    <row r="1975" spans="1:1" x14ac:dyDescent="0.2">
      <c r="A1975" s="94"/>
    </row>
    <row r="1976" spans="1:1" x14ac:dyDescent="0.2">
      <c r="A1976" s="94"/>
    </row>
    <row r="1977" spans="1:1" x14ac:dyDescent="0.2">
      <c r="A1977" s="94"/>
    </row>
    <row r="1978" spans="1:1" x14ac:dyDescent="0.2">
      <c r="A1978" s="94"/>
    </row>
    <row r="1979" spans="1:1" x14ac:dyDescent="0.2">
      <c r="A1979" s="94"/>
    </row>
    <row r="1980" spans="1:1" x14ac:dyDescent="0.2">
      <c r="A1980" s="94"/>
    </row>
    <row r="1981" spans="1:1" x14ac:dyDescent="0.2">
      <c r="A1981" s="94"/>
    </row>
    <row r="1982" spans="1:1" x14ac:dyDescent="0.2">
      <c r="A1982" s="94"/>
    </row>
    <row r="1983" spans="1:1" x14ac:dyDescent="0.2">
      <c r="A1983" s="94"/>
    </row>
    <row r="1984" spans="1:1" x14ac:dyDescent="0.2">
      <c r="A1984" s="94"/>
    </row>
    <row r="1985" spans="1:1" x14ac:dyDescent="0.2">
      <c r="A1985" s="94"/>
    </row>
    <row r="1986" spans="1:1" x14ac:dyDescent="0.2">
      <c r="A1986" s="94"/>
    </row>
    <row r="1987" spans="1:1" x14ac:dyDescent="0.2">
      <c r="A1987" s="94"/>
    </row>
    <row r="1988" spans="1:1" x14ac:dyDescent="0.2">
      <c r="A1988" s="94"/>
    </row>
    <row r="1989" spans="1:1" x14ac:dyDescent="0.2">
      <c r="A1989" s="94"/>
    </row>
    <row r="1990" spans="1:1" x14ac:dyDescent="0.2">
      <c r="A1990" s="94"/>
    </row>
    <row r="1991" spans="1:1" x14ac:dyDescent="0.2">
      <c r="A1991" s="94"/>
    </row>
    <row r="1992" spans="1:1" x14ac:dyDescent="0.2">
      <c r="A1992" s="94"/>
    </row>
    <row r="1993" spans="1:1" x14ac:dyDescent="0.2">
      <c r="A1993" s="94"/>
    </row>
    <row r="1994" spans="1:1" x14ac:dyDescent="0.2">
      <c r="A1994" s="94"/>
    </row>
    <row r="1995" spans="1:1" x14ac:dyDescent="0.2">
      <c r="A1995" s="94"/>
    </row>
    <row r="1996" spans="1:1" x14ac:dyDescent="0.2">
      <c r="A1996" s="94"/>
    </row>
    <row r="1997" spans="1:1" x14ac:dyDescent="0.2">
      <c r="A1997" s="94"/>
    </row>
    <row r="1998" spans="1:1" x14ac:dyDescent="0.2">
      <c r="A1998" s="94"/>
    </row>
    <row r="1999" spans="1:1" x14ac:dyDescent="0.2">
      <c r="A1999" s="94"/>
    </row>
    <row r="2000" spans="1:1" x14ac:dyDescent="0.2">
      <c r="A2000" s="94"/>
    </row>
    <row r="2001" spans="1:1" x14ac:dyDescent="0.2">
      <c r="A2001" s="94"/>
    </row>
    <row r="2002" spans="1:1" x14ac:dyDescent="0.2">
      <c r="A2002" s="94"/>
    </row>
    <row r="2003" spans="1:1" x14ac:dyDescent="0.2">
      <c r="A2003" s="94"/>
    </row>
    <row r="2004" spans="1:1" x14ac:dyDescent="0.2">
      <c r="A2004" s="94"/>
    </row>
    <row r="2005" spans="1:1" x14ac:dyDescent="0.2">
      <c r="A2005" s="94"/>
    </row>
    <row r="2006" spans="1:1" x14ac:dyDescent="0.2">
      <c r="A2006" s="94"/>
    </row>
    <row r="2007" spans="1:1" x14ac:dyDescent="0.2">
      <c r="A2007" s="94"/>
    </row>
    <row r="2008" spans="1:1" x14ac:dyDescent="0.2">
      <c r="A2008" s="94"/>
    </row>
    <row r="2009" spans="1:1" x14ac:dyDescent="0.2">
      <c r="A2009" s="94"/>
    </row>
    <row r="2010" spans="1:1" x14ac:dyDescent="0.2">
      <c r="A2010" s="94"/>
    </row>
    <row r="2011" spans="1:1" x14ac:dyDescent="0.2">
      <c r="A2011" s="94"/>
    </row>
    <row r="2012" spans="1:1" x14ac:dyDescent="0.2">
      <c r="A2012" s="94"/>
    </row>
    <row r="2013" spans="1:1" x14ac:dyDescent="0.2">
      <c r="A2013" s="94"/>
    </row>
    <row r="2014" spans="1:1" x14ac:dyDescent="0.2">
      <c r="A2014" s="94"/>
    </row>
    <row r="2015" spans="1:1" x14ac:dyDescent="0.2">
      <c r="A2015" s="94"/>
    </row>
    <row r="2016" spans="1:1" x14ac:dyDescent="0.2">
      <c r="A2016" s="94"/>
    </row>
    <row r="2017" spans="1:1" x14ac:dyDescent="0.2">
      <c r="A2017" s="94"/>
    </row>
    <row r="2018" spans="1:1" x14ac:dyDescent="0.2">
      <c r="A2018" s="94"/>
    </row>
    <row r="2019" spans="1:1" x14ac:dyDescent="0.2">
      <c r="A2019" s="94"/>
    </row>
    <row r="2020" spans="1:1" x14ac:dyDescent="0.2">
      <c r="A2020" s="94"/>
    </row>
    <row r="2021" spans="1:1" x14ac:dyDescent="0.2">
      <c r="A2021" s="94"/>
    </row>
    <row r="2022" spans="1:1" x14ac:dyDescent="0.2">
      <c r="A2022" s="94"/>
    </row>
    <row r="2023" spans="1:1" x14ac:dyDescent="0.2">
      <c r="A2023" s="94"/>
    </row>
    <row r="2024" spans="1:1" x14ac:dyDescent="0.2">
      <c r="A2024" s="94"/>
    </row>
    <row r="2025" spans="1:1" x14ac:dyDescent="0.2">
      <c r="A2025" s="94"/>
    </row>
    <row r="2026" spans="1:1" x14ac:dyDescent="0.2">
      <c r="A2026" s="94"/>
    </row>
    <row r="2027" spans="1:1" x14ac:dyDescent="0.2">
      <c r="A2027" s="94"/>
    </row>
    <row r="2028" spans="1:1" x14ac:dyDescent="0.2">
      <c r="A2028" s="94"/>
    </row>
    <row r="2029" spans="1:1" x14ac:dyDescent="0.2">
      <c r="A2029" s="94"/>
    </row>
    <row r="2030" spans="1:1" x14ac:dyDescent="0.2">
      <c r="A2030" s="94"/>
    </row>
    <row r="2031" spans="1:1" x14ac:dyDescent="0.2">
      <c r="A2031" s="94"/>
    </row>
    <row r="2032" spans="1:1" x14ac:dyDescent="0.2">
      <c r="A2032" s="94"/>
    </row>
    <row r="2033" spans="1:1" x14ac:dyDescent="0.2">
      <c r="A2033" s="94"/>
    </row>
    <row r="2034" spans="1:1" x14ac:dyDescent="0.2">
      <c r="A2034" s="94"/>
    </row>
    <row r="2035" spans="1:1" x14ac:dyDescent="0.2">
      <c r="A2035" s="94"/>
    </row>
    <row r="2036" spans="1:1" x14ac:dyDescent="0.2">
      <c r="A2036" s="94"/>
    </row>
    <row r="2037" spans="1:1" x14ac:dyDescent="0.2">
      <c r="A2037" s="94"/>
    </row>
    <row r="2038" spans="1:1" x14ac:dyDescent="0.2">
      <c r="A2038" s="94"/>
    </row>
    <row r="2039" spans="1:1" x14ac:dyDescent="0.2">
      <c r="A2039" s="94"/>
    </row>
    <row r="2040" spans="1:1" x14ac:dyDescent="0.2">
      <c r="A2040" s="94"/>
    </row>
    <row r="2041" spans="1:1" x14ac:dyDescent="0.2">
      <c r="A2041" s="94"/>
    </row>
    <row r="2042" spans="1:1" x14ac:dyDescent="0.2">
      <c r="A2042" s="94"/>
    </row>
    <row r="2043" spans="1:1" x14ac:dyDescent="0.2">
      <c r="A2043" s="94"/>
    </row>
    <row r="2044" spans="1:1" x14ac:dyDescent="0.2">
      <c r="A2044" s="94"/>
    </row>
    <row r="2045" spans="1:1" x14ac:dyDescent="0.2">
      <c r="A2045" s="94"/>
    </row>
    <row r="2046" spans="1:1" x14ac:dyDescent="0.2">
      <c r="A2046" s="94"/>
    </row>
    <row r="2047" spans="1:1" x14ac:dyDescent="0.2">
      <c r="A2047" s="94"/>
    </row>
    <row r="2048" spans="1:1" x14ac:dyDescent="0.2">
      <c r="A2048" s="94"/>
    </row>
    <row r="2049" spans="1:1" x14ac:dyDescent="0.2">
      <c r="A2049" s="94"/>
    </row>
    <row r="2050" spans="1:1" x14ac:dyDescent="0.2">
      <c r="A2050" s="94"/>
    </row>
    <row r="2051" spans="1:1" x14ac:dyDescent="0.2">
      <c r="A2051" s="94"/>
    </row>
    <row r="2052" spans="1:1" x14ac:dyDescent="0.2">
      <c r="A2052" s="94"/>
    </row>
    <row r="2053" spans="1:1" x14ac:dyDescent="0.2">
      <c r="A2053" s="94"/>
    </row>
    <row r="2054" spans="1:1" x14ac:dyDescent="0.2">
      <c r="A2054" s="94"/>
    </row>
    <row r="2055" spans="1:1" x14ac:dyDescent="0.2">
      <c r="A2055" s="94"/>
    </row>
    <row r="2056" spans="1:1" x14ac:dyDescent="0.2">
      <c r="A2056" s="94"/>
    </row>
    <row r="2057" spans="1:1" x14ac:dyDescent="0.2">
      <c r="A2057" s="94"/>
    </row>
    <row r="2058" spans="1:1" x14ac:dyDescent="0.2">
      <c r="A2058" s="94"/>
    </row>
    <row r="2059" spans="1:1" x14ac:dyDescent="0.2">
      <c r="A2059" s="94"/>
    </row>
    <row r="2060" spans="1:1" x14ac:dyDescent="0.2">
      <c r="A2060" s="94"/>
    </row>
    <row r="2061" spans="1:1" x14ac:dyDescent="0.2">
      <c r="A2061" s="94"/>
    </row>
    <row r="2062" spans="1:1" x14ac:dyDescent="0.2">
      <c r="A2062" s="94"/>
    </row>
    <row r="2063" spans="1:1" x14ac:dyDescent="0.2">
      <c r="A2063" s="94"/>
    </row>
    <row r="2064" spans="1:1" x14ac:dyDescent="0.2">
      <c r="A2064" s="94"/>
    </row>
    <row r="2065" spans="1:1" x14ac:dyDescent="0.2">
      <c r="A2065" s="94"/>
    </row>
    <row r="2066" spans="1:1" x14ac:dyDescent="0.2">
      <c r="A2066" s="94"/>
    </row>
    <row r="2067" spans="1:1" x14ac:dyDescent="0.2">
      <c r="A2067" s="94"/>
    </row>
    <row r="2068" spans="1:1" x14ac:dyDescent="0.2">
      <c r="A2068" s="94"/>
    </row>
    <row r="2069" spans="1:1" x14ac:dyDescent="0.2">
      <c r="A2069" s="94"/>
    </row>
    <row r="2070" spans="1:1" x14ac:dyDescent="0.2">
      <c r="A2070" s="94"/>
    </row>
    <row r="2071" spans="1:1" x14ac:dyDescent="0.2">
      <c r="A2071" s="94"/>
    </row>
    <row r="2072" spans="1:1" x14ac:dyDescent="0.2">
      <c r="A2072" s="94"/>
    </row>
    <row r="2073" spans="1:1" x14ac:dyDescent="0.2">
      <c r="A2073" s="94"/>
    </row>
    <row r="2074" spans="1:1" x14ac:dyDescent="0.2">
      <c r="A2074" s="94"/>
    </row>
    <row r="2075" spans="1:1" x14ac:dyDescent="0.2">
      <c r="A2075" s="94"/>
    </row>
    <row r="2076" spans="1:1" x14ac:dyDescent="0.2">
      <c r="A2076" s="94"/>
    </row>
    <row r="2077" spans="1:1" x14ac:dyDescent="0.2">
      <c r="A2077" s="94"/>
    </row>
    <row r="2078" spans="1:1" x14ac:dyDescent="0.2">
      <c r="A2078" s="94"/>
    </row>
    <row r="2079" spans="1:1" x14ac:dyDescent="0.2">
      <c r="A2079" s="94"/>
    </row>
    <row r="2080" spans="1:1" x14ac:dyDescent="0.2">
      <c r="A2080" s="94"/>
    </row>
    <row r="2081" spans="1:1" x14ac:dyDescent="0.2">
      <c r="A2081" s="94"/>
    </row>
    <row r="2082" spans="1:1" x14ac:dyDescent="0.2">
      <c r="A2082" s="94"/>
    </row>
    <row r="2083" spans="1:1" x14ac:dyDescent="0.2">
      <c r="A2083" s="94"/>
    </row>
    <row r="2084" spans="1:1" x14ac:dyDescent="0.2">
      <c r="A2084" s="94"/>
    </row>
    <row r="2085" spans="1:1" x14ac:dyDescent="0.2">
      <c r="A2085" s="94"/>
    </row>
    <row r="2086" spans="1:1" x14ac:dyDescent="0.2">
      <c r="A2086" s="94"/>
    </row>
    <row r="2087" spans="1:1" x14ac:dyDescent="0.2">
      <c r="A2087" s="94"/>
    </row>
    <row r="2088" spans="1:1" x14ac:dyDescent="0.2">
      <c r="A2088" s="94"/>
    </row>
    <row r="2089" spans="1:1" x14ac:dyDescent="0.2">
      <c r="A2089" s="94"/>
    </row>
    <row r="2090" spans="1:1" x14ac:dyDescent="0.2">
      <c r="A2090" s="94"/>
    </row>
    <row r="2091" spans="1:1" x14ac:dyDescent="0.2">
      <c r="A2091" s="94"/>
    </row>
    <row r="2092" spans="1:1" x14ac:dyDescent="0.2">
      <c r="A2092" s="94"/>
    </row>
    <row r="2093" spans="1:1" x14ac:dyDescent="0.2">
      <c r="A2093" s="94"/>
    </row>
    <row r="2094" spans="1:1" x14ac:dyDescent="0.2">
      <c r="A2094" s="94"/>
    </row>
    <row r="2095" spans="1:1" x14ac:dyDescent="0.2">
      <c r="A2095" s="94"/>
    </row>
    <row r="2096" spans="1:1" x14ac:dyDescent="0.2">
      <c r="A2096" s="94"/>
    </row>
    <row r="2097" spans="1:1" x14ac:dyDescent="0.2">
      <c r="A2097" s="94"/>
    </row>
    <row r="2098" spans="1:1" x14ac:dyDescent="0.2">
      <c r="A2098" s="94"/>
    </row>
    <row r="2099" spans="1:1" x14ac:dyDescent="0.2">
      <c r="A2099" s="94"/>
    </row>
    <row r="2100" spans="1:1" x14ac:dyDescent="0.2">
      <c r="A2100" s="94"/>
    </row>
    <row r="2101" spans="1:1" x14ac:dyDescent="0.2">
      <c r="A2101" s="94"/>
    </row>
    <row r="2102" spans="1:1" x14ac:dyDescent="0.2">
      <c r="A2102" s="94"/>
    </row>
    <row r="2103" spans="1:1" x14ac:dyDescent="0.2">
      <c r="A2103" s="94"/>
    </row>
    <row r="2104" spans="1:1" x14ac:dyDescent="0.2">
      <c r="A2104" s="94"/>
    </row>
    <row r="2105" spans="1:1" x14ac:dyDescent="0.2">
      <c r="A2105" s="94"/>
    </row>
    <row r="2106" spans="1:1" x14ac:dyDescent="0.2">
      <c r="A2106" s="94"/>
    </row>
    <row r="2107" spans="1:1" x14ac:dyDescent="0.2">
      <c r="A2107" s="94"/>
    </row>
    <row r="2108" spans="1:1" x14ac:dyDescent="0.2">
      <c r="A2108" s="94"/>
    </row>
    <row r="2109" spans="1:1" x14ac:dyDescent="0.2">
      <c r="A2109" s="94"/>
    </row>
    <row r="2110" spans="1:1" x14ac:dyDescent="0.2">
      <c r="A2110" s="94"/>
    </row>
    <row r="2111" spans="1:1" x14ac:dyDescent="0.2">
      <c r="A2111" s="94"/>
    </row>
    <row r="2112" spans="1:1" x14ac:dyDescent="0.2">
      <c r="A2112" s="94"/>
    </row>
    <row r="2113" spans="1:1" x14ac:dyDescent="0.2">
      <c r="A2113" s="94"/>
    </row>
    <row r="2114" spans="1:1" x14ac:dyDescent="0.2">
      <c r="A2114" s="94"/>
    </row>
    <row r="2115" spans="1:1" x14ac:dyDescent="0.2">
      <c r="A2115" s="94"/>
    </row>
    <row r="2116" spans="1:1" x14ac:dyDescent="0.2">
      <c r="A2116" s="94"/>
    </row>
    <row r="2117" spans="1:1" x14ac:dyDescent="0.2">
      <c r="A2117" s="94"/>
    </row>
    <row r="2118" spans="1:1" x14ac:dyDescent="0.2">
      <c r="A2118" s="94"/>
    </row>
    <row r="2119" spans="1:1" x14ac:dyDescent="0.2">
      <c r="A2119" s="94"/>
    </row>
    <row r="2120" spans="1:1" x14ac:dyDescent="0.2">
      <c r="A2120" s="94"/>
    </row>
    <row r="2121" spans="1:1" x14ac:dyDescent="0.2">
      <c r="A2121" s="94"/>
    </row>
    <row r="2122" spans="1:1" x14ac:dyDescent="0.2">
      <c r="A2122" s="94"/>
    </row>
    <row r="2123" spans="1:1" x14ac:dyDescent="0.2">
      <c r="A2123" s="94"/>
    </row>
    <row r="2124" spans="1:1" x14ac:dyDescent="0.2">
      <c r="A2124" s="94"/>
    </row>
    <row r="2125" spans="1:1" x14ac:dyDescent="0.2">
      <c r="A2125" s="94"/>
    </row>
    <row r="2126" spans="1:1" x14ac:dyDescent="0.2">
      <c r="A2126" s="94"/>
    </row>
    <row r="2127" spans="1:1" x14ac:dyDescent="0.2">
      <c r="A2127" s="94"/>
    </row>
    <row r="2128" spans="1:1" x14ac:dyDescent="0.2">
      <c r="A2128" s="94"/>
    </row>
    <row r="2129" spans="1:1" x14ac:dyDescent="0.2">
      <c r="A2129" s="94"/>
    </row>
    <row r="2130" spans="1:1" x14ac:dyDescent="0.2">
      <c r="A2130" s="94"/>
    </row>
    <row r="2131" spans="1:1" x14ac:dyDescent="0.2">
      <c r="A2131" s="94"/>
    </row>
    <row r="2132" spans="1:1" x14ac:dyDescent="0.2">
      <c r="A2132" s="94"/>
    </row>
    <row r="2133" spans="1:1" x14ac:dyDescent="0.2">
      <c r="A2133" s="94"/>
    </row>
    <row r="2134" spans="1:1" x14ac:dyDescent="0.2">
      <c r="A2134" s="94"/>
    </row>
    <row r="2135" spans="1:1" x14ac:dyDescent="0.2">
      <c r="A2135" s="94"/>
    </row>
    <row r="2136" spans="1:1" x14ac:dyDescent="0.2">
      <c r="A2136" s="94"/>
    </row>
    <row r="2137" spans="1:1" x14ac:dyDescent="0.2">
      <c r="A2137" s="94"/>
    </row>
    <row r="2138" spans="1:1" x14ac:dyDescent="0.2">
      <c r="A2138" s="94"/>
    </row>
    <row r="2139" spans="1:1" x14ac:dyDescent="0.2">
      <c r="A2139" s="94"/>
    </row>
    <row r="2140" spans="1:1" x14ac:dyDescent="0.2">
      <c r="A2140" s="94"/>
    </row>
    <row r="2141" spans="1:1" x14ac:dyDescent="0.2">
      <c r="A2141" s="94"/>
    </row>
    <row r="2142" spans="1:1" x14ac:dyDescent="0.2">
      <c r="A2142" s="94"/>
    </row>
    <row r="2143" spans="1:1" x14ac:dyDescent="0.2">
      <c r="A2143" s="94"/>
    </row>
    <row r="2144" spans="1:1" x14ac:dyDescent="0.2">
      <c r="A2144" s="94"/>
    </row>
    <row r="2145" spans="1:1" x14ac:dyDescent="0.2">
      <c r="A2145" s="94"/>
    </row>
    <row r="2146" spans="1:1" x14ac:dyDescent="0.2">
      <c r="A2146" s="94"/>
    </row>
    <row r="2147" spans="1:1" x14ac:dyDescent="0.2">
      <c r="A2147" s="94"/>
    </row>
    <row r="2148" spans="1:1" x14ac:dyDescent="0.2">
      <c r="A2148" s="94"/>
    </row>
    <row r="2149" spans="1:1" x14ac:dyDescent="0.2">
      <c r="A2149" s="94"/>
    </row>
    <row r="2150" spans="1:1" x14ac:dyDescent="0.2">
      <c r="A2150" s="94"/>
    </row>
    <row r="2151" spans="1:1" x14ac:dyDescent="0.2">
      <c r="A2151" s="94"/>
    </row>
    <row r="2152" spans="1:1" x14ac:dyDescent="0.2">
      <c r="A2152" s="94"/>
    </row>
    <row r="2153" spans="1:1" x14ac:dyDescent="0.2">
      <c r="A2153" s="94"/>
    </row>
    <row r="2154" spans="1:1" x14ac:dyDescent="0.2">
      <c r="A2154" s="94"/>
    </row>
    <row r="2155" spans="1:1" x14ac:dyDescent="0.2">
      <c r="A2155" s="94"/>
    </row>
    <row r="2156" spans="1:1" x14ac:dyDescent="0.2">
      <c r="A2156" s="94"/>
    </row>
    <row r="2157" spans="1:1" x14ac:dyDescent="0.2">
      <c r="A2157" s="94"/>
    </row>
    <row r="2158" spans="1:1" x14ac:dyDescent="0.2">
      <c r="A2158" s="94"/>
    </row>
    <row r="2159" spans="1:1" x14ac:dyDescent="0.2">
      <c r="A2159" s="94"/>
    </row>
    <row r="2160" spans="1:1" x14ac:dyDescent="0.2">
      <c r="A2160" s="94"/>
    </row>
    <row r="2161" spans="1:1" x14ac:dyDescent="0.2">
      <c r="A2161" s="94"/>
    </row>
    <row r="2162" spans="1:1" x14ac:dyDescent="0.2">
      <c r="A2162" s="94"/>
    </row>
    <row r="2163" spans="1:1" x14ac:dyDescent="0.2">
      <c r="A2163" s="94"/>
    </row>
    <row r="2164" spans="1:1" x14ac:dyDescent="0.2">
      <c r="A2164" s="94"/>
    </row>
    <row r="2165" spans="1:1" x14ac:dyDescent="0.2">
      <c r="A2165" s="94"/>
    </row>
    <row r="2166" spans="1:1" x14ac:dyDescent="0.2">
      <c r="A2166" s="94"/>
    </row>
    <row r="2167" spans="1:1" x14ac:dyDescent="0.2">
      <c r="A2167" s="94"/>
    </row>
    <row r="2168" spans="1:1" x14ac:dyDescent="0.2">
      <c r="A2168" s="94"/>
    </row>
    <row r="2169" spans="1:1" x14ac:dyDescent="0.2">
      <c r="A2169" s="94"/>
    </row>
    <row r="2170" spans="1:1" x14ac:dyDescent="0.2">
      <c r="A2170" s="94"/>
    </row>
    <row r="2171" spans="1:1" x14ac:dyDescent="0.2">
      <c r="A2171" s="94"/>
    </row>
    <row r="2172" spans="1:1" x14ac:dyDescent="0.2">
      <c r="A2172" s="94"/>
    </row>
    <row r="2173" spans="1:1" x14ac:dyDescent="0.2">
      <c r="A2173" s="94"/>
    </row>
    <row r="2174" spans="1:1" x14ac:dyDescent="0.2">
      <c r="A2174" s="94"/>
    </row>
    <row r="2175" spans="1:1" x14ac:dyDescent="0.2">
      <c r="A2175" s="94"/>
    </row>
    <row r="2176" spans="1:1" x14ac:dyDescent="0.2">
      <c r="A2176" s="94"/>
    </row>
    <row r="2177" spans="1:1" x14ac:dyDescent="0.2">
      <c r="A2177" s="94"/>
    </row>
    <row r="2178" spans="1:1" x14ac:dyDescent="0.2">
      <c r="A2178" s="94"/>
    </row>
    <row r="2179" spans="1:1" x14ac:dyDescent="0.2">
      <c r="A2179" s="94"/>
    </row>
    <row r="2180" spans="1:1" x14ac:dyDescent="0.2">
      <c r="A2180" s="94"/>
    </row>
    <row r="2181" spans="1:1" x14ac:dyDescent="0.2">
      <c r="A2181" s="94"/>
    </row>
    <row r="2182" spans="1:1" x14ac:dyDescent="0.2">
      <c r="A2182" s="94"/>
    </row>
    <row r="2183" spans="1:1" x14ac:dyDescent="0.2">
      <c r="A2183" s="94"/>
    </row>
    <row r="2184" spans="1:1" x14ac:dyDescent="0.2">
      <c r="A2184" s="94"/>
    </row>
    <row r="2185" spans="1:1" x14ac:dyDescent="0.2">
      <c r="A2185" s="94"/>
    </row>
    <row r="2186" spans="1:1" x14ac:dyDescent="0.2">
      <c r="A2186" s="94"/>
    </row>
    <row r="2187" spans="1:1" x14ac:dyDescent="0.2">
      <c r="A2187" s="94"/>
    </row>
    <row r="2188" spans="1:1" x14ac:dyDescent="0.2">
      <c r="A2188" s="94"/>
    </row>
    <row r="2189" spans="1:1" x14ac:dyDescent="0.2">
      <c r="A2189" s="94"/>
    </row>
    <row r="2190" spans="1:1" x14ac:dyDescent="0.2">
      <c r="A2190" s="94"/>
    </row>
    <row r="2191" spans="1:1" x14ac:dyDescent="0.2">
      <c r="A2191" s="94"/>
    </row>
    <row r="2192" spans="1:1" x14ac:dyDescent="0.2">
      <c r="A2192" s="94"/>
    </row>
    <row r="2193" spans="1:1" x14ac:dyDescent="0.2">
      <c r="A2193" s="94"/>
    </row>
    <row r="2194" spans="1:1" x14ac:dyDescent="0.2">
      <c r="A2194" s="94"/>
    </row>
    <row r="2195" spans="1:1" x14ac:dyDescent="0.2">
      <c r="A2195" s="94"/>
    </row>
    <row r="2196" spans="1:1" x14ac:dyDescent="0.2">
      <c r="A2196" s="94"/>
    </row>
    <row r="2197" spans="1:1" x14ac:dyDescent="0.2">
      <c r="A2197" s="94"/>
    </row>
    <row r="2198" spans="1:1" x14ac:dyDescent="0.2">
      <c r="A2198" s="94"/>
    </row>
    <row r="2199" spans="1:1" x14ac:dyDescent="0.2">
      <c r="A2199" s="94"/>
    </row>
    <row r="2200" spans="1:1" x14ac:dyDescent="0.2">
      <c r="A2200" s="94"/>
    </row>
    <row r="2201" spans="1:1" x14ac:dyDescent="0.2">
      <c r="A2201" s="94"/>
    </row>
    <row r="2202" spans="1:1" x14ac:dyDescent="0.2">
      <c r="A2202" s="94"/>
    </row>
    <row r="2203" spans="1:1" x14ac:dyDescent="0.2">
      <c r="A2203" s="94"/>
    </row>
    <row r="2204" spans="1:1" x14ac:dyDescent="0.2">
      <c r="A2204" s="94"/>
    </row>
    <row r="2205" spans="1:1" x14ac:dyDescent="0.2">
      <c r="A2205" s="94"/>
    </row>
    <row r="2206" spans="1:1" x14ac:dyDescent="0.2">
      <c r="A2206" s="94"/>
    </row>
    <row r="2207" spans="1:1" x14ac:dyDescent="0.2">
      <c r="A2207" s="94"/>
    </row>
    <row r="2208" spans="1:1" x14ac:dyDescent="0.2">
      <c r="A2208" s="94"/>
    </row>
    <row r="2209" spans="1:1" x14ac:dyDescent="0.2">
      <c r="A2209" s="94"/>
    </row>
    <row r="2210" spans="1:1" x14ac:dyDescent="0.2">
      <c r="A2210" s="94"/>
    </row>
    <row r="2211" spans="1:1" x14ac:dyDescent="0.2">
      <c r="A2211" s="94"/>
    </row>
    <row r="2212" spans="1:1" x14ac:dyDescent="0.2">
      <c r="A2212" s="94"/>
    </row>
    <row r="2213" spans="1:1" x14ac:dyDescent="0.2">
      <c r="A2213" s="94"/>
    </row>
    <row r="2214" spans="1:1" x14ac:dyDescent="0.2">
      <c r="A2214" s="94"/>
    </row>
    <row r="2215" spans="1:1" x14ac:dyDescent="0.2">
      <c r="A2215" s="94"/>
    </row>
    <row r="2216" spans="1:1" x14ac:dyDescent="0.2">
      <c r="A2216" s="94"/>
    </row>
    <row r="2217" spans="1:1" x14ac:dyDescent="0.2">
      <c r="A2217" s="94"/>
    </row>
    <row r="2218" spans="1:1" x14ac:dyDescent="0.2">
      <c r="A2218" s="94"/>
    </row>
    <row r="2219" spans="1:1" x14ac:dyDescent="0.2">
      <c r="A2219" s="94"/>
    </row>
    <row r="2220" spans="1:1" x14ac:dyDescent="0.2">
      <c r="A2220" s="94"/>
    </row>
    <row r="2221" spans="1:1" x14ac:dyDescent="0.2">
      <c r="A2221" s="94"/>
    </row>
    <row r="2222" spans="1:1" x14ac:dyDescent="0.2">
      <c r="A2222" s="94"/>
    </row>
    <row r="2223" spans="1:1" x14ac:dyDescent="0.2">
      <c r="A2223" s="94"/>
    </row>
    <row r="2224" spans="1:1" x14ac:dyDescent="0.2">
      <c r="A2224" s="94"/>
    </row>
    <row r="2225" spans="1:1" x14ac:dyDescent="0.2">
      <c r="A2225" s="94"/>
    </row>
    <row r="2226" spans="1:1" x14ac:dyDescent="0.2">
      <c r="A2226" s="94"/>
    </row>
    <row r="2227" spans="1:1" x14ac:dyDescent="0.2">
      <c r="A2227" s="94"/>
    </row>
    <row r="2228" spans="1:1" x14ac:dyDescent="0.2">
      <c r="A2228" s="94"/>
    </row>
    <row r="2229" spans="1:1" x14ac:dyDescent="0.2">
      <c r="A2229" s="94"/>
    </row>
    <row r="2230" spans="1:1" x14ac:dyDescent="0.2">
      <c r="A2230" s="94"/>
    </row>
    <row r="2231" spans="1:1" x14ac:dyDescent="0.2">
      <c r="A2231" s="94"/>
    </row>
    <row r="2232" spans="1:1" x14ac:dyDescent="0.2">
      <c r="A2232" s="94"/>
    </row>
    <row r="2233" spans="1:1" x14ac:dyDescent="0.2">
      <c r="A2233" s="94"/>
    </row>
    <row r="2234" spans="1:1" x14ac:dyDescent="0.2">
      <c r="A2234" s="94"/>
    </row>
    <row r="2235" spans="1:1" x14ac:dyDescent="0.2">
      <c r="A2235" s="94"/>
    </row>
    <row r="2236" spans="1:1" x14ac:dyDescent="0.2">
      <c r="A2236" s="94"/>
    </row>
    <row r="2237" spans="1:1" x14ac:dyDescent="0.2">
      <c r="A2237" s="94"/>
    </row>
    <row r="2238" spans="1:1" x14ac:dyDescent="0.2">
      <c r="A2238" s="94"/>
    </row>
    <row r="2239" spans="1:1" x14ac:dyDescent="0.2">
      <c r="A2239" s="94"/>
    </row>
    <row r="2240" spans="1:1" x14ac:dyDescent="0.2">
      <c r="A2240" s="94"/>
    </row>
    <row r="2241" spans="1:1" x14ac:dyDescent="0.2">
      <c r="A2241" s="94"/>
    </row>
    <row r="2242" spans="1:1" x14ac:dyDescent="0.2">
      <c r="A2242" s="94"/>
    </row>
    <row r="2243" spans="1:1" x14ac:dyDescent="0.2">
      <c r="A2243" s="94"/>
    </row>
    <row r="2244" spans="1:1" x14ac:dyDescent="0.2">
      <c r="A2244" s="94"/>
    </row>
    <row r="2245" spans="1:1" x14ac:dyDescent="0.2">
      <c r="A2245" s="94"/>
    </row>
    <row r="2246" spans="1:1" x14ac:dyDescent="0.2">
      <c r="A2246" s="94"/>
    </row>
    <row r="2247" spans="1:1" x14ac:dyDescent="0.2">
      <c r="A2247" s="94"/>
    </row>
    <row r="2248" spans="1:1" x14ac:dyDescent="0.2">
      <c r="A2248" s="94"/>
    </row>
    <row r="2249" spans="1:1" x14ac:dyDescent="0.2">
      <c r="A2249" s="94"/>
    </row>
    <row r="2250" spans="1:1" x14ac:dyDescent="0.2">
      <c r="A2250" s="94"/>
    </row>
    <row r="2251" spans="1:1" x14ac:dyDescent="0.2">
      <c r="A2251" s="94"/>
    </row>
    <row r="2252" spans="1:1" x14ac:dyDescent="0.2">
      <c r="A2252" s="94"/>
    </row>
    <row r="2253" spans="1:1" x14ac:dyDescent="0.2">
      <c r="A2253" s="94"/>
    </row>
    <row r="2254" spans="1:1" x14ac:dyDescent="0.2">
      <c r="A2254" s="94"/>
    </row>
    <row r="2255" spans="1:1" x14ac:dyDescent="0.2">
      <c r="A2255" s="94"/>
    </row>
    <row r="2256" spans="1:1" x14ac:dyDescent="0.2">
      <c r="A2256" s="94"/>
    </row>
    <row r="2257" spans="1:1" x14ac:dyDescent="0.2">
      <c r="A2257" s="94"/>
    </row>
    <row r="2258" spans="1:1" x14ac:dyDescent="0.2">
      <c r="A2258" s="94"/>
    </row>
    <row r="2259" spans="1:1" x14ac:dyDescent="0.2">
      <c r="A2259" s="94"/>
    </row>
    <row r="2260" spans="1:1" x14ac:dyDescent="0.2">
      <c r="A2260" s="94"/>
    </row>
    <row r="2261" spans="1:1" x14ac:dyDescent="0.2">
      <c r="A2261" s="94"/>
    </row>
    <row r="2262" spans="1:1" x14ac:dyDescent="0.2">
      <c r="A2262" s="94"/>
    </row>
    <row r="2263" spans="1:1" x14ac:dyDescent="0.2">
      <c r="A2263" s="94"/>
    </row>
    <row r="2264" spans="1:1" x14ac:dyDescent="0.2">
      <c r="A2264" s="94"/>
    </row>
    <row r="2265" spans="1:1" x14ac:dyDescent="0.2">
      <c r="A2265" s="94"/>
    </row>
    <row r="2266" spans="1:1" x14ac:dyDescent="0.2">
      <c r="A2266" s="94"/>
    </row>
    <row r="2267" spans="1:1" x14ac:dyDescent="0.2">
      <c r="A2267" s="94"/>
    </row>
    <row r="2268" spans="1:1" x14ac:dyDescent="0.2">
      <c r="A2268" s="94"/>
    </row>
    <row r="2269" spans="1:1" x14ac:dyDescent="0.2">
      <c r="A2269" s="94"/>
    </row>
    <row r="2270" spans="1:1" x14ac:dyDescent="0.2">
      <c r="A2270" s="94"/>
    </row>
    <row r="2271" spans="1:1" x14ac:dyDescent="0.2">
      <c r="A2271" s="94"/>
    </row>
    <row r="2272" spans="1:1" x14ac:dyDescent="0.2">
      <c r="A2272" s="94"/>
    </row>
    <row r="2273" spans="1:1" x14ac:dyDescent="0.2">
      <c r="A2273" s="94"/>
    </row>
    <row r="2274" spans="1:1" x14ac:dyDescent="0.2">
      <c r="A2274" s="94"/>
    </row>
    <row r="2275" spans="1:1" x14ac:dyDescent="0.2">
      <c r="A2275" s="94"/>
    </row>
    <row r="2276" spans="1:1" x14ac:dyDescent="0.2">
      <c r="A2276" s="94"/>
    </row>
    <row r="2277" spans="1:1" x14ac:dyDescent="0.2">
      <c r="A2277" s="94"/>
    </row>
    <row r="2278" spans="1:1" x14ac:dyDescent="0.2">
      <c r="A2278" s="94"/>
    </row>
    <row r="2279" spans="1:1" x14ac:dyDescent="0.2">
      <c r="A2279" s="94"/>
    </row>
    <row r="2280" spans="1:1" x14ac:dyDescent="0.2">
      <c r="A2280" s="94"/>
    </row>
    <row r="2281" spans="1:1" x14ac:dyDescent="0.2">
      <c r="A2281" s="94"/>
    </row>
    <row r="2282" spans="1:1" x14ac:dyDescent="0.2">
      <c r="A2282" s="94"/>
    </row>
    <row r="2283" spans="1:1" x14ac:dyDescent="0.2">
      <c r="A2283" s="94"/>
    </row>
    <row r="2284" spans="1:1" x14ac:dyDescent="0.2">
      <c r="A2284" s="94"/>
    </row>
    <row r="2285" spans="1:1" x14ac:dyDescent="0.2">
      <c r="A2285" s="94"/>
    </row>
    <row r="2286" spans="1:1" x14ac:dyDescent="0.2">
      <c r="A2286" s="94"/>
    </row>
    <row r="2287" spans="1:1" x14ac:dyDescent="0.2">
      <c r="A2287" s="94"/>
    </row>
    <row r="2288" spans="1:1" x14ac:dyDescent="0.2">
      <c r="A2288" s="94"/>
    </row>
    <row r="2289" spans="1:1" x14ac:dyDescent="0.2">
      <c r="A2289" s="94"/>
    </row>
    <row r="2290" spans="1:1" x14ac:dyDescent="0.2">
      <c r="A2290" s="94"/>
    </row>
    <row r="2291" spans="1:1" x14ac:dyDescent="0.2">
      <c r="A2291" s="94"/>
    </row>
    <row r="2292" spans="1:1" x14ac:dyDescent="0.2">
      <c r="A2292" s="94"/>
    </row>
    <row r="2293" spans="1:1" x14ac:dyDescent="0.2">
      <c r="A2293" s="94"/>
    </row>
    <row r="2294" spans="1:1" x14ac:dyDescent="0.2">
      <c r="A2294" s="94"/>
    </row>
    <row r="2295" spans="1:1" x14ac:dyDescent="0.2">
      <c r="A2295" s="94"/>
    </row>
    <row r="2296" spans="1:1" x14ac:dyDescent="0.2">
      <c r="A2296" s="94"/>
    </row>
    <row r="2297" spans="1:1" x14ac:dyDescent="0.2">
      <c r="A2297" s="94"/>
    </row>
    <row r="2298" spans="1:1" x14ac:dyDescent="0.2">
      <c r="A2298" s="94"/>
    </row>
    <row r="2299" spans="1:1" x14ac:dyDescent="0.2">
      <c r="A2299" s="94"/>
    </row>
    <row r="2300" spans="1:1" x14ac:dyDescent="0.2">
      <c r="A2300" s="94"/>
    </row>
    <row r="2301" spans="1:1" x14ac:dyDescent="0.2">
      <c r="A2301" s="94"/>
    </row>
    <row r="2302" spans="1:1" x14ac:dyDescent="0.2">
      <c r="A2302" s="94"/>
    </row>
    <row r="2303" spans="1:1" x14ac:dyDescent="0.2">
      <c r="A2303" s="94"/>
    </row>
    <row r="2304" spans="1:1" x14ac:dyDescent="0.2">
      <c r="A2304" s="94"/>
    </row>
    <row r="2305" spans="1:1" x14ac:dyDescent="0.2">
      <c r="A2305" s="94"/>
    </row>
    <row r="2306" spans="1:1" x14ac:dyDescent="0.2">
      <c r="A2306" s="94"/>
    </row>
    <row r="2307" spans="1:1" x14ac:dyDescent="0.2">
      <c r="A2307" s="94"/>
    </row>
    <row r="2308" spans="1:1" x14ac:dyDescent="0.2">
      <c r="A2308" s="94"/>
    </row>
    <row r="2309" spans="1:1" x14ac:dyDescent="0.2">
      <c r="A2309" s="94"/>
    </row>
    <row r="2310" spans="1:1" x14ac:dyDescent="0.2">
      <c r="A2310" s="94"/>
    </row>
    <row r="2311" spans="1:1" x14ac:dyDescent="0.2">
      <c r="A2311" s="94"/>
    </row>
    <row r="2312" spans="1:1" x14ac:dyDescent="0.2">
      <c r="A2312" s="94"/>
    </row>
    <row r="2313" spans="1:1" x14ac:dyDescent="0.2">
      <c r="A2313" s="94"/>
    </row>
    <row r="2314" spans="1:1" x14ac:dyDescent="0.2">
      <c r="A2314" s="94"/>
    </row>
    <row r="2315" spans="1:1" x14ac:dyDescent="0.2">
      <c r="A2315" s="94"/>
    </row>
    <row r="2316" spans="1:1" x14ac:dyDescent="0.2">
      <c r="A2316" s="94"/>
    </row>
    <row r="2317" spans="1:1" x14ac:dyDescent="0.2">
      <c r="A2317" s="94"/>
    </row>
    <row r="2318" spans="1:1" x14ac:dyDescent="0.2">
      <c r="A2318" s="94"/>
    </row>
    <row r="2319" spans="1:1" x14ac:dyDescent="0.2">
      <c r="A2319" s="94"/>
    </row>
    <row r="2320" spans="1:1" x14ac:dyDescent="0.2">
      <c r="A2320" s="94"/>
    </row>
    <row r="2321" spans="1:1" x14ac:dyDescent="0.2">
      <c r="A2321" s="94"/>
    </row>
    <row r="2322" spans="1:1" x14ac:dyDescent="0.2">
      <c r="A2322" s="94"/>
    </row>
    <row r="2323" spans="1:1" x14ac:dyDescent="0.2">
      <c r="A2323" s="94"/>
    </row>
    <row r="2324" spans="1:1" x14ac:dyDescent="0.2">
      <c r="A2324" s="94"/>
    </row>
    <row r="2325" spans="1:1" x14ac:dyDescent="0.2">
      <c r="A2325" s="94"/>
    </row>
    <row r="2326" spans="1:1" x14ac:dyDescent="0.2">
      <c r="A2326" s="94"/>
    </row>
    <row r="2327" spans="1:1" x14ac:dyDescent="0.2">
      <c r="A2327" s="94"/>
    </row>
    <row r="2328" spans="1:1" x14ac:dyDescent="0.2">
      <c r="A2328" s="94"/>
    </row>
    <row r="2329" spans="1:1" x14ac:dyDescent="0.2">
      <c r="A2329" s="94"/>
    </row>
    <row r="2330" spans="1:1" x14ac:dyDescent="0.2">
      <c r="A2330" s="94"/>
    </row>
    <row r="2331" spans="1:1" x14ac:dyDescent="0.2">
      <c r="A2331" s="94"/>
    </row>
    <row r="2332" spans="1:1" x14ac:dyDescent="0.2">
      <c r="A2332" s="94"/>
    </row>
    <row r="2333" spans="1:1" x14ac:dyDescent="0.2">
      <c r="A2333" s="94"/>
    </row>
    <row r="2334" spans="1:1" x14ac:dyDescent="0.2">
      <c r="A2334" s="94"/>
    </row>
    <row r="2335" spans="1:1" x14ac:dyDescent="0.2">
      <c r="A2335" s="94"/>
    </row>
    <row r="2336" spans="1:1" x14ac:dyDescent="0.2">
      <c r="A2336" s="94"/>
    </row>
    <row r="2337" spans="1:1" x14ac:dyDescent="0.2">
      <c r="A2337" s="94"/>
    </row>
    <row r="2338" spans="1:1" x14ac:dyDescent="0.2">
      <c r="A2338" s="94"/>
    </row>
    <row r="2339" spans="1:1" x14ac:dyDescent="0.2">
      <c r="A2339" s="94"/>
    </row>
    <row r="2340" spans="1:1" x14ac:dyDescent="0.2">
      <c r="A2340" s="94"/>
    </row>
    <row r="2341" spans="1:1" x14ac:dyDescent="0.2">
      <c r="A2341" s="94"/>
    </row>
    <row r="2342" spans="1:1" x14ac:dyDescent="0.2">
      <c r="A2342" s="94"/>
    </row>
    <row r="2343" spans="1:1" x14ac:dyDescent="0.2">
      <c r="A2343" s="94"/>
    </row>
    <row r="2344" spans="1:1" x14ac:dyDescent="0.2">
      <c r="A2344" s="94"/>
    </row>
    <row r="2345" spans="1:1" x14ac:dyDescent="0.2">
      <c r="A2345" s="94"/>
    </row>
    <row r="2346" spans="1:1" x14ac:dyDescent="0.2">
      <c r="A2346" s="94"/>
    </row>
    <row r="2347" spans="1:1" x14ac:dyDescent="0.2">
      <c r="A2347" s="94"/>
    </row>
    <row r="2348" spans="1:1" x14ac:dyDescent="0.2">
      <c r="A2348" s="94"/>
    </row>
    <row r="2349" spans="1:1" x14ac:dyDescent="0.2">
      <c r="A2349" s="94"/>
    </row>
    <row r="2350" spans="1:1" x14ac:dyDescent="0.2">
      <c r="A2350" s="94"/>
    </row>
    <row r="2351" spans="1:1" x14ac:dyDescent="0.2">
      <c r="A2351" s="94"/>
    </row>
    <row r="2352" spans="1:1" x14ac:dyDescent="0.2">
      <c r="A2352" s="94"/>
    </row>
    <row r="2353" spans="1:1" x14ac:dyDescent="0.2">
      <c r="A2353" s="94"/>
    </row>
    <row r="2354" spans="1:1" x14ac:dyDescent="0.2">
      <c r="A2354" s="94"/>
    </row>
    <row r="2355" spans="1:1" x14ac:dyDescent="0.2">
      <c r="A2355" s="94"/>
    </row>
    <row r="2356" spans="1:1" x14ac:dyDescent="0.2">
      <c r="A2356" s="94"/>
    </row>
    <row r="2357" spans="1:1" x14ac:dyDescent="0.2">
      <c r="A2357" s="94"/>
    </row>
    <row r="2358" spans="1:1" x14ac:dyDescent="0.2">
      <c r="A2358" s="94"/>
    </row>
    <row r="2359" spans="1:1" x14ac:dyDescent="0.2">
      <c r="A2359" s="94"/>
    </row>
    <row r="2360" spans="1:1" x14ac:dyDescent="0.2">
      <c r="A2360" s="94"/>
    </row>
    <row r="2361" spans="1:1" x14ac:dyDescent="0.2">
      <c r="A2361" s="94"/>
    </row>
    <row r="2362" spans="1:1" x14ac:dyDescent="0.2">
      <c r="A2362" s="94"/>
    </row>
    <row r="2363" spans="1:1" x14ac:dyDescent="0.2">
      <c r="A2363" s="94"/>
    </row>
    <row r="2364" spans="1:1" x14ac:dyDescent="0.2">
      <c r="A2364" s="94"/>
    </row>
    <row r="2365" spans="1:1" x14ac:dyDescent="0.2">
      <c r="A2365" s="94"/>
    </row>
    <row r="2366" spans="1:1" x14ac:dyDescent="0.2">
      <c r="A2366" s="94"/>
    </row>
    <row r="2367" spans="1:1" x14ac:dyDescent="0.2">
      <c r="A2367" s="94"/>
    </row>
    <row r="2368" spans="1:1" x14ac:dyDescent="0.2">
      <c r="A2368" s="94"/>
    </row>
    <row r="2369" spans="1:1" x14ac:dyDescent="0.2">
      <c r="A2369" s="94"/>
    </row>
    <row r="2370" spans="1:1" x14ac:dyDescent="0.2">
      <c r="A2370" s="94"/>
    </row>
    <row r="2371" spans="1:1" x14ac:dyDescent="0.2">
      <c r="A2371" s="94"/>
    </row>
    <row r="2372" spans="1:1" x14ac:dyDescent="0.2">
      <c r="A2372" s="94"/>
    </row>
    <row r="2373" spans="1:1" x14ac:dyDescent="0.2">
      <c r="A2373" s="94"/>
    </row>
    <row r="2374" spans="1:1" x14ac:dyDescent="0.2">
      <c r="A2374" s="94"/>
    </row>
    <row r="2375" spans="1:1" x14ac:dyDescent="0.2">
      <c r="A2375" s="94"/>
    </row>
    <row r="2376" spans="1:1" x14ac:dyDescent="0.2">
      <c r="A2376" s="94"/>
    </row>
    <row r="2377" spans="1:1" x14ac:dyDescent="0.2">
      <c r="A2377" s="94"/>
    </row>
    <row r="2378" spans="1:1" x14ac:dyDescent="0.2">
      <c r="A2378" s="94"/>
    </row>
    <row r="2379" spans="1:1" x14ac:dyDescent="0.2">
      <c r="A2379" s="94"/>
    </row>
    <row r="2380" spans="1:1" x14ac:dyDescent="0.2">
      <c r="A2380" s="94"/>
    </row>
    <row r="2381" spans="1:1" x14ac:dyDescent="0.2">
      <c r="A2381" s="94"/>
    </row>
    <row r="2382" spans="1:1" x14ac:dyDescent="0.2">
      <c r="A2382" s="94"/>
    </row>
    <row r="2383" spans="1:1" x14ac:dyDescent="0.2">
      <c r="A2383" s="94"/>
    </row>
    <row r="2384" spans="1:1" x14ac:dyDescent="0.2">
      <c r="A2384" s="94"/>
    </row>
    <row r="2385" spans="1:1" x14ac:dyDescent="0.2">
      <c r="A2385" s="94"/>
    </row>
    <row r="2386" spans="1:1" x14ac:dyDescent="0.2">
      <c r="A2386" s="94"/>
    </row>
    <row r="2387" spans="1:1" x14ac:dyDescent="0.2">
      <c r="A2387" s="94"/>
    </row>
    <row r="2388" spans="1:1" x14ac:dyDescent="0.2">
      <c r="A2388" s="94"/>
    </row>
    <row r="2389" spans="1:1" x14ac:dyDescent="0.2">
      <c r="A2389" s="94"/>
    </row>
    <row r="2390" spans="1:1" x14ac:dyDescent="0.2">
      <c r="A2390" s="94"/>
    </row>
    <row r="2391" spans="1:1" x14ac:dyDescent="0.2">
      <c r="A2391" s="94"/>
    </row>
    <row r="2392" spans="1:1" x14ac:dyDescent="0.2">
      <c r="A2392" s="94"/>
    </row>
    <row r="2393" spans="1:1" x14ac:dyDescent="0.2">
      <c r="A2393" s="94"/>
    </row>
    <row r="2394" spans="1:1" x14ac:dyDescent="0.2">
      <c r="A2394" s="94"/>
    </row>
    <row r="2395" spans="1:1" x14ac:dyDescent="0.2">
      <c r="A2395" s="94"/>
    </row>
    <row r="2396" spans="1:1" x14ac:dyDescent="0.2">
      <c r="A2396" s="94"/>
    </row>
    <row r="2397" spans="1:1" x14ac:dyDescent="0.2">
      <c r="A2397" s="94"/>
    </row>
    <row r="2398" spans="1:1" x14ac:dyDescent="0.2">
      <c r="A2398" s="94"/>
    </row>
    <row r="2399" spans="1:1" x14ac:dyDescent="0.2">
      <c r="A2399" s="94"/>
    </row>
    <row r="2400" spans="1:1" x14ac:dyDescent="0.2">
      <c r="A2400" s="94"/>
    </row>
    <row r="2401" spans="1:1" x14ac:dyDescent="0.2">
      <c r="A2401" s="94"/>
    </row>
    <row r="2402" spans="1:1" x14ac:dyDescent="0.2">
      <c r="A2402" s="94"/>
    </row>
    <row r="2403" spans="1:1" x14ac:dyDescent="0.2">
      <c r="A2403" s="94"/>
    </row>
    <row r="2404" spans="1:1" x14ac:dyDescent="0.2">
      <c r="A2404" s="94"/>
    </row>
    <row r="2405" spans="1:1" x14ac:dyDescent="0.2">
      <c r="A2405" s="94"/>
    </row>
    <row r="2406" spans="1:1" x14ac:dyDescent="0.2">
      <c r="A2406" s="94"/>
    </row>
    <row r="2407" spans="1:1" x14ac:dyDescent="0.2">
      <c r="A2407" s="94"/>
    </row>
    <row r="2408" spans="1:1" x14ac:dyDescent="0.2">
      <c r="A2408" s="94"/>
    </row>
    <row r="2409" spans="1:1" x14ac:dyDescent="0.2">
      <c r="A2409" s="94"/>
    </row>
    <row r="2410" spans="1:1" x14ac:dyDescent="0.2">
      <c r="A2410" s="94"/>
    </row>
    <row r="2411" spans="1:1" x14ac:dyDescent="0.2">
      <c r="A2411" s="94"/>
    </row>
    <row r="2412" spans="1:1" x14ac:dyDescent="0.2">
      <c r="A2412" s="94"/>
    </row>
    <row r="2413" spans="1:1" x14ac:dyDescent="0.2">
      <c r="A2413" s="94"/>
    </row>
    <row r="2414" spans="1:1" x14ac:dyDescent="0.2">
      <c r="A2414" s="94"/>
    </row>
    <row r="2415" spans="1:1" x14ac:dyDescent="0.2">
      <c r="A2415" s="94"/>
    </row>
    <row r="2416" spans="1:1" x14ac:dyDescent="0.2">
      <c r="A2416" s="94"/>
    </row>
    <row r="2417" spans="1:1" x14ac:dyDescent="0.2">
      <c r="A2417" s="94"/>
    </row>
    <row r="2418" spans="1:1" x14ac:dyDescent="0.2">
      <c r="A2418" s="94"/>
    </row>
    <row r="2419" spans="1:1" x14ac:dyDescent="0.2">
      <c r="A2419" s="94"/>
    </row>
    <row r="2420" spans="1:1" x14ac:dyDescent="0.2">
      <c r="A2420" s="94"/>
    </row>
    <row r="2421" spans="1:1" x14ac:dyDescent="0.2">
      <c r="A2421" s="94"/>
    </row>
    <row r="2422" spans="1:1" x14ac:dyDescent="0.2">
      <c r="A2422" s="94"/>
    </row>
    <row r="2423" spans="1:1" x14ac:dyDescent="0.2">
      <c r="A2423" s="94"/>
    </row>
    <row r="2424" spans="1:1" x14ac:dyDescent="0.2">
      <c r="A2424" s="94"/>
    </row>
    <row r="2425" spans="1:1" x14ac:dyDescent="0.2">
      <c r="A2425" s="94"/>
    </row>
    <row r="2426" spans="1:1" x14ac:dyDescent="0.2">
      <c r="A2426" s="94"/>
    </row>
    <row r="2427" spans="1:1" x14ac:dyDescent="0.2">
      <c r="A2427" s="94"/>
    </row>
    <row r="2428" spans="1:1" x14ac:dyDescent="0.2">
      <c r="A2428" s="94"/>
    </row>
    <row r="2429" spans="1:1" x14ac:dyDescent="0.2">
      <c r="A2429" s="94"/>
    </row>
    <row r="2430" spans="1:1" x14ac:dyDescent="0.2">
      <c r="A2430" s="94"/>
    </row>
    <row r="2431" spans="1:1" x14ac:dyDescent="0.2">
      <c r="A2431" s="94"/>
    </row>
    <row r="2432" spans="1:1" x14ac:dyDescent="0.2">
      <c r="A2432" s="94"/>
    </row>
    <row r="2433" spans="1:1" x14ac:dyDescent="0.2">
      <c r="A2433" s="94"/>
    </row>
    <row r="2434" spans="1:1" x14ac:dyDescent="0.2">
      <c r="A2434" s="94"/>
    </row>
    <row r="2435" spans="1:1" x14ac:dyDescent="0.2">
      <c r="A2435" s="94"/>
    </row>
    <row r="2436" spans="1:1" x14ac:dyDescent="0.2">
      <c r="A2436" s="94"/>
    </row>
    <row r="2437" spans="1:1" x14ac:dyDescent="0.2">
      <c r="A2437" s="94"/>
    </row>
    <row r="2438" spans="1:1" x14ac:dyDescent="0.2">
      <c r="A2438" s="94"/>
    </row>
    <row r="2439" spans="1:1" x14ac:dyDescent="0.2">
      <c r="A2439" s="94"/>
    </row>
    <row r="2440" spans="1:1" x14ac:dyDescent="0.2">
      <c r="A2440" s="94"/>
    </row>
    <row r="2441" spans="1:1" x14ac:dyDescent="0.2">
      <c r="A2441" s="94"/>
    </row>
    <row r="2442" spans="1:1" x14ac:dyDescent="0.2">
      <c r="A2442" s="94"/>
    </row>
    <row r="2443" spans="1:1" x14ac:dyDescent="0.2">
      <c r="A2443" s="94"/>
    </row>
    <row r="2444" spans="1:1" x14ac:dyDescent="0.2">
      <c r="A2444" s="94"/>
    </row>
    <row r="2445" spans="1:1" x14ac:dyDescent="0.2">
      <c r="A2445" s="94"/>
    </row>
    <row r="2446" spans="1:1" x14ac:dyDescent="0.2">
      <c r="A2446" s="94"/>
    </row>
    <row r="2447" spans="1:1" x14ac:dyDescent="0.2">
      <c r="A2447" s="94"/>
    </row>
    <row r="2448" spans="1:1" x14ac:dyDescent="0.2">
      <c r="A2448" s="94"/>
    </row>
    <row r="2449" spans="1:1" x14ac:dyDescent="0.2">
      <c r="A2449" s="94"/>
    </row>
    <row r="2450" spans="1:1" x14ac:dyDescent="0.2">
      <c r="A2450" s="94"/>
    </row>
    <row r="2451" spans="1:1" x14ac:dyDescent="0.2">
      <c r="A2451" s="94"/>
    </row>
    <row r="2452" spans="1:1" x14ac:dyDescent="0.2">
      <c r="A2452" s="94"/>
    </row>
    <row r="2453" spans="1:1" x14ac:dyDescent="0.2">
      <c r="A2453" s="94"/>
    </row>
    <row r="2454" spans="1:1" x14ac:dyDescent="0.2">
      <c r="A2454" s="94"/>
    </row>
    <row r="2455" spans="1:1" x14ac:dyDescent="0.2">
      <c r="A2455" s="94"/>
    </row>
    <row r="2456" spans="1:1" x14ac:dyDescent="0.2">
      <c r="A2456" s="94"/>
    </row>
    <row r="2457" spans="1:1" x14ac:dyDescent="0.2">
      <c r="A2457" s="94"/>
    </row>
    <row r="2458" spans="1:1" x14ac:dyDescent="0.2">
      <c r="A2458" s="94"/>
    </row>
    <row r="2459" spans="1:1" x14ac:dyDescent="0.2">
      <c r="A2459" s="94"/>
    </row>
    <row r="2460" spans="1:1" x14ac:dyDescent="0.2">
      <c r="A2460" s="94"/>
    </row>
    <row r="2461" spans="1:1" x14ac:dyDescent="0.2">
      <c r="A2461" s="94"/>
    </row>
    <row r="2462" spans="1:1" x14ac:dyDescent="0.2">
      <c r="A2462" s="94"/>
    </row>
    <row r="2463" spans="1:1" x14ac:dyDescent="0.2">
      <c r="A2463" s="94"/>
    </row>
    <row r="2464" spans="1:1" x14ac:dyDescent="0.2">
      <c r="A2464" s="94"/>
    </row>
    <row r="2465" spans="1:1" x14ac:dyDescent="0.2">
      <c r="A2465" s="94"/>
    </row>
    <row r="2466" spans="1:1" x14ac:dyDescent="0.2">
      <c r="A2466" s="94"/>
    </row>
    <row r="2467" spans="1:1" x14ac:dyDescent="0.2">
      <c r="A2467" s="94"/>
    </row>
    <row r="2468" spans="1:1" x14ac:dyDescent="0.2">
      <c r="A2468" s="94"/>
    </row>
    <row r="2469" spans="1:1" x14ac:dyDescent="0.2">
      <c r="A2469" s="94"/>
    </row>
    <row r="2470" spans="1:1" x14ac:dyDescent="0.2">
      <c r="A2470" s="94"/>
    </row>
    <row r="2471" spans="1:1" x14ac:dyDescent="0.2">
      <c r="A2471" s="94"/>
    </row>
    <row r="2472" spans="1:1" x14ac:dyDescent="0.2">
      <c r="A2472" s="94"/>
    </row>
    <row r="2473" spans="1:1" x14ac:dyDescent="0.2">
      <c r="A2473" s="94"/>
    </row>
    <row r="2474" spans="1:1" x14ac:dyDescent="0.2">
      <c r="A2474" s="94"/>
    </row>
    <row r="2475" spans="1:1" x14ac:dyDescent="0.2">
      <c r="A2475" s="94"/>
    </row>
    <row r="2476" spans="1:1" x14ac:dyDescent="0.2">
      <c r="A2476" s="94"/>
    </row>
    <row r="2477" spans="1:1" x14ac:dyDescent="0.2">
      <c r="A2477" s="94"/>
    </row>
    <row r="2478" spans="1:1" x14ac:dyDescent="0.2">
      <c r="A2478" s="94"/>
    </row>
    <row r="2479" spans="1:1" x14ac:dyDescent="0.2">
      <c r="A2479" s="94"/>
    </row>
    <row r="2480" spans="1:1" x14ac:dyDescent="0.2">
      <c r="A2480" s="94"/>
    </row>
    <row r="2481" spans="1:1" x14ac:dyDescent="0.2">
      <c r="A2481" s="94"/>
    </row>
    <row r="2482" spans="1:1" x14ac:dyDescent="0.2">
      <c r="A2482" s="94"/>
    </row>
    <row r="2483" spans="1:1" x14ac:dyDescent="0.2">
      <c r="A2483" s="94"/>
    </row>
    <row r="2484" spans="1:1" x14ac:dyDescent="0.2">
      <c r="A2484" s="94"/>
    </row>
    <row r="2485" spans="1:1" x14ac:dyDescent="0.2">
      <c r="A2485" s="94"/>
    </row>
    <row r="2486" spans="1:1" x14ac:dyDescent="0.2">
      <c r="A2486" s="94"/>
    </row>
    <row r="2487" spans="1:1" x14ac:dyDescent="0.2">
      <c r="A2487" s="94"/>
    </row>
    <row r="2488" spans="1:1" x14ac:dyDescent="0.2">
      <c r="A2488" s="94"/>
    </row>
    <row r="2489" spans="1:1" x14ac:dyDescent="0.2">
      <c r="A2489" s="94"/>
    </row>
    <row r="2490" spans="1:1" x14ac:dyDescent="0.2">
      <c r="A2490" s="94"/>
    </row>
    <row r="2491" spans="1:1" x14ac:dyDescent="0.2">
      <c r="A2491" s="94"/>
    </row>
    <row r="2492" spans="1:1" x14ac:dyDescent="0.2">
      <c r="A2492" s="94"/>
    </row>
    <row r="2493" spans="1:1" x14ac:dyDescent="0.2">
      <c r="A2493" s="94"/>
    </row>
    <row r="2494" spans="1:1" x14ac:dyDescent="0.2">
      <c r="A2494" s="94"/>
    </row>
    <row r="2495" spans="1:1" x14ac:dyDescent="0.2">
      <c r="A2495" s="94"/>
    </row>
    <row r="2496" spans="1:1" x14ac:dyDescent="0.2">
      <c r="A2496" s="94"/>
    </row>
    <row r="2497" spans="1:1" x14ac:dyDescent="0.2">
      <c r="A2497" s="94"/>
    </row>
    <row r="2498" spans="1:1" x14ac:dyDescent="0.2">
      <c r="A2498" s="94"/>
    </row>
    <row r="2499" spans="1:1" x14ac:dyDescent="0.2">
      <c r="A2499" s="94"/>
    </row>
    <row r="2500" spans="1:1" x14ac:dyDescent="0.2">
      <c r="A2500" s="94"/>
    </row>
    <row r="2501" spans="1:1" x14ac:dyDescent="0.2">
      <c r="A2501" s="94"/>
    </row>
    <row r="2502" spans="1:1" x14ac:dyDescent="0.2">
      <c r="A2502" s="94"/>
    </row>
    <row r="2503" spans="1:1" x14ac:dyDescent="0.2">
      <c r="A2503" s="94"/>
    </row>
    <row r="2504" spans="1:1" x14ac:dyDescent="0.2">
      <c r="A2504" s="94"/>
    </row>
    <row r="2505" spans="1:1" x14ac:dyDescent="0.2">
      <c r="A2505" s="94"/>
    </row>
    <row r="2506" spans="1:1" x14ac:dyDescent="0.2">
      <c r="A2506" s="94"/>
    </row>
    <row r="2507" spans="1:1" x14ac:dyDescent="0.2">
      <c r="A2507" s="94"/>
    </row>
    <row r="2508" spans="1:1" x14ac:dyDescent="0.2">
      <c r="A2508" s="94"/>
    </row>
    <row r="2509" spans="1:1" x14ac:dyDescent="0.2">
      <c r="A2509" s="94"/>
    </row>
    <row r="2510" spans="1:1" x14ac:dyDescent="0.2">
      <c r="A2510" s="94"/>
    </row>
    <row r="2511" spans="1:1" x14ac:dyDescent="0.2">
      <c r="A2511" s="94"/>
    </row>
    <row r="2512" spans="1:1" x14ac:dyDescent="0.2">
      <c r="A2512" s="94"/>
    </row>
    <row r="2513" spans="1:1" x14ac:dyDescent="0.2">
      <c r="A2513" s="94"/>
    </row>
    <row r="2514" spans="1:1" x14ac:dyDescent="0.2">
      <c r="A2514" s="94"/>
    </row>
    <row r="2515" spans="1:1" x14ac:dyDescent="0.2">
      <c r="A2515" s="94"/>
    </row>
    <row r="2516" spans="1:1" x14ac:dyDescent="0.2">
      <c r="A2516" s="94"/>
    </row>
    <row r="2517" spans="1:1" x14ac:dyDescent="0.2">
      <c r="A2517" s="94"/>
    </row>
    <row r="2518" spans="1:1" x14ac:dyDescent="0.2">
      <c r="A2518" s="94"/>
    </row>
    <row r="2519" spans="1:1" x14ac:dyDescent="0.2">
      <c r="A2519" s="94"/>
    </row>
    <row r="2520" spans="1:1" x14ac:dyDescent="0.2">
      <c r="A2520" s="94"/>
    </row>
    <row r="2521" spans="1:1" x14ac:dyDescent="0.2">
      <c r="A2521" s="94"/>
    </row>
    <row r="2522" spans="1:1" x14ac:dyDescent="0.2">
      <c r="A2522" s="94"/>
    </row>
    <row r="2523" spans="1:1" x14ac:dyDescent="0.2">
      <c r="A2523" s="94"/>
    </row>
    <row r="2524" spans="1:1" x14ac:dyDescent="0.2">
      <c r="A2524" s="94"/>
    </row>
    <row r="2525" spans="1:1" x14ac:dyDescent="0.2">
      <c r="A2525" s="94"/>
    </row>
    <row r="2526" spans="1:1" x14ac:dyDescent="0.2">
      <c r="A2526" s="94"/>
    </row>
    <row r="2527" spans="1:1" x14ac:dyDescent="0.2">
      <c r="A2527" s="94"/>
    </row>
    <row r="2528" spans="1:1" x14ac:dyDescent="0.2">
      <c r="A2528" s="94"/>
    </row>
    <row r="2529" spans="1:1" x14ac:dyDescent="0.2">
      <c r="A2529" s="94"/>
    </row>
    <row r="2530" spans="1:1" x14ac:dyDescent="0.2">
      <c r="A2530" s="94"/>
    </row>
    <row r="2531" spans="1:1" x14ac:dyDescent="0.2">
      <c r="A2531" s="94"/>
    </row>
    <row r="2532" spans="1:1" x14ac:dyDescent="0.2">
      <c r="A2532" s="94"/>
    </row>
    <row r="2533" spans="1:1" x14ac:dyDescent="0.2">
      <c r="A2533" s="94"/>
    </row>
    <row r="2534" spans="1:1" x14ac:dyDescent="0.2">
      <c r="A2534" s="94"/>
    </row>
    <row r="2535" spans="1:1" x14ac:dyDescent="0.2">
      <c r="A2535" s="94"/>
    </row>
    <row r="2536" spans="1:1" x14ac:dyDescent="0.2">
      <c r="A2536" s="94"/>
    </row>
    <row r="2537" spans="1:1" x14ac:dyDescent="0.2">
      <c r="A2537" s="94"/>
    </row>
    <row r="2538" spans="1:1" x14ac:dyDescent="0.2">
      <c r="A2538" s="94"/>
    </row>
    <row r="2539" spans="1:1" x14ac:dyDescent="0.2">
      <c r="A2539" s="94"/>
    </row>
    <row r="2540" spans="1:1" x14ac:dyDescent="0.2">
      <c r="A2540" s="94"/>
    </row>
    <row r="2541" spans="1:1" x14ac:dyDescent="0.2">
      <c r="A2541" s="94"/>
    </row>
    <row r="2542" spans="1:1" x14ac:dyDescent="0.2">
      <c r="A2542" s="94"/>
    </row>
    <row r="2543" spans="1:1" x14ac:dyDescent="0.2">
      <c r="A2543" s="94"/>
    </row>
    <row r="2544" spans="1:1" x14ac:dyDescent="0.2">
      <c r="A2544" s="94"/>
    </row>
    <row r="2545" spans="1:1" x14ac:dyDescent="0.2">
      <c r="A2545" s="94"/>
    </row>
    <row r="2546" spans="1:1" x14ac:dyDescent="0.2">
      <c r="A2546" s="94"/>
    </row>
    <row r="2547" spans="1:1" x14ac:dyDescent="0.2">
      <c r="A2547" s="94"/>
    </row>
    <row r="2548" spans="1:1" x14ac:dyDescent="0.2">
      <c r="A2548" s="94"/>
    </row>
    <row r="2549" spans="1:1" x14ac:dyDescent="0.2">
      <c r="A2549" s="94"/>
    </row>
    <row r="2550" spans="1:1" x14ac:dyDescent="0.2">
      <c r="A2550" s="94"/>
    </row>
    <row r="2551" spans="1:1" x14ac:dyDescent="0.2">
      <c r="A2551" s="94"/>
    </row>
    <row r="2552" spans="1:1" x14ac:dyDescent="0.2">
      <c r="A2552" s="94"/>
    </row>
    <row r="2553" spans="1:1" x14ac:dyDescent="0.2">
      <c r="A2553" s="94"/>
    </row>
    <row r="2554" spans="1:1" x14ac:dyDescent="0.2">
      <c r="A2554" s="94"/>
    </row>
    <row r="2555" spans="1:1" x14ac:dyDescent="0.2">
      <c r="A2555" s="94"/>
    </row>
    <row r="2556" spans="1:1" x14ac:dyDescent="0.2">
      <c r="A2556" s="94"/>
    </row>
    <row r="2557" spans="1:1" x14ac:dyDescent="0.2">
      <c r="A2557" s="94"/>
    </row>
    <row r="2558" spans="1:1" x14ac:dyDescent="0.2">
      <c r="A2558" s="94"/>
    </row>
    <row r="2559" spans="1:1" x14ac:dyDescent="0.2">
      <c r="A2559" s="94"/>
    </row>
    <row r="2560" spans="1:1" x14ac:dyDescent="0.2">
      <c r="A2560" s="94"/>
    </row>
    <row r="2561" spans="1:1" x14ac:dyDescent="0.2">
      <c r="A2561" s="94"/>
    </row>
    <row r="2562" spans="1:1" x14ac:dyDescent="0.2">
      <c r="A2562" s="94"/>
    </row>
    <row r="2563" spans="1:1" x14ac:dyDescent="0.2">
      <c r="A2563" s="94"/>
    </row>
    <row r="2564" spans="1:1" x14ac:dyDescent="0.2">
      <c r="A2564" s="94"/>
    </row>
    <row r="2565" spans="1:1" x14ac:dyDescent="0.2">
      <c r="A2565" s="94"/>
    </row>
    <row r="2566" spans="1:1" x14ac:dyDescent="0.2">
      <c r="A2566" s="94"/>
    </row>
    <row r="2567" spans="1:1" x14ac:dyDescent="0.2">
      <c r="A2567" s="94"/>
    </row>
    <row r="2568" spans="1:1" x14ac:dyDescent="0.2">
      <c r="A2568" s="94"/>
    </row>
    <row r="2569" spans="1:1" x14ac:dyDescent="0.2">
      <c r="A2569" s="94"/>
    </row>
    <row r="2570" spans="1:1" x14ac:dyDescent="0.2">
      <c r="A2570" s="94"/>
    </row>
    <row r="2571" spans="1:1" x14ac:dyDescent="0.2">
      <c r="A2571" s="94"/>
    </row>
    <row r="2572" spans="1:1" x14ac:dyDescent="0.2">
      <c r="A2572" s="94"/>
    </row>
    <row r="2573" spans="1:1" x14ac:dyDescent="0.2">
      <c r="A2573" s="94"/>
    </row>
    <row r="2574" spans="1:1" x14ac:dyDescent="0.2">
      <c r="A2574" s="94"/>
    </row>
    <row r="2575" spans="1:1" x14ac:dyDescent="0.2">
      <c r="A2575" s="94"/>
    </row>
    <row r="2576" spans="1:1" x14ac:dyDescent="0.2">
      <c r="A2576" s="94"/>
    </row>
    <row r="2577" spans="1:1" x14ac:dyDescent="0.2">
      <c r="A2577" s="94"/>
    </row>
    <row r="2578" spans="1:1" x14ac:dyDescent="0.2">
      <c r="A2578" s="94"/>
    </row>
    <row r="2579" spans="1:1" x14ac:dyDescent="0.2">
      <c r="A2579" s="94"/>
    </row>
    <row r="2580" spans="1:1" x14ac:dyDescent="0.2">
      <c r="A2580" s="94"/>
    </row>
    <row r="2581" spans="1:1" x14ac:dyDescent="0.2">
      <c r="A2581" s="94"/>
    </row>
    <row r="2582" spans="1:1" x14ac:dyDescent="0.2">
      <c r="A2582" s="94"/>
    </row>
    <row r="2583" spans="1:1" x14ac:dyDescent="0.2">
      <c r="A2583" s="94"/>
    </row>
    <row r="2584" spans="1:1" x14ac:dyDescent="0.2">
      <c r="A2584" s="94"/>
    </row>
    <row r="2585" spans="1:1" x14ac:dyDescent="0.2">
      <c r="A2585" s="94"/>
    </row>
    <row r="2586" spans="1:1" x14ac:dyDescent="0.2">
      <c r="A2586" s="94"/>
    </row>
    <row r="2587" spans="1:1" x14ac:dyDescent="0.2">
      <c r="A2587" s="94"/>
    </row>
    <row r="2588" spans="1:1" x14ac:dyDescent="0.2">
      <c r="A2588" s="94"/>
    </row>
    <row r="2589" spans="1:1" x14ac:dyDescent="0.2">
      <c r="A2589" s="94"/>
    </row>
    <row r="2590" spans="1:1" x14ac:dyDescent="0.2">
      <c r="A2590" s="94"/>
    </row>
    <row r="2591" spans="1:1" x14ac:dyDescent="0.2">
      <c r="A2591" s="94"/>
    </row>
    <row r="2592" spans="1:1" x14ac:dyDescent="0.2">
      <c r="A2592" s="94"/>
    </row>
    <row r="2593" spans="1:1" x14ac:dyDescent="0.2">
      <c r="A2593" s="94"/>
    </row>
    <row r="2594" spans="1:1" x14ac:dyDescent="0.2">
      <c r="A2594" s="94"/>
    </row>
    <row r="2595" spans="1:1" x14ac:dyDescent="0.2">
      <c r="A2595" s="94"/>
    </row>
    <row r="2596" spans="1:1" x14ac:dyDescent="0.2">
      <c r="A2596" s="94"/>
    </row>
    <row r="2597" spans="1:1" x14ac:dyDescent="0.2">
      <c r="A2597" s="94"/>
    </row>
    <row r="2598" spans="1:1" x14ac:dyDescent="0.2">
      <c r="A2598" s="94"/>
    </row>
    <row r="2599" spans="1:1" x14ac:dyDescent="0.2">
      <c r="A2599" s="94"/>
    </row>
    <row r="2600" spans="1:1" x14ac:dyDescent="0.2">
      <c r="A2600" s="94"/>
    </row>
    <row r="2601" spans="1:1" x14ac:dyDescent="0.2">
      <c r="A2601" s="94"/>
    </row>
    <row r="2602" spans="1:1" x14ac:dyDescent="0.2">
      <c r="A2602" s="94"/>
    </row>
    <row r="2603" spans="1:1" x14ac:dyDescent="0.2">
      <c r="A2603" s="94"/>
    </row>
    <row r="2604" spans="1:1" x14ac:dyDescent="0.2">
      <c r="A2604" s="94"/>
    </row>
    <row r="2605" spans="1:1" x14ac:dyDescent="0.2">
      <c r="A2605" s="94"/>
    </row>
    <row r="2606" spans="1:1" x14ac:dyDescent="0.2">
      <c r="A2606" s="94"/>
    </row>
    <row r="2607" spans="1:1" x14ac:dyDescent="0.2">
      <c r="A2607" s="94"/>
    </row>
    <row r="2608" spans="1:1" x14ac:dyDescent="0.2">
      <c r="A2608" s="94"/>
    </row>
    <row r="2609" spans="1:1" x14ac:dyDescent="0.2">
      <c r="A2609" s="94"/>
    </row>
    <row r="2610" spans="1:1" x14ac:dyDescent="0.2">
      <c r="A2610" s="94"/>
    </row>
    <row r="2611" spans="1:1" x14ac:dyDescent="0.2">
      <c r="A2611" s="94"/>
    </row>
    <row r="2612" spans="1:1" x14ac:dyDescent="0.2">
      <c r="A2612" s="94"/>
    </row>
    <row r="2613" spans="1:1" x14ac:dyDescent="0.2">
      <c r="A2613" s="94"/>
    </row>
    <row r="2614" spans="1:1" x14ac:dyDescent="0.2">
      <c r="A2614" s="94"/>
    </row>
    <row r="2615" spans="1:1" x14ac:dyDescent="0.2">
      <c r="A2615" s="94"/>
    </row>
    <row r="2616" spans="1:1" x14ac:dyDescent="0.2">
      <c r="A2616" s="94"/>
    </row>
    <row r="2617" spans="1:1" x14ac:dyDescent="0.2">
      <c r="A2617" s="94"/>
    </row>
    <row r="2618" spans="1:1" x14ac:dyDescent="0.2">
      <c r="A2618" s="94"/>
    </row>
    <row r="2619" spans="1:1" x14ac:dyDescent="0.2">
      <c r="A2619" s="94"/>
    </row>
    <row r="2620" spans="1:1" x14ac:dyDescent="0.2">
      <c r="A2620" s="94"/>
    </row>
    <row r="2621" spans="1:1" x14ac:dyDescent="0.2">
      <c r="A2621" s="94"/>
    </row>
    <row r="2622" spans="1:1" x14ac:dyDescent="0.2">
      <c r="A2622" s="94"/>
    </row>
    <row r="2623" spans="1:1" x14ac:dyDescent="0.2">
      <c r="A2623" s="94"/>
    </row>
    <row r="2624" spans="1:1" x14ac:dyDescent="0.2">
      <c r="A2624" s="94"/>
    </row>
    <row r="2625" spans="1:1" x14ac:dyDescent="0.2">
      <c r="A2625" s="94"/>
    </row>
    <row r="2626" spans="1:1" x14ac:dyDescent="0.2">
      <c r="A2626" s="94"/>
    </row>
    <row r="2627" spans="1:1" x14ac:dyDescent="0.2">
      <c r="A2627" s="94"/>
    </row>
    <row r="2628" spans="1:1" x14ac:dyDescent="0.2">
      <c r="A2628" s="94"/>
    </row>
    <row r="2629" spans="1:1" x14ac:dyDescent="0.2">
      <c r="A2629" s="94"/>
    </row>
    <row r="2630" spans="1:1" x14ac:dyDescent="0.2">
      <c r="A2630" s="94"/>
    </row>
    <row r="2631" spans="1:1" x14ac:dyDescent="0.2">
      <c r="A2631" s="94"/>
    </row>
    <row r="2632" spans="1:1" x14ac:dyDescent="0.2">
      <c r="A2632" s="94"/>
    </row>
    <row r="2633" spans="1:1" x14ac:dyDescent="0.2">
      <c r="A2633" s="94"/>
    </row>
    <row r="2634" spans="1:1" x14ac:dyDescent="0.2">
      <c r="A2634" s="94"/>
    </row>
    <row r="2635" spans="1:1" x14ac:dyDescent="0.2">
      <c r="A2635" s="94"/>
    </row>
    <row r="2636" spans="1:1" x14ac:dyDescent="0.2">
      <c r="A2636" s="94"/>
    </row>
    <row r="2637" spans="1:1" x14ac:dyDescent="0.2">
      <c r="A2637" s="94"/>
    </row>
    <row r="2638" spans="1:1" x14ac:dyDescent="0.2">
      <c r="A2638" s="94"/>
    </row>
    <row r="2639" spans="1:1" x14ac:dyDescent="0.2">
      <c r="A2639" s="94"/>
    </row>
    <row r="2640" spans="1:1" x14ac:dyDescent="0.2">
      <c r="A2640" s="94"/>
    </row>
    <row r="2641" spans="1:1" x14ac:dyDescent="0.2">
      <c r="A2641" s="94"/>
    </row>
    <row r="2642" spans="1:1" x14ac:dyDescent="0.2">
      <c r="A2642" s="94"/>
    </row>
    <row r="2643" spans="1:1" x14ac:dyDescent="0.2">
      <c r="A2643" s="94"/>
    </row>
    <row r="2644" spans="1:1" x14ac:dyDescent="0.2">
      <c r="A2644" s="94"/>
    </row>
    <row r="2645" spans="1:1" x14ac:dyDescent="0.2">
      <c r="A2645" s="94"/>
    </row>
    <row r="2646" spans="1:1" x14ac:dyDescent="0.2">
      <c r="A2646" s="94"/>
    </row>
    <row r="2647" spans="1:1" x14ac:dyDescent="0.2">
      <c r="A2647" s="94"/>
    </row>
    <row r="2648" spans="1:1" x14ac:dyDescent="0.2">
      <c r="A2648" s="94"/>
    </row>
    <row r="2649" spans="1:1" x14ac:dyDescent="0.2">
      <c r="A2649" s="94"/>
    </row>
    <row r="2650" spans="1:1" x14ac:dyDescent="0.2">
      <c r="A2650" s="94"/>
    </row>
    <row r="2651" spans="1:1" x14ac:dyDescent="0.2">
      <c r="A2651" s="94"/>
    </row>
    <row r="2652" spans="1:1" x14ac:dyDescent="0.2">
      <c r="A2652" s="94"/>
    </row>
    <row r="2653" spans="1:1" x14ac:dyDescent="0.2">
      <c r="A2653" s="94"/>
    </row>
    <row r="2654" spans="1:1" x14ac:dyDescent="0.2">
      <c r="A2654" s="94"/>
    </row>
    <row r="2655" spans="1:1" x14ac:dyDescent="0.2">
      <c r="A2655" s="94"/>
    </row>
    <row r="2656" spans="1:1" x14ac:dyDescent="0.2">
      <c r="A2656" s="94"/>
    </row>
    <row r="2657" spans="1:1" x14ac:dyDescent="0.2">
      <c r="A2657" s="94"/>
    </row>
    <row r="2658" spans="1:1" x14ac:dyDescent="0.2">
      <c r="A2658" s="94"/>
    </row>
    <row r="2659" spans="1:1" x14ac:dyDescent="0.2">
      <c r="A2659" s="94"/>
    </row>
    <row r="2660" spans="1:1" x14ac:dyDescent="0.2">
      <c r="A2660" s="94"/>
    </row>
    <row r="2661" spans="1:1" x14ac:dyDescent="0.2">
      <c r="A2661" s="94"/>
    </row>
    <row r="2662" spans="1:1" x14ac:dyDescent="0.2">
      <c r="A2662" s="94"/>
    </row>
    <row r="2663" spans="1:1" x14ac:dyDescent="0.2">
      <c r="A2663" s="94"/>
    </row>
    <row r="2664" spans="1:1" x14ac:dyDescent="0.2">
      <c r="A2664" s="94"/>
    </row>
    <row r="2665" spans="1:1" x14ac:dyDescent="0.2">
      <c r="A2665" s="94"/>
    </row>
    <row r="2666" spans="1:1" x14ac:dyDescent="0.2">
      <c r="A2666" s="94"/>
    </row>
    <row r="2667" spans="1:1" x14ac:dyDescent="0.2">
      <c r="A2667" s="94"/>
    </row>
    <row r="2668" spans="1:1" x14ac:dyDescent="0.2">
      <c r="A2668" s="94"/>
    </row>
    <row r="2669" spans="1:1" x14ac:dyDescent="0.2">
      <c r="A2669" s="94"/>
    </row>
    <row r="2670" spans="1:1" x14ac:dyDescent="0.2">
      <c r="A2670" s="94"/>
    </row>
    <row r="2671" spans="1:1" x14ac:dyDescent="0.2">
      <c r="A2671" s="94"/>
    </row>
    <row r="2672" spans="1:1" x14ac:dyDescent="0.2">
      <c r="A2672" s="94"/>
    </row>
    <row r="2673" spans="1:1" x14ac:dyDescent="0.2">
      <c r="A2673" s="94"/>
    </row>
    <row r="2674" spans="1:1" x14ac:dyDescent="0.2">
      <c r="A2674" s="94"/>
    </row>
    <row r="2675" spans="1:1" x14ac:dyDescent="0.2">
      <c r="A2675" s="94"/>
    </row>
    <row r="2676" spans="1:1" x14ac:dyDescent="0.2">
      <c r="A2676" s="94"/>
    </row>
    <row r="2677" spans="1:1" x14ac:dyDescent="0.2">
      <c r="A2677" s="94"/>
    </row>
    <row r="2678" spans="1:1" x14ac:dyDescent="0.2">
      <c r="A2678" s="94"/>
    </row>
    <row r="2679" spans="1:1" x14ac:dyDescent="0.2">
      <c r="A2679" s="94"/>
    </row>
    <row r="2680" spans="1:1" x14ac:dyDescent="0.2">
      <c r="A2680" s="94"/>
    </row>
    <row r="2681" spans="1:1" x14ac:dyDescent="0.2">
      <c r="A2681" s="94"/>
    </row>
    <row r="2682" spans="1:1" x14ac:dyDescent="0.2">
      <c r="A2682" s="94"/>
    </row>
    <row r="2683" spans="1:1" x14ac:dyDescent="0.2">
      <c r="A2683" s="94"/>
    </row>
    <row r="2684" spans="1:1" x14ac:dyDescent="0.2">
      <c r="A2684" s="94"/>
    </row>
    <row r="2685" spans="1:1" x14ac:dyDescent="0.2">
      <c r="A2685" s="94"/>
    </row>
    <row r="2686" spans="1:1" x14ac:dyDescent="0.2">
      <c r="A2686" s="94"/>
    </row>
    <row r="2687" spans="1:1" x14ac:dyDescent="0.2">
      <c r="A2687" s="94"/>
    </row>
    <row r="2688" spans="1:1" x14ac:dyDescent="0.2">
      <c r="A2688" s="94"/>
    </row>
    <row r="2689" spans="1:1" x14ac:dyDescent="0.2">
      <c r="A2689" s="94"/>
    </row>
    <row r="2690" spans="1:1" x14ac:dyDescent="0.2">
      <c r="A2690" s="94"/>
    </row>
    <row r="2691" spans="1:1" x14ac:dyDescent="0.2">
      <c r="A2691" s="94"/>
    </row>
    <row r="2692" spans="1:1" x14ac:dyDescent="0.2">
      <c r="A2692" s="94"/>
    </row>
    <row r="2693" spans="1:1" x14ac:dyDescent="0.2">
      <c r="A2693" s="94"/>
    </row>
    <row r="2694" spans="1:1" x14ac:dyDescent="0.2">
      <c r="A2694" s="94"/>
    </row>
    <row r="2695" spans="1:1" x14ac:dyDescent="0.2">
      <c r="A2695" s="94"/>
    </row>
    <row r="2696" spans="1:1" x14ac:dyDescent="0.2">
      <c r="A2696" s="94"/>
    </row>
    <row r="2697" spans="1:1" x14ac:dyDescent="0.2">
      <c r="A2697" s="94"/>
    </row>
    <row r="2698" spans="1:1" x14ac:dyDescent="0.2">
      <c r="A2698" s="94"/>
    </row>
    <row r="2699" spans="1:1" x14ac:dyDescent="0.2">
      <c r="A2699" s="94"/>
    </row>
    <row r="2700" spans="1:1" x14ac:dyDescent="0.2">
      <c r="A2700" s="94"/>
    </row>
    <row r="2701" spans="1:1" x14ac:dyDescent="0.2">
      <c r="A2701" s="94"/>
    </row>
    <row r="2702" spans="1:1" x14ac:dyDescent="0.2">
      <c r="A2702" s="94"/>
    </row>
    <row r="2703" spans="1:1" x14ac:dyDescent="0.2">
      <c r="A2703" s="94"/>
    </row>
    <row r="2704" spans="1:1" x14ac:dyDescent="0.2">
      <c r="A2704" s="94"/>
    </row>
    <row r="2705" spans="1:1" x14ac:dyDescent="0.2">
      <c r="A2705" s="94"/>
    </row>
    <row r="2706" spans="1:1" x14ac:dyDescent="0.2">
      <c r="A2706" s="94"/>
    </row>
    <row r="2707" spans="1:1" x14ac:dyDescent="0.2">
      <c r="A2707" s="94"/>
    </row>
    <row r="2708" spans="1:1" x14ac:dyDescent="0.2">
      <c r="A2708" s="94"/>
    </row>
    <row r="2709" spans="1:1" x14ac:dyDescent="0.2">
      <c r="A2709" s="94"/>
    </row>
    <row r="2710" spans="1:1" x14ac:dyDescent="0.2">
      <c r="A2710" s="94"/>
    </row>
    <row r="2711" spans="1:1" x14ac:dyDescent="0.2">
      <c r="A2711" s="94"/>
    </row>
    <row r="2712" spans="1:1" x14ac:dyDescent="0.2">
      <c r="A2712" s="94"/>
    </row>
    <row r="2713" spans="1:1" x14ac:dyDescent="0.2">
      <c r="A2713" s="94"/>
    </row>
    <row r="2714" spans="1:1" x14ac:dyDescent="0.2">
      <c r="A2714" s="94"/>
    </row>
    <row r="2715" spans="1:1" x14ac:dyDescent="0.2">
      <c r="A2715" s="94"/>
    </row>
    <row r="2716" spans="1:1" x14ac:dyDescent="0.2">
      <c r="A2716" s="94"/>
    </row>
    <row r="2717" spans="1:1" x14ac:dyDescent="0.2">
      <c r="A2717" s="94"/>
    </row>
    <row r="2718" spans="1:1" x14ac:dyDescent="0.2">
      <c r="A2718" s="94"/>
    </row>
    <row r="2719" spans="1:1" x14ac:dyDescent="0.2">
      <c r="A2719" s="94"/>
    </row>
    <row r="2720" spans="1:1" x14ac:dyDescent="0.2">
      <c r="A2720" s="94"/>
    </row>
    <row r="2721" spans="1:1" x14ac:dyDescent="0.2">
      <c r="A2721" s="94"/>
    </row>
    <row r="2722" spans="1:1" x14ac:dyDescent="0.2">
      <c r="A2722" s="94"/>
    </row>
    <row r="2723" spans="1:1" x14ac:dyDescent="0.2">
      <c r="A2723" s="94"/>
    </row>
    <row r="2724" spans="1:1" x14ac:dyDescent="0.2">
      <c r="A2724" s="94"/>
    </row>
    <row r="2725" spans="1:1" x14ac:dyDescent="0.2">
      <c r="A2725" s="94"/>
    </row>
    <row r="2726" spans="1:1" x14ac:dyDescent="0.2">
      <c r="A2726" s="94"/>
    </row>
    <row r="2727" spans="1:1" x14ac:dyDescent="0.2">
      <c r="A2727" s="94"/>
    </row>
    <row r="2728" spans="1:1" x14ac:dyDescent="0.2">
      <c r="A2728" s="94"/>
    </row>
    <row r="2729" spans="1:1" x14ac:dyDescent="0.2">
      <c r="A2729" s="94"/>
    </row>
    <row r="2730" spans="1:1" x14ac:dyDescent="0.2">
      <c r="A2730" s="94"/>
    </row>
    <row r="2731" spans="1:1" x14ac:dyDescent="0.2">
      <c r="A2731" s="94"/>
    </row>
    <row r="2732" spans="1:1" x14ac:dyDescent="0.2">
      <c r="A2732" s="94"/>
    </row>
    <row r="2733" spans="1:1" x14ac:dyDescent="0.2">
      <c r="A2733" s="94"/>
    </row>
    <row r="2734" spans="1:1" x14ac:dyDescent="0.2">
      <c r="A2734" s="94"/>
    </row>
    <row r="2735" spans="1:1" x14ac:dyDescent="0.2">
      <c r="A2735" s="94"/>
    </row>
    <row r="2736" spans="1:1" x14ac:dyDescent="0.2">
      <c r="A2736" s="94"/>
    </row>
    <row r="2737" spans="1:1" x14ac:dyDescent="0.2">
      <c r="A2737" s="94"/>
    </row>
    <row r="2738" spans="1:1" x14ac:dyDescent="0.2">
      <c r="A2738" s="94"/>
    </row>
    <row r="2739" spans="1:1" x14ac:dyDescent="0.2">
      <c r="A2739" s="94"/>
    </row>
    <row r="2740" spans="1:1" x14ac:dyDescent="0.2">
      <c r="A2740" s="94"/>
    </row>
    <row r="2741" spans="1:1" x14ac:dyDescent="0.2">
      <c r="A2741" s="94"/>
    </row>
    <row r="2742" spans="1:1" x14ac:dyDescent="0.2">
      <c r="A2742" s="94"/>
    </row>
    <row r="2743" spans="1:1" x14ac:dyDescent="0.2">
      <c r="A2743" s="94"/>
    </row>
    <row r="2744" spans="1:1" x14ac:dyDescent="0.2">
      <c r="A2744" s="94"/>
    </row>
    <row r="2745" spans="1:1" x14ac:dyDescent="0.2">
      <c r="A2745" s="94"/>
    </row>
    <row r="2746" spans="1:1" x14ac:dyDescent="0.2">
      <c r="A2746" s="94"/>
    </row>
    <row r="2747" spans="1:1" x14ac:dyDescent="0.2">
      <c r="A2747" s="94"/>
    </row>
    <row r="2748" spans="1:1" x14ac:dyDescent="0.2">
      <c r="A2748" s="94"/>
    </row>
    <row r="2749" spans="1:1" x14ac:dyDescent="0.2">
      <c r="A2749" s="94"/>
    </row>
    <row r="2750" spans="1:1" x14ac:dyDescent="0.2">
      <c r="A2750" s="94"/>
    </row>
    <row r="2751" spans="1:1" x14ac:dyDescent="0.2">
      <c r="A2751" s="94"/>
    </row>
    <row r="2752" spans="1:1" x14ac:dyDescent="0.2">
      <c r="A2752" s="94"/>
    </row>
    <row r="2753" spans="1:1" x14ac:dyDescent="0.2">
      <c r="A2753" s="94"/>
    </row>
    <row r="2754" spans="1:1" x14ac:dyDescent="0.2">
      <c r="A2754" s="94"/>
    </row>
    <row r="2755" spans="1:1" x14ac:dyDescent="0.2">
      <c r="A2755" s="94"/>
    </row>
    <row r="2756" spans="1:1" x14ac:dyDescent="0.2">
      <c r="A2756" s="94"/>
    </row>
    <row r="2757" spans="1:1" x14ac:dyDescent="0.2">
      <c r="A2757" s="94"/>
    </row>
    <row r="2758" spans="1:1" x14ac:dyDescent="0.2">
      <c r="A2758" s="94"/>
    </row>
    <row r="2759" spans="1:1" x14ac:dyDescent="0.2">
      <c r="A2759" s="94"/>
    </row>
    <row r="2760" spans="1:1" x14ac:dyDescent="0.2">
      <c r="A2760" s="94"/>
    </row>
    <row r="2761" spans="1:1" x14ac:dyDescent="0.2">
      <c r="A2761" s="94"/>
    </row>
    <row r="2762" spans="1:1" x14ac:dyDescent="0.2">
      <c r="A2762" s="94"/>
    </row>
    <row r="2763" spans="1:1" x14ac:dyDescent="0.2">
      <c r="A2763" s="94"/>
    </row>
    <row r="2764" spans="1:1" x14ac:dyDescent="0.2">
      <c r="A2764" s="94"/>
    </row>
    <row r="2765" spans="1:1" x14ac:dyDescent="0.2">
      <c r="A2765" s="94"/>
    </row>
    <row r="2766" spans="1:1" x14ac:dyDescent="0.2">
      <c r="A2766" s="94"/>
    </row>
    <row r="2767" spans="1:1" x14ac:dyDescent="0.2">
      <c r="A2767" s="94"/>
    </row>
    <row r="2768" spans="1:1" x14ac:dyDescent="0.2">
      <c r="A2768" s="94"/>
    </row>
    <row r="2769" spans="1:1" x14ac:dyDescent="0.2">
      <c r="A2769" s="94"/>
    </row>
    <row r="2770" spans="1:1" x14ac:dyDescent="0.2">
      <c r="A2770" s="94"/>
    </row>
    <row r="2771" spans="1:1" x14ac:dyDescent="0.2">
      <c r="A2771" s="94"/>
    </row>
    <row r="2772" spans="1:1" x14ac:dyDescent="0.2">
      <c r="A2772" s="94"/>
    </row>
    <row r="2773" spans="1:1" x14ac:dyDescent="0.2">
      <c r="A2773" s="94"/>
    </row>
    <row r="2774" spans="1:1" x14ac:dyDescent="0.2">
      <c r="A2774" s="94"/>
    </row>
    <row r="2775" spans="1:1" x14ac:dyDescent="0.2">
      <c r="A2775" s="94"/>
    </row>
    <row r="2776" spans="1:1" x14ac:dyDescent="0.2">
      <c r="A2776" s="94"/>
    </row>
    <row r="2777" spans="1:1" x14ac:dyDescent="0.2">
      <c r="A2777" s="94"/>
    </row>
    <row r="2778" spans="1:1" x14ac:dyDescent="0.2">
      <c r="A2778" s="94"/>
    </row>
    <row r="2779" spans="1:1" x14ac:dyDescent="0.2">
      <c r="A2779" s="94"/>
    </row>
    <row r="2780" spans="1:1" x14ac:dyDescent="0.2">
      <c r="A2780" s="94"/>
    </row>
    <row r="2781" spans="1:1" x14ac:dyDescent="0.2">
      <c r="A2781" s="94"/>
    </row>
    <row r="2782" spans="1:1" x14ac:dyDescent="0.2">
      <c r="A2782" s="94"/>
    </row>
    <row r="2783" spans="1:1" x14ac:dyDescent="0.2">
      <c r="A2783" s="94"/>
    </row>
    <row r="2784" spans="1:1" x14ac:dyDescent="0.2">
      <c r="A2784" s="94"/>
    </row>
    <row r="2785" spans="1:1" x14ac:dyDescent="0.2">
      <c r="A2785" s="94"/>
    </row>
    <row r="2786" spans="1:1" x14ac:dyDescent="0.2">
      <c r="A2786" s="94"/>
    </row>
    <row r="2787" spans="1:1" x14ac:dyDescent="0.2">
      <c r="A2787" s="94"/>
    </row>
    <row r="2788" spans="1:1" x14ac:dyDescent="0.2">
      <c r="A2788" s="94"/>
    </row>
    <row r="2789" spans="1:1" x14ac:dyDescent="0.2">
      <c r="A2789" s="94"/>
    </row>
    <row r="2790" spans="1:1" x14ac:dyDescent="0.2">
      <c r="A2790" s="94"/>
    </row>
    <row r="2791" spans="1:1" x14ac:dyDescent="0.2">
      <c r="A2791" s="94"/>
    </row>
    <row r="2792" spans="1:1" x14ac:dyDescent="0.2">
      <c r="A2792" s="94"/>
    </row>
    <row r="2793" spans="1:1" x14ac:dyDescent="0.2">
      <c r="A2793" s="94"/>
    </row>
    <row r="2794" spans="1:1" x14ac:dyDescent="0.2">
      <c r="A2794" s="94"/>
    </row>
    <row r="2795" spans="1:1" x14ac:dyDescent="0.2">
      <c r="A2795" s="94"/>
    </row>
    <row r="2796" spans="1:1" x14ac:dyDescent="0.2">
      <c r="A2796" s="94"/>
    </row>
    <row r="2797" spans="1:1" x14ac:dyDescent="0.2">
      <c r="A2797" s="94"/>
    </row>
    <row r="2798" spans="1:1" x14ac:dyDescent="0.2">
      <c r="A2798" s="94"/>
    </row>
    <row r="2799" spans="1:1" x14ac:dyDescent="0.2">
      <c r="A2799" s="94"/>
    </row>
    <row r="2800" spans="1:1" x14ac:dyDescent="0.2">
      <c r="A2800" s="94"/>
    </row>
    <row r="2801" spans="1:1" x14ac:dyDescent="0.2">
      <c r="A2801" s="94"/>
    </row>
    <row r="2802" spans="1:1" x14ac:dyDescent="0.2">
      <c r="A2802" s="94"/>
    </row>
    <row r="2803" spans="1:1" x14ac:dyDescent="0.2">
      <c r="A2803" s="94"/>
    </row>
    <row r="2804" spans="1:1" x14ac:dyDescent="0.2">
      <c r="A2804" s="94"/>
    </row>
    <row r="2805" spans="1:1" x14ac:dyDescent="0.2">
      <c r="A2805" s="94"/>
    </row>
    <row r="2806" spans="1:1" x14ac:dyDescent="0.2">
      <c r="A2806" s="94"/>
    </row>
    <row r="2807" spans="1:1" x14ac:dyDescent="0.2">
      <c r="A2807" s="94"/>
    </row>
    <row r="2808" spans="1:1" x14ac:dyDescent="0.2">
      <c r="A2808" s="94"/>
    </row>
    <row r="2809" spans="1:1" x14ac:dyDescent="0.2">
      <c r="A2809" s="94"/>
    </row>
    <row r="2810" spans="1:1" x14ac:dyDescent="0.2">
      <c r="A2810" s="94"/>
    </row>
    <row r="2811" spans="1:1" x14ac:dyDescent="0.2">
      <c r="A2811" s="94"/>
    </row>
    <row r="2812" spans="1:1" x14ac:dyDescent="0.2">
      <c r="A2812" s="94"/>
    </row>
    <row r="2813" spans="1:1" x14ac:dyDescent="0.2">
      <c r="A2813" s="94"/>
    </row>
    <row r="2814" spans="1:1" x14ac:dyDescent="0.2">
      <c r="A2814" s="94"/>
    </row>
    <row r="2815" spans="1:1" x14ac:dyDescent="0.2">
      <c r="A2815" s="94"/>
    </row>
    <row r="2816" spans="1:1" x14ac:dyDescent="0.2">
      <c r="A2816" s="94"/>
    </row>
    <row r="2817" spans="1:1" x14ac:dyDescent="0.2">
      <c r="A2817" s="94"/>
    </row>
    <row r="2818" spans="1:1" x14ac:dyDescent="0.2">
      <c r="A2818" s="94"/>
    </row>
    <row r="2819" spans="1:1" x14ac:dyDescent="0.2">
      <c r="A2819" s="94"/>
    </row>
    <row r="2820" spans="1:1" x14ac:dyDescent="0.2">
      <c r="A2820" s="94"/>
    </row>
    <row r="2821" spans="1:1" x14ac:dyDescent="0.2">
      <c r="A2821" s="94"/>
    </row>
    <row r="2822" spans="1:1" x14ac:dyDescent="0.2">
      <c r="A2822" s="94"/>
    </row>
    <row r="2823" spans="1:1" x14ac:dyDescent="0.2">
      <c r="A2823" s="94"/>
    </row>
    <row r="2824" spans="1:1" x14ac:dyDescent="0.2">
      <c r="A2824" s="94"/>
    </row>
    <row r="2825" spans="1:1" x14ac:dyDescent="0.2">
      <c r="A2825" s="94"/>
    </row>
    <row r="2826" spans="1:1" x14ac:dyDescent="0.2">
      <c r="A2826" s="94"/>
    </row>
    <row r="2827" spans="1:1" x14ac:dyDescent="0.2">
      <c r="A2827" s="94"/>
    </row>
    <row r="2828" spans="1:1" x14ac:dyDescent="0.2">
      <c r="A2828" s="94"/>
    </row>
    <row r="2829" spans="1:1" x14ac:dyDescent="0.2">
      <c r="A2829" s="94"/>
    </row>
    <row r="2830" spans="1:1" x14ac:dyDescent="0.2">
      <c r="A2830" s="94"/>
    </row>
    <row r="2831" spans="1:1" x14ac:dyDescent="0.2">
      <c r="A2831" s="94"/>
    </row>
    <row r="2832" spans="1:1" x14ac:dyDescent="0.2">
      <c r="A2832" s="94"/>
    </row>
    <row r="2833" spans="1:1" x14ac:dyDescent="0.2">
      <c r="A2833" s="94"/>
    </row>
    <row r="2834" spans="1:1" x14ac:dyDescent="0.2">
      <c r="A2834" s="94"/>
    </row>
    <row r="2835" spans="1:1" x14ac:dyDescent="0.2">
      <c r="A2835" s="94"/>
    </row>
    <row r="2836" spans="1:1" x14ac:dyDescent="0.2">
      <c r="A2836" s="94"/>
    </row>
    <row r="2837" spans="1:1" x14ac:dyDescent="0.2">
      <c r="A2837" s="94"/>
    </row>
    <row r="2838" spans="1:1" x14ac:dyDescent="0.2">
      <c r="A2838" s="94"/>
    </row>
    <row r="2839" spans="1:1" x14ac:dyDescent="0.2">
      <c r="A2839" s="94"/>
    </row>
    <row r="2840" spans="1:1" x14ac:dyDescent="0.2">
      <c r="A2840" s="94"/>
    </row>
    <row r="2841" spans="1:1" x14ac:dyDescent="0.2">
      <c r="A2841" s="94"/>
    </row>
    <row r="2842" spans="1:1" x14ac:dyDescent="0.2">
      <c r="A2842" s="94"/>
    </row>
    <row r="2843" spans="1:1" x14ac:dyDescent="0.2">
      <c r="A2843" s="94"/>
    </row>
    <row r="2844" spans="1:1" x14ac:dyDescent="0.2">
      <c r="A2844" s="94"/>
    </row>
    <row r="2845" spans="1:1" x14ac:dyDescent="0.2">
      <c r="A2845" s="94"/>
    </row>
    <row r="2846" spans="1:1" x14ac:dyDescent="0.2">
      <c r="A2846" s="94"/>
    </row>
    <row r="2847" spans="1:1" x14ac:dyDescent="0.2">
      <c r="A2847" s="94"/>
    </row>
    <row r="2848" spans="1:1" x14ac:dyDescent="0.2">
      <c r="A2848" s="94"/>
    </row>
    <row r="2849" spans="1:1" x14ac:dyDescent="0.2">
      <c r="A2849" s="94"/>
    </row>
    <row r="2850" spans="1:1" x14ac:dyDescent="0.2">
      <c r="A2850" s="94"/>
    </row>
    <row r="2851" spans="1:1" x14ac:dyDescent="0.2">
      <c r="A2851" s="94"/>
    </row>
    <row r="2852" spans="1:1" x14ac:dyDescent="0.2">
      <c r="A2852" s="94"/>
    </row>
    <row r="2853" spans="1:1" x14ac:dyDescent="0.2">
      <c r="A2853" s="94"/>
    </row>
    <row r="2854" spans="1:1" x14ac:dyDescent="0.2">
      <c r="A2854" s="94"/>
    </row>
    <row r="2855" spans="1:1" x14ac:dyDescent="0.2">
      <c r="A2855" s="94"/>
    </row>
    <row r="2856" spans="1:1" x14ac:dyDescent="0.2">
      <c r="A2856" s="94"/>
    </row>
    <row r="2857" spans="1:1" x14ac:dyDescent="0.2">
      <c r="A2857" s="94"/>
    </row>
    <row r="2858" spans="1:1" x14ac:dyDescent="0.2">
      <c r="A2858" s="94"/>
    </row>
    <row r="2859" spans="1:1" x14ac:dyDescent="0.2">
      <c r="A2859" s="94"/>
    </row>
    <row r="2860" spans="1:1" x14ac:dyDescent="0.2">
      <c r="A2860" s="94"/>
    </row>
    <row r="2861" spans="1:1" x14ac:dyDescent="0.2">
      <c r="A2861" s="94"/>
    </row>
    <row r="2862" spans="1:1" x14ac:dyDescent="0.2">
      <c r="A2862" s="94"/>
    </row>
    <row r="2863" spans="1:1" x14ac:dyDescent="0.2">
      <c r="A2863" s="94"/>
    </row>
    <row r="2864" spans="1:1" x14ac:dyDescent="0.2">
      <c r="A2864" s="94"/>
    </row>
    <row r="2865" spans="1:1" x14ac:dyDescent="0.2">
      <c r="A2865" s="94"/>
    </row>
    <row r="2866" spans="1:1" x14ac:dyDescent="0.2">
      <c r="A2866" s="94"/>
    </row>
    <row r="2867" spans="1:1" x14ac:dyDescent="0.2">
      <c r="A2867" s="94"/>
    </row>
    <row r="2868" spans="1:1" x14ac:dyDescent="0.2">
      <c r="A2868" s="94"/>
    </row>
    <row r="2869" spans="1:1" x14ac:dyDescent="0.2">
      <c r="A2869" s="94"/>
    </row>
    <row r="2870" spans="1:1" x14ac:dyDescent="0.2">
      <c r="A2870" s="94"/>
    </row>
    <row r="2871" spans="1:1" x14ac:dyDescent="0.2">
      <c r="A2871" s="94"/>
    </row>
    <row r="2872" spans="1:1" x14ac:dyDescent="0.2">
      <c r="A2872" s="94"/>
    </row>
    <row r="2873" spans="1:1" x14ac:dyDescent="0.2">
      <c r="A2873" s="94"/>
    </row>
    <row r="2874" spans="1:1" x14ac:dyDescent="0.2">
      <c r="A2874" s="94"/>
    </row>
    <row r="2875" spans="1:1" x14ac:dyDescent="0.2">
      <c r="A2875" s="94"/>
    </row>
    <row r="2876" spans="1:1" x14ac:dyDescent="0.2">
      <c r="A2876" s="94"/>
    </row>
    <row r="2877" spans="1:1" x14ac:dyDescent="0.2">
      <c r="A2877" s="94"/>
    </row>
    <row r="2878" spans="1:1" x14ac:dyDescent="0.2">
      <c r="A2878" s="94"/>
    </row>
    <row r="2879" spans="1:1" x14ac:dyDescent="0.2">
      <c r="A2879" s="94"/>
    </row>
    <row r="2880" spans="1:1" x14ac:dyDescent="0.2">
      <c r="A2880" s="94"/>
    </row>
    <row r="2881" spans="1:1" x14ac:dyDescent="0.2">
      <c r="A2881" s="94"/>
    </row>
    <row r="2882" spans="1:1" x14ac:dyDescent="0.2">
      <c r="A2882" s="94"/>
    </row>
    <row r="2883" spans="1:1" x14ac:dyDescent="0.2">
      <c r="A2883" s="94"/>
    </row>
    <row r="2884" spans="1:1" x14ac:dyDescent="0.2">
      <c r="A2884" s="94"/>
    </row>
    <row r="2885" spans="1:1" x14ac:dyDescent="0.2">
      <c r="A2885" s="94"/>
    </row>
    <row r="2886" spans="1:1" x14ac:dyDescent="0.2">
      <c r="A2886" s="94"/>
    </row>
    <row r="2887" spans="1:1" x14ac:dyDescent="0.2">
      <c r="A2887" s="94"/>
    </row>
    <row r="2888" spans="1:1" x14ac:dyDescent="0.2">
      <c r="A2888" s="94"/>
    </row>
    <row r="2889" spans="1:1" x14ac:dyDescent="0.2">
      <c r="A2889" s="94"/>
    </row>
    <row r="2890" spans="1:1" x14ac:dyDescent="0.2">
      <c r="A2890" s="94"/>
    </row>
    <row r="2891" spans="1:1" x14ac:dyDescent="0.2">
      <c r="A2891" s="94"/>
    </row>
    <row r="2892" spans="1:1" x14ac:dyDescent="0.2">
      <c r="A2892" s="94"/>
    </row>
    <row r="2893" spans="1:1" x14ac:dyDescent="0.2">
      <c r="A2893" s="94"/>
    </row>
    <row r="2894" spans="1:1" x14ac:dyDescent="0.2">
      <c r="A2894" s="94"/>
    </row>
    <row r="2895" spans="1:1" x14ac:dyDescent="0.2">
      <c r="A2895" s="94"/>
    </row>
    <row r="2896" spans="1:1" x14ac:dyDescent="0.2">
      <c r="A2896" s="94"/>
    </row>
    <row r="2897" spans="1:1" x14ac:dyDescent="0.2">
      <c r="A2897" s="94"/>
    </row>
    <row r="2898" spans="1:1" x14ac:dyDescent="0.2">
      <c r="A2898" s="94"/>
    </row>
    <row r="2899" spans="1:1" x14ac:dyDescent="0.2">
      <c r="A2899" s="94"/>
    </row>
    <row r="2900" spans="1:1" x14ac:dyDescent="0.2">
      <c r="A2900" s="94"/>
    </row>
    <row r="2901" spans="1:1" x14ac:dyDescent="0.2">
      <c r="A2901" s="94"/>
    </row>
    <row r="2902" spans="1:1" x14ac:dyDescent="0.2">
      <c r="A2902" s="94"/>
    </row>
    <row r="2903" spans="1:1" x14ac:dyDescent="0.2">
      <c r="A2903" s="94"/>
    </row>
    <row r="2904" spans="1:1" x14ac:dyDescent="0.2">
      <c r="A2904" s="94"/>
    </row>
    <row r="2905" spans="1:1" x14ac:dyDescent="0.2">
      <c r="A2905" s="94"/>
    </row>
    <row r="2906" spans="1:1" x14ac:dyDescent="0.2">
      <c r="A2906" s="94"/>
    </row>
    <row r="2907" spans="1:1" x14ac:dyDescent="0.2">
      <c r="A2907" s="94"/>
    </row>
    <row r="2908" spans="1:1" x14ac:dyDescent="0.2">
      <c r="A2908" s="94"/>
    </row>
    <row r="2909" spans="1:1" x14ac:dyDescent="0.2">
      <c r="A2909" s="94"/>
    </row>
    <row r="2910" spans="1:1" x14ac:dyDescent="0.2">
      <c r="A2910" s="94"/>
    </row>
    <row r="2911" spans="1:1" x14ac:dyDescent="0.2">
      <c r="A2911" s="94"/>
    </row>
    <row r="2912" spans="1:1" x14ac:dyDescent="0.2">
      <c r="A2912" s="94"/>
    </row>
    <row r="2913" spans="1:1" x14ac:dyDescent="0.2">
      <c r="A2913" s="94"/>
    </row>
    <row r="2914" spans="1:1" x14ac:dyDescent="0.2">
      <c r="A2914" s="94"/>
    </row>
    <row r="2915" spans="1:1" x14ac:dyDescent="0.2">
      <c r="A2915" s="94"/>
    </row>
    <row r="2916" spans="1:1" x14ac:dyDescent="0.2">
      <c r="A2916" s="94"/>
    </row>
    <row r="2917" spans="1:1" x14ac:dyDescent="0.2">
      <c r="A2917" s="94"/>
    </row>
    <row r="2918" spans="1:1" x14ac:dyDescent="0.2">
      <c r="A2918" s="94"/>
    </row>
    <row r="2919" spans="1:1" x14ac:dyDescent="0.2">
      <c r="A2919" s="94"/>
    </row>
    <row r="2920" spans="1:1" x14ac:dyDescent="0.2">
      <c r="A2920" s="94"/>
    </row>
    <row r="2921" spans="1:1" x14ac:dyDescent="0.2">
      <c r="A2921" s="94"/>
    </row>
    <row r="2922" spans="1:1" x14ac:dyDescent="0.2">
      <c r="A2922" s="94"/>
    </row>
    <row r="2923" spans="1:1" x14ac:dyDescent="0.2">
      <c r="A2923" s="94"/>
    </row>
    <row r="2924" spans="1:1" x14ac:dyDescent="0.2">
      <c r="A2924" s="94"/>
    </row>
    <row r="2925" spans="1:1" x14ac:dyDescent="0.2">
      <c r="A2925" s="94"/>
    </row>
    <row r="2926" spans="1:1" x14ac:dyDescent="0.2">
      <c r="A2926" s="94"/>
    </row>
    <row r="2927" spans="1:1" x14ac:dyDescent="0.2">
      <c r="A2927" s="94"/>
    </row>
    <row r="2928" spans="1:1" x14ac:dyDescent="0.2">
      <c r="A2928" s="94"/>
    </row>
    <row r="2929" spans="1:1" x14ac:dyDescent="0.2">
      <c r="A2929" s="94"/>
    </row>
    <row r="2930" spans="1:1" x14ac:dyDescent="0.2">
      <c r="A2930" s="94"/>
    </row>
    <row r="2931" spans="1:1" x14ac:dyDescent="0.2">
      <c r="A2931" s="94"/>
    </row>
    <row r="2932" spans="1:1" x14ac:dyDescent="0.2">
      <c r="A2932" s="94"/>
    </row>
    <row r="2933" spans="1:1" x14ac:dyDescent="0.2">
      <c r="A2933" s="94"/>
    </row>
    <row r="2934" spans="1:1" x14ac:dyDescent="0.2">
      <c r="A2934" s="94"/>
    </row>
    <row r="2935" spans="1:1" x14ac:dyDescent="0.2">
      <c r="A2935" s="94"/>
    </row>
    <row r="2936" spans="1:1" x14ac:dyDescent="0.2">
      <c r="A2936" s="94"/>
    </row>
    <row r="2937" spans="1:1" x14ac:dyDescent="0.2">
      <c r="A2937" s="94"/>
    </row>
    <row r="2938" spans="1:1" x14ac:dyDescent="0.2">
      <c r="A2938" s="94"/>
    </row>
    <row r="2939" spans="1:1" x14ac:dyDescent="0.2">
      <c r="A2939" s="94"/>
    </row>
    <row r="2940" spans="1:1" x14ac:dyDescent="0.2">
      <c r="A2940" s="94"/>
    </row>
    <row r="2941" spans="1:1" x14ac:dyDescent="0.2">
      <c r="A2941" s="94"/>
    </row>
    <row r="2942" spans="1:1" x14ac:dyDescent="0.2">
      <c r="A2942" s="94"/>
    </row>
    <row r="2943" spans="1:1" x14ac:dyDescent="0.2">
      <c r="A2943" s="94"/>
    </row>
    <row r="2944" spans="1:1" x14ac:dyDescent="0.2">
      <c r="A2944" s="94"/>
    </row>
    <row r="2945" spans="1:1" x14ac:dyDescent="0.2">
      <c r="A2945" s="94"/>
    </row>
    <row r="2946" spans="1:1" x14ac:dyDescent="0.2">
      <c r="A2946" s="94"/>
    </row>
    <row r="2947" spans="1:1" x14ac:dyDescent="0.2">
      <c r="A2947" s="94"/>
    </row>
    <row r="2948" spans="1:1" x14ac:dyDescent="0.2">
      <c r="A2948" s="94"/>
    </row>
    <row r="2949" spans="1:1" x14ac:dyDescent="0.2">
      <c r="A2949" s="94"/>
    </row>
    <row r="2950" spans="1:1" x14ac:dyDescent="0.2">
      <c r="A2950" s="94"/>
    </row>
    <row r="2951" spans="1:1" x14ac:dyDescent="0.2">
      <c r="A2951" s="94"/>
    </row>
    <row r="2952" spans="1:1" x14ac:dyDescent="0.2">
      <c r="A2952" s="94"/>
    </row>
    <row r="2953" spans="1:1" x14ac:dyDescent="0.2">
      <c r="A2953" s="94"/>
    </row>
    <row r="2954" spans="1:1" x14ac:dyDescent="0.2">
      <c r="A2954" s="94"/>
    </row>
    <row r="2955" spans="1:1" x14ac:dyDescent="0.2">
      <c r="A2955" s="94"/>
    </row>
    <row r="2956" spans="1:1" x14ac:dyDescent="0.2">
      <c r="A2956" s="94"/>
    </row>
    <row r="2957" spans="1:1" x14ac:dyDescent="0.2">
      <c r="A2957" s="94"/>
    </row>
    <row r="2958" spans="1:1" x14ac:dyDescent="0.2">
      <c r="A2958" s="94"/>
    </row>
    <row r="2959" spans="1:1" x14ac:dyDescent="0.2">
      <c r="A2959" s="94"/>
    </row>
    <row r="2960" spans="1:1" x14ac:dyDescent="0.2">
      <c r="A2960" s="94"/>
    </row>
    <row r="2961" spans="1:1" x14ac:dyDescent="0.2">
      <c r="A2961" s="94"/>
    </row>
    <row r="2962" spans="1:1" x14ac:dyDescent="0.2">
      <c r="A2962" s="94"/>
    </row>
    <row r="2963" spans="1:1" x14ac:dyDescent="0.2">
      <c r="A2963" s="94"/>
    </row>
    <row r="2964" spans="1:1" x14ac:dyDescent="0.2">
      <c r="A2964" s="94"/>
    </row>
    <row r="2965" spans="1:1" x14ac:dyDescent="0.2">
      <c r="A2965" s="94"/>
    </row>
    <row r="2966" spans="1:1" x14ac:dyDescent="0.2">
      <c r="A2966" s="94"/>
    </row>
    <row r="2967" spans="1:1" x14ac:dyDescent="0.2">
      <c r="A2967" s="94"/>
    </row>
    <row r="2968" spans="1:1" x14ac:dyDescent="0.2">
      <c r="A2968" s="94"/>
    </row>
    <row r="2969" spans="1:1" x14ac:dyDescent="0.2">
      <c r="A2969" s="94"/>
    </row>
    <row r="2970" spans="1:1" x14ac:dyDescent="0.2">
      <c r="A2970" s="94"/>
    </row>
    <row r="2971" spans="1:1" x14ac:dyDescent="0.2">
      <c r="A2971" s="94"/>
    </row>
    <row r="2972" spans="1:1" x14ac:dyDescent="0.2">
      <c r="A2972" s="94"/>
    </row>
    <row r="2973" spans="1:1" x14ac:dyDescent="0.2">
      <c r="A2973" s="94"/>
    </row>
    <row r="2974" spans="1:1" x14ac:dyDescent="0.2">
      <c r="A2974" s="94"/>
    </row>
    <row r="2975" spans="1:1" x14ac:dyDescent="0.2">
      <c r="A2975" s="94"/>
    </row>
    <row r="2976" spans="1:1" x14ac:dyDescent="0.2">
      <c r="A2976" s="94"/>
    </row>
    <row r="2977" spans="1:1" x14ac:dyDescent="0.2">
      <c r="A2977" s="94"/>
    </row>
    <row r="2978" spans="1:1" x14ac:dyDescent="0.2">
      <c r="A2978" s="94"/>
    </row>
    <row r="2979" spans="1:1" x14ac:dyDescent="0.2">
      <c r="A2979" s="94"/>
    </row>
    <row r="2980" spans="1:1" x14ac:dyDescent="0.2">
      <c r="A2980" s="94"/>
    </row>
    <row r="2981" spans="1:1" x14ac:dyDescent="0.2">
      <c r="A2981" s="94"/>
    </row>
    <row r="2982" spans="1:1" x14ac:dyDescent="0.2">
      <c r="A2982" s="94"/>
    </row>
    <row r="2983" spans="1:1" x14ac:dyDescent="0.2">
      <c r="A2983" s="94"/>
    </row>
    <row r="2984" spans="1:1" x14ac:dyDescent="0.2">
      <c r="A2984" s="94"/>
    </row>
    <row r="2985" spans="1:1" x14ac:dyDescent="0.2">
      <c r="A2985" s="94"/>
    </row>
    <row r="2986" spans="1:1" x14ac:dyDescent="0.2">
      <c r="A2986" s="94"/>
    </row>
    <row r="2987" spans="1:1" x14ac:dyDescent="0.2">
      <c r="A2987" s="94"/>
    </row>
    <row r="2988" spans="1:1" x14ac:dyDescent="0.2">
      <c r="A2988" s="94"/>
    </row>
    <row r="2989" spans="1:1" x14ac:dyDescent="0.2">
      <c r="A2989" s="94"/>
    </row>
    <row r="2990" spans="1:1" x14ac:dyDescent="0.2">
      <c r="A2990" s="94"/>
    </row>
    <row r="2991" spans="1:1" x14ac:dyDescent="0.2">
      <c r="A2991" s="94"/>
    </row>
    <row r="2992" spans="1:1" x14ac:dyDescent="0.2">
      <c r="A2992" s="94"/>
    </row>
    <row r="2993" spans="1:1" x14ac:dyDescent="0.2">
      <c r="A2993" s="94"/>
    </row>
    <row r="2994" spans="1:1" x14ac:dyDescent="0.2">
      <c r="A2994" s="94"/>
    </row>
    <row r="2995" spans="1:1" x14ac:dyDescent="0.2">
      <c r="A2995" s="94"/>
    </row>
    <row r="2996" spans="1:1" x14ac:dyDescent="0.2">
      <c r="A2996" s="94"/>
    </row>
    <row r="2997" spans="1:1" x14ac:dyDescent="0.2">
      <c r="A2997" s="94"/>
    </row>
    <row r="2998" spans="1:1" x14ac:dyDescent="0.2">
      <c r="A2998" s="94"/>
    </row>
    <row r="2999" spans="1:1" x14ac:dyDescent="0.2">
      <c r="A2999" s="94"/>
    </row>
    <row r="3000" spans="1:1" x14ac:dyDescent="0.2">
      <c r="A3000" s="94"/>
    </row>
    <row r="3001" spans="1:1" x14ac:dyDescent="0.2">
      <c r="A3001" s="94"/>
    </row>
    <row r="3002" spans="1:1" x14ac:dyDescent="0.2">
      <c r="A3002" s="94"/>
    </row>
    <row r="3003" spans="1:1" x14ac:dyDescent="0.2">
      <c r="A3003" s="94"/>
    </row>
    <row r="3004" spans="1:1" x14ac:dyDescent="0.2">
      <c r="A3004" s="94"/>
    </row>
    <row r="3005" spans="1:1" x14ac:dyDescent="0.2">
      <c r="A3005" s="94"/>
    </row>
    <row r="3006" spans="1:1" x14ac:dyDescent="0.2">
      <c r="A3006" s="94"/>
    </row>
    <row r="3007" spans="1:1" x14ac:dyDescent="0.2">
      <c r="A3007" s="94"/>
    </row>
    <row r="3008" spans="1:1" x14ac:dyDescent="0.2">
      <c r="A3008" s="94"/>
    </row>
    <row r="3009" spans="1:1" x14ac:dyDescent="0.2">
      <c r="A3009" s="94"/>
    </row>
    <row r="3010" spans="1:1" x14ac:dyDescent="0.2">
      <c r="A3010" s="94"/>
    </row>
    <row r="3011" spans="1:1" x14ac:dyDescent="0.2">
      <c r="A3011" s="94"/>
    </row>
    <row r="3012" spans="1:1" x14ac:dyDescent="0.2">
      <c r="A3012" s="94"/>
    </row>
    <row r="3013" spans="1:1" x14ac:dyDescent="0.2">
      <c r="A3013" s="94"/>
    </row>
    <row r="3014" spans="1:1" x14ac:dyDescent="0.2">
      <c r="A3014" s="94"/>
    </row>
    <row r="3015" spans="1:1" x14ac:dyDescent="0.2">
      <c r="A3015" s="94"/>
    </row>
    <row r="3016" spans="1:1" x14ac:dyDescent="0.2">
      <c r="A3016" s="94"/>
    </row>
    <row r="3017" spans="1:1" x14ac:dyDescent="0.2">
      <c r="A3017" s="94"/>
    </row>
    <row r="3018" spans="1:1" x14ac:dyDescent="0.2">
      <c r="A3018" s="94"/>
    </row>
    <row r="3019" spans="1:1" x14ac:dyDescent="0.2">
      <c r="A3019" s="94"/>
    </row>
    <row r="3020" spans="1:1" x14ac:dyDescent="0.2">
      <c r="A3020" s="94"/>
    </row>
    <row r="3021" spans="1:1" x14ac:dyDescent="0.2">
      <c r="A3021" s="94"/>
    </row>
    <row r="3022" spans="1:1" x14ac:dyDescent="0.2">
      <c r="A3022" s="94"/>
    </row>
    <row r="3023" spans="1:1" x14ac:dyDescent="0.2">
      <c r="A3023" s="94"/>
    </row>
    <row r="3024" spans="1:1" x14ac:dyDescent="0.2">
      <c r="A3024" s="94"/>
    </row>
    <row r="3025" spans="1:1" x14ac:dyDescent="0.2">
      <c r="A3025" s="94"/>
    </row>
    <row r="3026" spans="1:1" x14ac:dyDescent="0.2">
      <c r="A3026" s="94"/>
    </row>
    <row r="3027" spans="1:1" x14ac:dyDescent="0.2">
      <c r="A3027" s="94"/>
    </row>
    <row r="3028" spans="1:1" x14ac:dyDescent="0.2">
      <c r="A3028" s="94"/>
    </row>
    <row r="3029" spans="1:1" x14ac:dyDescent="0.2">
      <c r="A3029" s="94"/>
    </row>
    <row r="3030" spans="1:1" x14ac:dyDescent="0.2">
      <c r="A3030" s="94"/>
    </row>
    <row r="3031" spans="1:1" x14ac:dyDescent="0.2">
      <c r="A3031" s="94"/>
    </row>
    <row r="3032" spans="1:1" x14ac:dyDescent="0.2">
      <c r="A3032" s="94"/>
    </row>
    <row r="3033" spans="1:1" x14ac:dyDescent="0.2">
      <c r="A3033" s="94"/>
    </row>
    <row r="3034" spans="1:1" x14ac:dyDescent="0.2">
      <c r="A3034" s="94"/>
    </row>
    <row r="3035" spans="1:1" x14ac:dyDescent="0.2">
      <c r="A3035" s="94"/>
    </row>
    <row r="3036" spans="1:1" x14ac:dyDescent="0.2">
      <c r="A3036" s="94"/>
    </row>
    <row r="3037" spans="1:1" x14ac:dyDescent="0.2">
      <c r="A3037" s="94"/>
    </row>
    <row r="3038" spans="1:1" x14ac:dyDescent="0.2">
      <c r="A3038" s="94"/>
    </row>
    <row r="3039" spans="1:1" x14ac:dyDescent="0.2">
      <c r="A3039" s="94"/>
    </row>
    <row r="3040" spans="1:1" x14ac:dyDescent="0.2">
      <c r="A3040" s="94"/>
    </row>
    <row r="3041" spans="1:1" x14ac:dyDescent="0.2">
      <c r="A3041" s="94"/>
    </row>
    <row r="3042" spans="1:1" x14ac:dyDescent="0.2">
      <c r="A3042" s="94"/>
    </row>
    <row r="3043" spans="1:1" x14ac:dyDescent="0.2">
      <c r="A3043" s="94"/>
    </row>
    <row r="3044" spans="1:1" x14ac:dyDescent="0.2">
      <c r="A3044" s="94"/>
    </row>
    <row r="3045" spans="1:1" x14ac:dyDescent="0.2">
      <c r="A3045" s="94"/>
    </row>
    <row r="3046" spans="1:1" x14ac:dyDescent="0.2">
      <c r="A3046" s="94"/>
    </row>
    <row r="3047" spans="1:1" x14ac:dyDescent="0.2">
      <c r="A3047" s="94"/>
    </row>
    <row r="3048" spans="1:1" x14ac:dyDescent="0.2">
      <c r="A3048" s="94"/>
    </row>
    <row r="3049" spans="1:1" x14ac:dyDescent="0.2">
      <c r="A3049" s="94"/>
    </row>
    <row r="3050" spans="1:1" x14ac:dyDescent="0.2">
      <c r="A3050" s="94"/>
    </row>
    <row r="3051" spans="1:1" x14ac:dyDescent="0.2">
      <c r="A3051" s="94"/>
    </row>
    <row r="3052" spans="1:1" x14ac:dyDescent="0.2">
      <c r="A3052" s="94"/>
    </row>
    <row r="3053" spans="1:1" x14ac:dyDescent="0.2">
      <c r="A3053" s="94"/>
    </row>
    <row r="3054" spans="1:1" x14ac:dyDescent="0.2">
      <c r="A3054" s="94"/>
    </row>
    <row r="3055" spans="1:1" x14ac:dyDescent="0.2">
      <c r="A3055" s="94"/>
    </row>
    <row r="3056" spans="1:1" x14ac:dyDescent="0.2">
      <c r="A3056" s="94"/>
    </row>
    <row r="3057" spans="1:1" x14ac:dyDescent="0.2">
      <c r="A3057" s="94"/>
    </row>
    <row r="3058" spans="1:1" x14ac:dyDescent="0.2">
      <c r="A3058" s="94"/>
    </row>
    <row r="3059" spans="1:1" x14ac:dyDescent="0.2">
      <c r="A3059" s="94"/>
    </row>
    <row r="3060" spans="1:1" x14ac:dyDescent="0.2">
      <c r="A3060" s="94"/>
    </row>
    <row r="3061" spans="1:1" x14ac:dyDescent="0.2">
      <c r="A3061" s="94"/>
    </row>
    <row r="3062" spans="1:1" x14ac:dyDescent="0.2">
      <c r="A3062" s="94"/>
    </row>
    <row r="3063" spans="1:1" x14ac:dyDescent="0.2">
      <c r="A3063" s="94"/>
    </row>
    <row r="3064" spans="1:1" x14ac:dyDescent="0.2">
      <c r="A3064" s="94"/>
    </row>
    <row r="3065" spans="1:1" x14ac:dyDescent="0.2">
      <c r="A3065" s="94"/>
    </row>
    <row r="3066" spans="1:1" x14ac:dyDescent="0.2">
      <c r="A3066" s="94"/>
    </row>
    <row r="3067" spans="1:1" x14ac:dyDescent="0.2">
      <c r="A3067" s="94"/>
    </row>
    <row r="3068" spans="1:1" x14ac:dyDescent="0.2">
      <c r="A3068" s="94"/>
    </row>
    <row r="3069" spans="1:1" x14ac:dyDescent="0.2">
      <c r="A3069" s="94"/>
    </row>
    <row r="3070" spans="1:1" x14ac:dyDescent="0.2">
      <c r="A3070" s="94"/>
    </row>
    <row r="3071" spans="1:1" x14ac:dyDescent="0.2">
      <c r="A3071" s="94"/>
    </row>
    <row r="3072" spans="1:1" x14ac:dyDescent="0.2">
      <c r="A3072" s="94"/>
    </row>
    <row r="3073" spans="1:1" x14ac:dyDescent="0.2">
      <c r="A3073" s="94"/>
    </row>
    <row r="3074" spans="1:1" x14ac:dyDescent="0.2">
      <c r="A3074" s="94"/>
    </row>
    <row r="3075" spans="1:1" x14ac:dyDescent="0.2">
      <c r="A3075" s="94"/>
    </row>
    <row r="3076" spans="1:1" x14ac:dyDescent="0.2">
      <c r="A3076" s="94"/>
    </row>
    <row r="3077" spans="1:1" x14ac:dyDescent="0.2">
      <c r="A3077" s="94"/>
    </row>
    <row r="3078" spans="1:1" x14ac:dyDescent="0.2">
      <c r="A3078" s="94"/>
    </row>
    <row r="3079" spans="1:1" x14ac:dyDescent="0.2">
      <c r="A3079" s="94"/>
    </row>
    <row r="3080" spans="1:1" x14ac:dyDescent="0.2">
      <c r="A3080" s="94"/>
    </row>
    <row r="3081" spans="1:1" x14ac:dyDescent="0.2">
      <c r="A3081" s="94"/>
    </row>
    <row r="3082" spans="1:1" x14ac:dyDescent="0.2">
      <c r="A3082" s="94"/>
    </row>
    <row r="3083" spans="1:1" x14ac:dyDescent="0.2">
      <c r="A3083" s="94"/>
    </row>
    <row r="3084" spans="1:1" x14ac:dyDescent="0.2">
      <c r="A3084" s="94"/>
    </row>
    <row r="3085" spans="1:1" x14ac:dyDescent="0.2">
      <c r="A3085" s="94"/>
    </row>
    <row r="3086" spans="1:1" x14ac:dyDescent="0.2">
      <c r="A3086" s="94"/>
    </row>
    <row r="3087" spans="1:1" x14ac:dyDescent="0.2">
      <c r="A3087" s="94"/>
    </row>
    <row r="3088" spans="1:1" x14ac:dyDescent="0.2">
      <c r="A3088" s="94"/>
    </row>
    <row r="3089" spans="1:1" x14ac:dyDescent="0.2">
      <c r="A3089" s="94"/>
    </row>
    <row r="3090" spans="1:1" x14ac:dyDescent="0.2">
      <c r="A3090" s="94"/>
    </row>
    <row r="3091" spans="1:1" x14ac:dyDescent="0.2">
      <c r="A3091" s="94"/>
    </row>
    <row r="3092" spans="1:1" x14ac:dyDescent="0.2">
      <c r="A3092" s="94"/>
    </row>
    <row r="3093" spans="1:1" x14ac:dyDescent="0.2">
      <c r="A3093" s="94"/>
    </row>
    <row r="3094" spans="1:1" x14ac:dyDescent="0.2">
      <c r="A3094" s="94"/>
    </row>
    <row r="3095" spans="1:1" x14ac:dyDescent="0.2">
      <c r="A3095" s="94"/>
    </row>
    <row r="3096" spans="1:1" x14ac:dyDescent="0.2">
      <c r="A3096" s="94"/>
    </row>
    <row r="3097" spans="1:1" x14ac:dyDescent="0.2">
      <c r="A3097" s="94"/>
    </row>
    <row r="3098" spans="1:1" x14ac:dyDescent="0.2">
      <c r="A3098" s="94"/>
    </row>
    <row r="3099" spans="1:1" x14ac:dyDescent="0.2">
      <c r="A3099" s="94"/>
    </row>
    <row r="3100" spans="1:1" x14ac:dyDescent="0.2">
      <c r="A3100" s="94"/>
    </row>
    <row r="3101" spans="1:1" x14ac:dyDescent="0.2">
      <c r="A3101" s="94"/>
    </row>
    <row r="3102" spans="1:1" x14ac:dyDescent="0.2">
      <c r="A3102" s="94"/>
    </row>
    <row r="3103" spans="1:1" x14ac:dyDescent="0.2">
      <c r="A3103" s="94"/>
    </row>
    <row r="3104" spans="1:1" x14ac:dyDescent="0.2">
      <c r="A3104" s="94"/>
    </row>
    <row r="3105" spans="1:1" x14ac:dyDescent="0.2">
      <c r="A3105" s="94"/>
    </row>
    <row r="3106" spans="1:1" x14ac:dyDescent="0.2">
      <c r="A3106" s="94"/>
    </row>
    <row r="3107" spans="1:1" x14ac:dyDescent="0.2">
      <c r="A3107" s="94"/>
    </row>
    <row r="3108" spans="1:1" x14ac:dyDescent="0.2">
      <c r="A3108" s="94"/>
    </row>
    <row r="3109" spans="1:1" x14ac:dyDescent="0.2">
      <c r="A3109" s="94"/>
    </row>
    <row r="3110" spans="1:1" x14ac:dyDescent="0.2">
      <c r="A3110" s="94"/>
    </row>
    <row r="3111" spans="1:1" x14ac:dyDescent="0.2">
      <c r="A3111" s="94"/>
    </row>
    <row r="3112" spans="1:1" x14ac:dyDescent="0.2">
      <c r="A3112" s="94"/>
    </row>
    <row r="3113" spans="1:1" x14ac:dyDescent="0.2">
      <c r="A3113" s="94"/>
    </row>
    <row r="3114" spans="1:1" x14ac:dyDescent="0.2">
      <c r="A3114" s="94"/>
    </row>
    <row r="3115" spans="1:1" x14ac:dyDescent="0.2">
      <c r="A3115" s="94"/>
    </row>
    <row r="3116" spans="1:1" x14ac:dyDescent="0.2">
      <c r="A3116" s="94"/>
    </row>
    <row r="3117" spans="1:1" x14ac:dyDescent="0.2">
      <c r="A3117" s="94"/>
    </row>
    <row r="3118" spans="1:1" x14ac:dyDescent="0.2">
      <c r="A3118" s="94"/>
    </row>
    <row r="3119" spans="1:1" x14ac:dyDescent="0.2">
      <c r="A3119" s="94"/>
    </row>
    <row r="3120" spans="1:1" x14ac:dyDescent="0.2">
      <c r="A3120" s="94"/>
    </row>
    <row r="3121" spans="1:1" x14ac:dyDescent="0.2">
      <c r="A3121" s="94"/>
    </row>
    <row r="3122" spans="1:1" x14ac:dyDescent="0.2">
      <c r="A3122" s="94"/>
    </row>
    <row r="3123" spans="1:1" x14ac:dyDescent="0.2">
      <c r="A3123" s="94"/>
    </row>
    <row r="3124" spans="1:1" x14ac:dyDescent="0.2">
      <c r="A3124" s="94"/>
    </row>
    <row r="3125" spans="1:1" x14ac:dyDescent="0.2">
      <c r="A3125" s="94"/>
    </row>
    <row r="3126" spans="1:1" x14ac:dyDescent="0.2">
      <c r="A3126" s="94"/>
    </row>
    <row r="3127" spans="1:1" x14ac:dyDescent="0.2">
      <c r="A3127" s="94"/>
    </row>
    <row r="3128" spans="1:1" x14ac:dyDescent="0.2">
      <c r="A3128" s="94"/>
    </row>
    <row r="3129" spans="1:1" x14ac:dyDescent="0.2">
      <c r="A3129" s="94"/>
    </row>
    <row r="3130" spans="1:1" x14ac:dyDescent="0.2">
      <c r="A3130" s="94"/>
    </row>
    <row r="3131" spans="1:1" x14ac:dyDescent="0.2">
      <c r="A3131" s="94"/>
    </row>
    <row r="3132" spans="1:1" x14ac:dyDescent="0.2">
      <c r="A3132" s="94"/>
    </row>
    <row r="3133" spans="1:1" x14ac:dyDescent="0.2">
      <c r="A3133" s="94"/>
    </row>
    <row r="3134" spans="1:1" x14ac:dyDescent="0.2">
      <c r="A3134" s="94"/>
    </row>
    <row r="3135" spans="1:1" x14ac:dyDescent="0.2">
      <c r="A3135" s="94"/>
    </row>
    <row r="3136" spans="1:1" x14ac:dyDescent="0.2">
      <c r="A3136" s="94"/>
    </row>
    <row r="3137" spans="1:1" x14ac:dyDescent="0.2">
      <c r="A3137" s="94"/>
    </row>
    <row r="3138" spans="1:1" x14ac:dyDescent="0.2">
      <c r="A3138" s="94"/>
    </row>
    <row r="3139" spans="1:1" x14ac:dyDescent="0.2">
      <c r="A3139" s="94"/>
    </row>
    <row r="3140" spans="1:1" x14ac:dyDescent="0.2">
      <c r="A3140" s="94"/>
    </row>
    <row r="3141" spans="1:1" x14ac:dyDescent="0.2">
      <c r="A3141" s="94"/>
    </row>
    <row r="3142" spans="1:1" x14ac:dyDescent="0.2">
      <c r="A3142" s="94"/>
    </row>
    <row r="3143" spans="1:1" x14ac:dyDescent="0.2">
      <c r="A3143" s="94"/>
    </row>
    <row r="3144" spans="1:1" x14ac:dyDescent="0.2">
      <c r="A3144" s="94"/>
    </row>
    <row r="3145" spans="1:1" x14ac:dyDescent="0.2">
      <c r="A3145" s="94"/>
    </row>
    <row r="3146" spans="1:1" x14ac:dyDescent="0.2">
      <c r="A3146" s="94"/>
    </row>
    <row r="3147" spans="1:1" x14ac:dyDescent="0.2">
      <c r="A3147" s="94"/>
    </row>
    <row r="3148" spans="1:1" x14ac:dyDescent="0.2">
      <c r="A3148" s="94"/>
    </row>
    <row r="3149" spans="1:1" x14ac:dyDescent="0.2">
      <c r="A3149" s="94"/>
    </row>
    <row r="3150" spans="1:1" x14ac:dyDescent="0.2">
      <c r="A3150" s="94"/>
    </row>
    <row r="3151" spans="1:1" x14ac:dyDescent="0.2">
      <c r="A3151" s="94"/>
    </row>
    <row r="3152" spans="1:1" x14ac:dyDescent="0.2">
      <c r="A3152" s="94"/>
    </row>
    <row r="3153" spans="1:1" x14ac:dyDescent="0.2">
      <c r="A3153" s="94"/>
    </row>
    <row r="3154" spans="1:1" x14ac:dyDescent="0.2">
      <c r="A3154" s="94"/>
    </row>
    <row r="3155" spans="1:1" x14ac:dyDescent="0.2">
      <c r="A3155" s="94"/>
    </row>
    <row r="3156" spans="1:1" x14ac:dyDescent="0.2">
      <c r="A3156" s="94"/>
    </row>
    <row r="3157" spans="1:1" x14ac:dyDescent="0.2">
      <c r="A3157" s="94"/>
    </row>
    <row r="3158" spans="1:1" x14ac:dyDescent="0.2">
      <c r="A3158" s="94"/>
    </row>
    <row r="3159" spans="1:1" x14ac:dyDescent="0.2">
      <c r="A3159" s="94"/>
    </row>
    <row r="3160" spans="1:1" x14ac:dyDescent="0.2">
      <c r="A3160" s="94"/>
    </row>
    <row r="3161" spans="1:1" x14ac:dyDescent="0.2">
      <c r="A3161" s="94"/>
    </row>
    <row r="3162" spans="1:1" x14ac:dyDescent="0.2">
      <c r="A3162" s="94"/>
    </row>
    <row r="3163" spans="1:1" x14ac:dyDescent="0.2">
      <c r="A3163" s="94"/>
    </row>
    <row r="3164" spans="1:1" x14ac:dyDescent="0.2">
      <c r="A3164" s="94"/>
    </row>
    <row r="3165" spans="1:1" x14ac:dyDescent="0.2">
      <c r="A3165" s="94"/>
    </row>
    <row r="3166" spans="1:1" x14ac:dyDescent="0.2">
      <c r="A3166" s="94"/>
    </row>
    <row r="3167" spans="1:1" x14ac:dyDescent="0.2">
      <c r="A3167" s="94"/>
    </row>
    <row r="3168" spans="1:1" x14ac:dyDescent="0.2">
      <c r="A3168" s="94"/>
    </row>
    <row r="3169" spans="1:1" x14ac:dyDescent="0.2">
      <c r="A3169" s="94"/>
    </row>
    <row r="3170" spans="1:1" x14ac:dyDescent="0.2">
      <c r="A3170" s="94"/>
    </row>
    <row r="3171" spans="1:1" x14ac:dyDescent="0.2">
      <c r="A3171" s="94"/>
    </row>
    <row r="3172" spans="1:1" x14ac:dyDescent="0.2">
      <c r="A3172" s="94"/>
    </row>
    <row r="3173" spans="1:1" x14ac:dyDescent="0.2">
      <c r="A3173" s="94"/>
    </row>
    <row r="3174" spans="1:1" x14ac:dyDescent="0.2">
      <c r="A3174" s="94"/>
    </row>
    <row r="3175" spans="1:1" x14ac:dyDescent="0.2">
      <c r="A3175" s="94"/>
    </row>
    <row r="3176" spans="1:1" x14ac:dyDescent="0.2">
      <c r="A3176" s="94"/>
    </row>
    <row r="3177" spans="1:1" x14ac:dyDescent="0.2">
      <c r="A3177" s="94"/>
    </row>
    <row r="3178" spans="1:1" x14ac:dyDescent="0.2">
      <c r="A3178" s="94"/>
    </row>
    <row r="3179" spans="1:1" x14ac:dyDescent="0.2">
      <c r="A3179" s="94"/>
    </row>
    <row r="3180" spans="1:1" x14ac:dyDescent="0.2">
      <c r="A3180" s="94"/>
    </row>
    <row r="3181" spans="1:1" x14ac:dyDescent="0.2">
      <c r="A3181" s="94"/>
    </row>
    <row r="3182" spans="1:1" x14ac:dyDescent="0.2">
      <c r="A3182" s="94"/>
    </row>
    <row r="3183" spans="1:1" x14ac:dyDescent="0.2">
      <c r="A3183" s="94"/>
    </row>
    <row r="3184" spans="1:1" x14ac:dyDescent="0.2">
      <c r="A3184" s="94"/>
    </row>
    <row r="3185" spans="1:1" x14ac:dyDescent="0.2">
      <c r="A3185" s="94"/>
    </row>
    <row r="3186" spans="1:1" x14ac:dyDescent="0.2">
      <c r="A3186" s="94"/>
    </row>
    <row r="3187" spans="1:1" x14ac:dyDescent="0.2">
      <c r="A3187" s="94"/>
    </row>
    <row r="3188" spans="1:1" x14ac:dyDescent="0.2">
      <c r="A3188" s="94"/>
    </row>
    <row r="3189" spans="1:1" x14ac:dyDescent="0.2">
      <c r="A3189" s="94"/>
    </row>
    <row r="3190" spans="1:1" x14ac:dyDescent="0.2">
      <c r="A3190" s="94"/>
    </row>
    <row r="3191" spans="1:1" x14ac:dyDescent="0.2">
      <c r="A3191" s="94"/>
    </row>
    <row r="3192" spans="1:1" x14ac:dyDescent="0.2">
      <c r="A3192" s="94"/>
    </row>
    <row r="3193" spans="1:1" x14ac:dyDescent="0.2">
      <c r="A3193" s="94"/>
    </row>
    <row r="3194" spans="1:1" x14ac:dyDescent="0.2">
      <c r="A3194" s="94"/>
    </row>
    <row r="3195" spans="1:1" x14ac:dyDescent="0.2">
      <c r="A3195" s="94"/>
    </row>
    <row r="3196" spans="1:1" x14ac:dyDescent="0.2">
      <c r="A3196" s="94"/>
    </row>
    <row r="3197" spans="1:1" x14ac:dyDescent="0.2">
      <c r="A3197" s="94"/>
    </row>
    <row r="3198" spans="1:1" x14ac:dyDescent="0.2">
      <c r="A3198" s="94"/>
    </row>
    <row r="3199" spans="1:1" x14ac:dyDescent="0.2">
      <c r="A3199" s="94"/>
    </row>
    <row r="3200" spans="1:1" x14ac:dyDescent="0.2">
      <c r="A3200" s="94"/>
    </row>
    <row r="3201" spans="1:1" x14ac:dyDescent="0.2">
      <c r="A3201" s="94"/>
    </row>
    <row r="3202" spans="1:1" x14ac:dyDescent="0.2">
      <c r="A3202" s="94"/>
    </row>
    <row r="3203" spans="1:1" x14ac:dyDescent="0.2">
      <c r="A3203" s="94"/>
    </row>
    <row r="3204" spans="1:1" x14ac:dyDescent="0.2">
      <c r="A3204" s="94"/>
    </row>
    <row r="3205" spans="1:1" x14ac:dyDescent="0.2">
      <c r="A3205" s="94"/>
    </row>
    <row r="3206" spans="1:1" x14ac:dyDescent="0.2">
      <c r="A3206" s="94"/>
    </row>
    <row r="3207" spans="1:1" x14ac:dyDescent="0.2">
      <c r="A3207" s="94"/>
    </row>
    <row r="3208" spans="1:1" x14ac:dyDescent="0.2">
      <c r="A3208" s="94"/>
    </row>
    <row r="3209" spans="1:1" x14ac:dyDescent="0.2">
      <c r="A3209" s="94"/>
    </row>
    <row r="3210" spans="1:1" x14ac:dyDescent="0.2">
      <c r="A3210" s="94"/>
    </row>
    <row r="3211" spans="1:1" x14ac:dyDescent="0.2">
      <c r="A3211" s="94"/>
    </row>
    <row r="3212" spans="1:1" x14ac:dyDescent="0.2">
      <c r="A3212" s="94"/>
    </row>
    <row r="3213" spans="1:1" x14ac:dyDescent="0.2">
      <c r="A3213" s="94"/>
    </row>
    <row r="3214" spans="1:1" x14ac:dyDescent="0.2">
      <c r="A3214" s="94"/>
    </row>
    <row r="3215" spans="1:1" x14ac:dyDescent="0.2">
      <c r="A3215" s="94"/>
    </row>
    <row r="3216" spans="1:1" x14ac:dyDescent="0.2">
      <c r="A3216" s="94"/>
    </row>
    <row r="3217" spans="1:1" x14ac:dyDescent="0.2">
      <c r="A3217" s="94"/>
    </row>
    <row r="3218" spans="1:1" x14ac:dyDescent="0.2">
      <c r="A3218" s="94"/>
    </row>
    <row r="3219" spans="1:1" x14ac:dyDescent="0.2">
      <c r="A3219" s="94"/>
    </row>
    <row r="3220" spans="1:1" x14ac:dyDescent="0.2">
      <c r="A3220" s="94"/>
    </row>
    <row r="3221" spans="1:1" x14ac:dyDescent="0.2">
      <c r="A3221" s="94"/>
    </row>
    <row r="3222" spans="1:1" x14ac:dyDescent="0.2">
      <c r="A3222" s="94"/>
    </row>
    <row r="3223" spans="1:1" x14ac:dyDescent="0.2">
      <c r="A3223" s="94"/>
    </row>
    <row r="3224" spans="1:1" x14ac:dyDescent="0.2">
      <c r="A3224" s="94"/>
    </row>
    <row r="3225" spans="1:1" x14ac:dyDescent="0.2">
      <c r="A3225" s="94"/>
    </row>
    <row r="3226" spans="1:1" x14ac:dyDescent="0.2">
      <c r="A3226" s="94"/>
    </row>
    <row r="3227" spans="1:1" x14ac:dyDescent="0.2">
      <c r="A3227" s="94"/>
    </row>
    <row r="3228" spans="1:1" x14ac:dyDescent="0.2">
      <c r="A3228" s="94"/>
    </row>
    <row r="3229" spans="1:1" x14ac:dyDescent="0.2">
      <c r="A3229" s="94"/>
    </row>
    <row r="3230" spans="1:1" x14ac:dyDescent="0.2">
      <c r="A3230" s="94"/>
    </row>
    <row r="3231" spans="1:1" x14ac:dyDescent="0.2">
      <c r="A3231" s="94"/>
    </row>
    <row r="3232" spans="1:1" x14ac:dyDescent="0.2">
      <c r="A3232" s="94"/>
    </row>
    <row r="3233" spans="1:1" x14ac:dyDescent="0.2">
      <c r="A3233" s="94"/>
    </row>
    <row r="3234" spans="1:1" x14ac:dyDescent="0.2">
      <c r="A3234" s="94"/>
    </row>
    <row r="3235" spans="1:1" x14ac:dyDescent="0.2">
      <c r="A3235" s="94"/>
    </row>
    <row r="3236" spans="1:1" x14ac:dyDescent="0.2">
      <c r="A3236" s="94"/>
    </row>
    <row r="3237" spans="1:1" x14ac:dyDescent="0.2">
      <c r="A3237" s="94"/>
    </row>
    <row r="3238" spans="1:1" x14ac:dyDescent="0.2">
      <c r="A3238" s="94"/>
    </row>
    <row r="3239" spans="1:1" x14ac:dyDescent="0.2">
      <c r="A3239" s="94"/>
    </row>
    <row r="3240" spans="1:1" x14ac:dyDescent="0.2">
      <c r="A3240" s="94"/>
    </row>
    <row r="3241" spans="1:1" x14ac:dyDescent="0.2">
      <c r="A3241" s="94"/>
    </row>
    <row r="3242" spans="1:1" x14ac:dyDescent="0.2">
      <c r="A3242" s="94"/>
    </row>
    <row r="3243" spans="1:1" x14ac:dyDescent="0.2">
      <c r="A3243" s="94"/>
    </row>
    <row r="3244" spans="1:1" x14ac:dyDescent="0.2">
      <c r="A3244" s="94"/>
    </row>
    <row r="3245" spans="1:1" x14ac:dyDescent="0.2">
      <c r="A3245" s="94"/>
    </row>
    <row r="3246" spans="1:1" x14ac:dyDescent="0.2">
      <c r="A3246" s="94"/>
    </row>
    <row r="3247" spans="1:1" x14ac:dyDescent="0.2">
      <c r="A3247" s="94"/>
    </row>
    <row r="3248" spans="1:1" x14ac:dyDescent="0.2">
      <c r="A3248" s="94"/>
    </row>
    <row r="3249" spans="1:1" x14ac:dyDescent="0.2">
      <c r="A3249" s="94"/>
    </row>
    <row r="3250" spans="1:1" x14ac:dyDescent="0.2">
      <c r="A3250" s="94"/>
    </row>
    <row r="3251" spans="1:1" x14ac:dyDescent="0.2">
      <c r="A3251" s="94"/>
    </row>
    <row r="3252" spans="1:1" x14ac:dyDescent="0.2">
      <c r="A3252" s="94"/>
    </row>
    <row r="3253" spans="1:1" x14ac:dyDescent="0.2">
      <c r="A3253" s="94"/>
    </row>
    <row r="3254" spans="1:1" x14ac:dyDescent="0.2">
      <c r="A3254" s="94"/>
    </row>
    <row r="3255" spans="1:1" x14ac:dyDescent="0.2">
      <c r="A3255" s="94"/>
    </row>
    <row r="3256" spans="1:1" x14ac:dyDescent="0.2">
      <c r="A3256" s="94"/>
    </row>
    <row r="3257" spans="1:1" x14ac:dyDescent="0.2">
      <c r="A3257" s="94"/>
    </row>
    <row r="3258" spans="1:1" x14ac:dyDescent="0.2">
      <c r="A3258" s="94"/>
    </row>
    <row r="3259" spans="1:1" x14ac:dyDescent="0.2">
      <c r="A3259" s="94"/>
    </row>
    <row r="3260" spans="1:1" x14ac:dyDescent="0.2">
      <c r="A3260" s="94"/>
    </row>
    <row r="3261" spans="1:1" x14ac:dyDescent="0.2">
      <c r="A3261" s="94"/>
    </row>
    <row r="3262" spans="1:1" x14ac:dyDescent="0.2">
      <c r="A3262" s="94"/>
    </row>
    <row r="3263" spans="1:1" x14ac:dyDescent="0.2">
      <c r="A3263" s="94"/>
    </row>
    <row r="3264" spans="1:1" x14ac:dyDescent="0.2">
      <c r="A3264" s="94"/>
    </row>
    <row r="3265" spans="1:1" x14ac:dyDescent="0.2">
      <c r="A3265" s="94"/>
    </row>
    <row r="3266" spans="1:1" x14ac:dyDescent="0.2">
      <c r="A3266" s="94"/>
    </row>
    <row r="3267" spans="1:1" x14ac:dyDescent="0.2">
      <c r="A3267" s="94"/>
    </row>
    <row r="3268" spans="1:1" x14ac:dyDescent="0.2">
      <c r="A3268" s="94"/>
    </row>
    <row r="3269" spans="1:1" x14ac:dyDescent="0.2">
      <c r="A3269" s="94"/>
    </row>
    <row r="3270" spans="1:1" x14ac:dyDescent="0.2">
      <c r="A3270" s="94"/>
    </row>
    <row r="3271" spans="1:1" x14ac:dyDescent="0.2">
      <c r="A3271" s="94"/>
    </row>
    <row r="3272" spans="1:1" x14ac:dyDescent="0.2">
      <c r="A3272" s="94"/>
    </row>
    <row r="3273" spans="1:1" x14ac:dyDescent="0.2">
      <c r="A3273" s="94"/>
    </row>
    <row r="3274" spans="1:1" x14ac:dyDescent="0.2">
      <c r="A3274" s="94"/>
    </row>
    <row r="3275" spans="1:1" x14ac:dyDescent="0.2">
      <c r="A3275" s="94"/>
    </row>
    <row r="3276" spans="1:1" x14ac:dyDescent="0.2">
      <c r="A3276" s="94"/>
    </row>
    <row r="3277" spans="1:1" x14ac:dyDescent="0.2">
      <c r="A3277" s="94"/>
    </row>
    <row r="3278" spans="1:1" x14ac:dyDescent="0.2">
      <c r="A3278" s="94"/>
    </row>
    <row r="3279" spans="1:1" x14ac:dyDescent="0.2">
      <c r="A3279" s="94"/>
    </row>
    <row r="3280" spans="1:1" x14ac:dyDescent="0.2">
      <c r="A3280" s="94"/>
    </row>
    <row r="3281" spans="1:1" x14ac:dyDescent="0.2">
      <c r="A3281" s="94"/>
    </row>
    <row r="3282" spans="1:1" x14ac:dyDescent="0.2">
      <c r="A3282" s="94"/>
    </row>
    <row r="3283" spans="1:1" x14ac:dyDescent="0.2">
      <c r="A3283" s="94"/>
    </row>
    <row r="3284" spans="1:1" x14ac:dyDescent="0.2">
      <c r="A3284" s="94"/>
    </row>
    <row r="3285" spans="1:1" x14ac:dyDescent="0.2">
      <c r="A3285" s="94"/>
    </row>
    <row r="3286" spans="1:1" x14ac:dyDescent="0.2">
      <c r="A3286" s="94"/>
    </row>
    <row r="3287" spans="1:1" x14ac:dyDescent="0.2">
      <c r="A3287" s="94"/>
    </row>
    <row r="3288" spans="1:1" x14ac:dyDescent="0.2">
      <c r="A3288" s="94"/>
    </row>
    <row r="3289" spans="1:1" x14ac:dyDescent="0.2">
      <c r="A3289" s="94"/>
    </row>
    <row r="3290" spans="1:1" x14ac:dyDescent="0.2">
      <c r="A3290" s="94"/>
    </row>
    <row r="3291" spans="1:1" x14ac:dyDescent="0.2">
      <c r="A3291" s="94"/>
    </row>
    <row r="3292" spans="1:1" x14ac:dyDescent="0.2">
      <c r="A3292" s="94"/>
    </row>
    <row r="3293" spans="1:1" x14ac:dyDescent="0.2">
      <c r="A3293" s="94"/>
    </row>
    <row r="3294" spans="1:1" x14ac:dyDescent="0.2">
      <c r="A3294" s="94"/>
    </row>
    <row r="3295" spans="1:1" x14ac:dyDescent="0.2">
      <c r="A3295" s="94"/>
    </row>
    <row r="3296" spans="1:1" x14ac:dyDescent="0.2">
      <c r="A3296" s="94"/>
    </row>
    <row r="3297" spans="1:1" x14ac:dyDescent="0.2">
      <c r="A3297" s="94"/>
    </row>
    <row r="3298" spans="1:1" x14ac:dyDescent="0.2">
      <c r="A3298" s="94"/>
    </row>
    <row r="3299" spans="1:1" x14ac:dyDescent="0.2">
      <c r="A3299" s="94"/>
    </row>
    <row r="3300" spans="1:1" x14ac:dyDescent="0.2">
      <c r="A3300" s="94"/>
    </row>
    <row r="3301" spans="1:1" x14ac:dyDescent="0.2">
      <c r="A3301" s="94"/>
    </row>
    <row r="3302" spans="1:1" x14ac:dyDescent="0.2">
      <c r="A3302" s="94"/>
    </row>
    <row r="3303" spans="1:1" x14ac:dyDescent="0.2">
      <c r="A3303" s="94"/>
    </row>
    <row r="3304" spans="1:1" x14ac:dyDescent="0.2">
      <c r="A3304" s="94"/>
    </row>
    <row r="3305" spans="1:1" x14ac:dyDescent="0.2">
      <c r="A3305" s="94"/>
    </row>
    <row r="3306" spans="1:1" x14ac:dyDescent="0.2">
      <c r="A3306" s="94"/>
    </row>
    <row r="3307" spans="1:1" x14ac:dyDescent="0.2">
      <c r="A3307" s="94"/>
    </row>
    <row r="3308" spans="1:1" x14ac:dyDescent="0.2">
      <c r="A3308" s="94"/>
    </row>
    <row r="3309" spans="1:1" x14ac:dyDescent="0.2">
      <c r="A3309" s="94"/>
    </row>
    <row r="3310" spans="1:1" x14ac:dyDescent="0.2">
      <c r="A3310" s="94"/>
    </row>
    <row r="3311" spans="1:1" x14ac:dyDescent="0.2">
      <c r="A3311" s="94"/>
    </row>
    <row r="3312" spans="1:1" x14ac:dyDescent="0.2">
      <c r="A3312" s="94"/>
    </row>
    <row r="3313" spans="1:1" x14ac:dyDescent="0.2">
      <c r="A3313" s="94"/>
    </row>
    <row r="3314" spans="1:1" x14ac:dyDescent="0.2">
      <c r="A3314" s="94"/>
    </row>
    <row r="3315" spans="1:1" x14ac:dyDescent="0.2">
      <c r="A3315" s="94"/>
    </row>
    <row r="3316" spans="1:1" x14ac:dyDescent="0.2">
      <c r="A3316" s="94"/>
    </row>
    <row r="3317" spans="1:1" x14ac:dyDescent="0.2">
      <c r="A3317" s="94"/>
    </row>
    <row r="3318" spans="1:1" x14ac:dyDescent="0.2">
      <c r="A3318" s="94"/>
    </row>
    <row r="3319" spans="1:1" x14ac:dyDescent="0.2">
      <c r="A3319" s="94"/>
    </row>
    <row r="3320" spans="1:1" x14ac:dyDescent="0.2">
      <c r="A3320" s="94"/>
    </row>
    <row r="3321" spans="1:1" x14ac:dyDescent="0.2">
      <c r="A3321" s="94"/>
    </row>
    <row r="3322" spans="1:1" x14ac:dyDescent="0.2">
      <c r="A3322" s="94"/>
    </row>
    <row r="3323" spans="1:1" x14ac:dyDescent="0.2">
      <c r="A3323" s="94"/>
    </row>
    <row r="3324" spans="1:1" x14ac:dyDescent="0.2">
      <c r="A3324" s="94"/>
    </row>
    <row r="3325" spans="1:1" x14ac:dyDescent="0.2">
      <c r="A3325" s="94"/>
    </row>
    <row r="3326" spans="1:1" x14ac:dyDescent="0.2">
      <c r="A3326" s="94"/>
    </row>
    <row r="3327" spans="1:1" x14ac:dyDescent="0.2">
      <c r="A3327" s="94"/>
    </row>
    <row r="3328" spans="1:1" x14ac:dyDescent="0.2">
      <c r="A3328" s="94"/>
    </row>
    <row r="3329" spans="1:1" x14ac:dyDescent="0.2">
      <c r="A3329" s="94"/>
    </row>
    <row r="3330" spans="1:1" x14ac:dyDescent="0.2">
      <c r="A3330" s="94"/>
    </row>
    <row r="3331" spans="1:1" x14ac:dyDescent="0.2">
      <c r="A3331" s="94"/>
    </row>
    <row r="3332" spans="1:1" x14ac:dyDescent="0.2">
      <c r="A3332" s="94"/>
    </row>
    <row r="3333" spans="1:1" x14ac:dyDescent="0.2">
      <c r="A3333" s="94"/>
    </row>
    <row r="3334" spans="1:1" x14ac:dyDescent="0.2">
      <c r="A3334" s="94"/>
    </row>
    <row r="3335" spans="1:1" x14ac:dyDescent="0.2">
      <c r="A3335" s="94"/>
    </row>
    <row r="3336" spans="1:1" x14ac:dyDescent="0.2">
      <c r="A3336" s="94"/>
    </row>
    <row r="3337" spans="1:1" x14ac:dyDescent="0.2">
      <c r="A3337" s="94"/>
    </row>
    <row r="3338" spans="1:1" x14ac:dyDescent="0.2">
      <c r="A3338" s="94"/>
    </row>
    <row r="3339" spans="1:1" x14ac:dyDescent="0.2">
      <c r="A3339" s="94"/>
    </row>
    <row r="3340" spans="1:1" x14ac:dyDescent="0.2">
      <c r="A3340" s="94"/>
    </row>
    <row r="3341" spans="1:1" x14ac:dyDescent="0.2">
      <c r="A3341" s="94"/>
    </row>
    <row r="3342" spans="1:1" x14ac:dyDescent="0.2">
      <c r="A3342" s="94"/>
    </row>
    <row r="3343" spans="1:1" x14ac:dyDescent="0.2">
      <c r="A3343" s="94"/>
    </row>
    <row r="3344" spans="1:1" x14ac:dyDescent="0.2">
      <c r="A3344" s="94"/>
    </row>
    <row r="3345" spans="1:1" x14ac:dyDescent="0.2">
      <c r="A3345" s="94"/>
    </row>
    <row r="3346" spans="1:1" x14ac:dyDescent="0.2">
      <c r="A3346" s="94"/>
    </row>
    <row r="3347" spans="1:1" x14ac:dyDescent="0.2">
      <c r="A3347" s="94"/>
    </row>
    <row r="3348" spans="1:1" x14ac:dyDescent="0.2">
      <c r="A3348" s="94"/>
    </row>
    <row r="3349" spans="1:1" x14ac:dyDescent="0.2">
      <c r="A3349" s="94"/>
    </row>
    <row r="3350" spans="1:1" x14ac:dyDescent="0.2">
      <c r="A3350" s="94"/>
    </row>
    <row r="3351" spans="1:1" x14ac:dyDescent="0.2">
      <c r="A3351" s="94"/>
    </row>
    <row r="3352" spans="1:1" x14ac:dyDescent="0.2">
      <c r="A3352" s="94"/>
    </row>
    <row r="3353" spans="1:1" x14ac:dyDescent="0.2">
      <c r="A3353" s="94"/>
    </row>
    <row r="3354" spans="1:1" x14ac:dyDescent="0.2">
      <c r="A3354" s="94"/>
    </row>
    <row r="3355" spans="1:1" x14ac:dyDescent="0.2">
      <c r="A3355" s="94"/>
    </row>
    <row r="3356" spans="1:1" x14ac:dyDescent="0.2">
      <c r="A3356" s="94"/>
    </row>
    <row r="3357" spans="1:1" x14ac:dyDescent="0.2">
      <c r="A3357" s="94"/>
    </row>
    <row r="3358" spans="1:1" x14ac:dyDescent="0.2">
      <c r="A3358" s="94"/>
    </row>
    <row r="3359" spans="1:1" x14ac:dyDescent="0.2">
      <c r="A3359" s="94"/>
    </row>
    <row r="3360" spans="1:1" x14ac:dyDescent="0.2">
      <c r="A3360" s="94"/>
    </row>
    <row r="3361" spans="1:1" x14ac:dyDescent="0.2">
      <c r="A3361" s="94"/>
    </row>
    <row r="3362" spans="1:1" x14ac:dyDescent="0.2">
      <c r="A3362" s="94"/>
    </row>
    <row r="3363" spans="1:1" x14ac:dyDescent="0.2">
      <c r="A3363" s="94"/>
    </row>
    <row r="3364" spans="1:1" x14ac:dyDescent="0.2">
      <c r="A3364" s="94"/>
    </row>
    <row r="3365" spans="1:1" x14ac:dyDescent="0.2">
      <c r="A3365" s="94"/>
    </row>
    <row r="3366" spans="1:1" x14ac:dyDescent="0.2">
      <c r="A3366" s="94"/>
    </row>
    <row r="3367" spans="1:1" x14ac:dyDescent="0.2">
      <c r="A3367" s="94"/>
    </row>
    <row r="3368" spans="1:1" x14ac:dyDescent="0.2">
      <c r="A3368" s="94"/>
    </row>
    <row r="3369" spans="1:1" x14ac:dyDescent="0.2">
      <c r="A3369" s="94"/>
    </row>
    <row r="3370" spans="1:1" x14ac:dyDescent="0.2">
      <c r="A3370" s="94"/>
    </row>
    <row r="3371" spans="1:1" x14ac:dyDescent="0.2">
      <c r="A3371" s="94"/>
    </row>
    <row r="3372" spans="1:1" x14ac:dyDescent="0.2">
      <c r="A3372" s="94"/>
    </row>
    <row r="3373" spans="1:1" x14ac:dyDescent="0.2">
      <c r="A3373" s="94"/>
    </row>
    <row r="3374" spans="1:1" x14ac:dyDescent="0.2">
      <c r="A3374" s="94"/>
    </row>
    <row r="3375" spans="1:1" x14ac:dyDescent="0.2">
      <c r="A3375" s="94"/>
    </row>
    <row r="3376" spans="1:1" x14ac:dyDescent="0.2">
      <c r="A3376" s="94"/>
    </row>
    <row r="3377" spans="1:1" x14ac:dyDescent="0.2">
      <c r="A3377" s="94"/>
    </row>
    <row r="3378" spans="1:1" x14ac:dyDescent="0.2">
      <c r="A3378" s="94"/>
    </row>
    <row r="3379" spans="1:1" x14ac:dyDescent="0.2">
      <c r="A3379" s="94"/>
    </row>
    <row r="3380" spans="1:1" x14ac:dyDescent="0.2">
      <c r="A3380" s="94"/>
    </row>
    <row r="3381" spans="1:1" x14ac:dyDescent="0.2">
      <c r="A3381" s="94"/>
    </row>
    <row r="3382" spans="1:1" x14ac:dyDescent="0.2">
      <c r="A3382" s="94"/>
    </row>
    <row r="3383" spans="1:1" x14ac:dyDescent="0.2">
      <c r="A3383" s="94"/>
    </row>
    <row r="3384" spans="1:1" x14ac:dyDescent="0.2">
      <c r="A3384" s="94"/>
    </row>
    <row r="3385" spans="1:1" x14ac:dyDescent="0.2">
      <c r="A3385" s="94"/>
    </row>
    <row r="3386" spans="1:1" x14ac:dyDescent="0.2">
      <c r="A3386" s="94"/>
    </row>
    <row r="3387" spans="1:1" x14ac:dyDescent="0.2">
      <c r="A3387" s="94"/>
    </row>
    <row r="3388" spans="1:1" x14ac:dyDescent="0.2">
      <c r="A3388" s="94"/>
    </row>
    <row r="3389" spans="1:1" x14ac:dyDescent="0.2">
      <c r="A3389" s="94"/>
    </row>
    <row r="3390" spans="1:1" x14ac:dyDescent="0.2">
      <c r="A3390" s="94"/>
    </row>
    <row r="3391" spans="1:1" x14ac:dyDescent="0.2">
      <c r="A3391" s="94"/>
    </row>
    <row r="3392" spans="1:1" x14ac:dyDescent="0.2">
      <c r="A3392" s="94"/>
    </row>
    <row r="3393" spans="1:1" x14ac:dyDescent="0.2">
      <c r="A3393" s="94"/>
    </row>
    <row r="3394" spans="1:1" x14ac:dyDescent="0.2">
      <c r="A3394" s="94"/>
    </row>
    <row r="3395" spans="1:1" x14ac:dyDescent="0.2">
      <c r="A3395" s="94"/>
    </row>
    <row r="3396" spans="1:1" x14ac:dyDescent="0.2">
      <c r="A3396" s="94"/>
    </row>
    <row r="3397" spans="1:1" x14ac:dyDescent="0.2">
      <c r="A3397" s="94"/>
    </row>
    <row r="3398" spans="1:1" x14ac:dyDescent="0.2">
      <c r="A3398" s="94"/>
    </row>
    <row r="3399" spans="1:1" x14ac:dyDescent="0.2">
      <c r="A3399" s="94"/>
    </row>
    <row r="3400" spans="1:1" x14ac:dyDescent="0.2">
      <c r="A3400" s="94"/>
    </row>
    <row r="3401" spans="1:1" x14ac:dyDescent="0.2">
      <c r="A3401" s="94"/>
    </row>
    <row r="3402" spans="1:1" x14ac:dyDescent="0.2">
      <c r="A3402" s="94"/>
    </row>
    <row r="3403" spans="1:1" x14ac:dyDescent="0.2">
      <c r="A3403" s="94"/>
    </row>
    <row r="3404" spans="1:1" x14ac:dyDescent="0.2">
      <c r="A3404" s="94"/>
    </row>
    <row r="3405" spans="1:1" x14ac:dyDescent="0.2">
      <c r="A3405" s="94"/>
    </row>
    <row r="3406" spans="1:1" x14ac:dyDescent="0.2">
      <c r="A3406" s="94"/>
    </row>
    <row r="3407" spans="1:1" x14ac:dyDescent="0.2">
      <c r="A3407" s="94"/>
    </row>
    <row r="3408" spans="1:1" x14ac:dyDescent="0.2">
      <c r="A3408" s="94"/>
    </row>
    <row r="3409" spans="1:1" x14ac:dyDescent="0.2">
      <c r="A3409" s="94"/>
    </row>
    <row r="3410" spans="1:1" x14ac:dyDescent="0.2">
      <c r="A3410" s="94"/>
    </row>
    <row r="3411" spans="1:1" x14ac:dyDescent="0.2">
      <c r="A3411" s="94"/>
    </row>
    <row r="3412" spans="1:1" x14ac:dyDescent="0.2">
      <c r="A3412" s="94"/>
    </row>
    <row r="3413" spans="1:1" x14ac:dyDescent="0.2">
      <c r="A3413" s="94"/>
    </row>
    <row r="3414" spans="1:1" x14ac:dyDescent="0.2">
      <c r="A3414" s="94"/>
    </row>
    <row r="3415" spans="1:1" x14ac:dyDescent="0.2">
      <c r="A3415" s="94"/>
    </row>
    <row r="3416" spans="1:1" x14ac:dyDescent="0.2">
      <c r="A3416" s="94"/>
    </row>
    <row r="3417" spans="1:1" x14ac:dyDescent="0.2">
      <c r="A3417" s="94"/>
    </row>
    <row r="3418" spans="1:1" x14ac:dyDescent="0.2">
      <c r="A3418" s="94"/>
    </row>
    <row r="3419" spans="1:1" x14ac:dyDescent="0.2">
      <c r="A3419" s="94"/>
    </row>
    <row r="3420" spans="1:1" x14ac:dyDescent="0.2">
      <c r="A3420" s="94"/>
    </row>
    <row r="3421" spans="1:1" x14ac:dyDescent="0.2">
      <c r="A3421" s="94"/>
    </row>
    <row r="3422" spans="1:1" x14ac:dyDescent="0.2">
      <c r="A3422" s="94"/>
    </row>
    <row r="3423" spans="1:1" x14ac:dyDescent="0.2">
      <c r="A3423" s="94"/>
    </row>
    <row r="3424" spans="1:1" x14ac:dyDescent="0.2">
      <c r="A3424" s="94"/>
    </row>
    <row r="3425" spans="1:1" x14ac:dyDescent="0.2">
      <c r="A3425" s="94"/>
    </row>
    <row r="3426" spans="1:1" x14ac:dyDescent="0.2">
      <c r="A3426" s="94"/>
    </row>
    <row r="3427" spans="1:1" x14ac:dyDescent="0.2">
      <c r="A3427" s="94"/>
    </row>
    <row r="3428" spans="1:1" x14ac:dyDescent="0.2">
      <c r="A3428" s="94"/>
    </row>
    <row r="3429" spans="1:1" x14ac:dyDescent="0.2">
      <c r="A3429" s="94"/>
    </row>
    <row r="3430" spans="1:1" x14ac:dyDescent="0.2">
      <c r="A3430" s="94"/>
    </row>
    <row r="3431" spans="1:1" x14ac:dyDescent="0.2">
      <c r="A3431" s="94"/>
    </row>
    <row r="3432" spans="1:1" x14ac:dyDescent="0.2">
      <c r="A3432" s="94"/>
    </row>
    <row r="3433" spans="1:1" x14ac:dyDescent="0.2">
      <c r="A3433" s="94"/>
    </row>
    <row r="3434" spans="1:1" x14ac:dyDescent="0.2">
      <c r="A3434" s="94"/>
    </row>
    <row r="3435" spans="1:1" x14ac:dyDescent="0.2">
      <c r="A3435" s="94"/>
    </row>
    <row r="3436" spans="1:1" x14ac:dyDescent="0.2">
      <c r="A3436" s="94"/>
    </row>
    <row r="3437" spans="1:1" x14ac:dyDescent="0.2">
      <c r="A3437" s="94"/>
    </row>
    <row r="3438" spans="1:1" x14ac:dyDescent="0.2">
      <c r="A3438" s="94"/>
    </row>
    <row r="3439" spans="1:1" x14ac:dyDescent="0.2">
      <c r="A3439" s="94"/>
    </row>
    <row r="3440" spans="1:1" x14ac:dyDescent="0.2">
      <c r="A3440" s="94"/>
    </row>
    <row r="3441" spans="1:1" x14ac:dyDescent="0.2">
      <c r="A3441" s="94"/>
    </row>
    <row r="3442" spans="1:1" x14ac:dyDescent="0.2">
      <c r="A3442" s="94"/>
    </row>
    <row r="3443" spans="1:1" x14ac:dyDescent="0.2">
      <c r="A3443" s="94"/>
    </row>
    <row r="3444" spans="1:1" x14ac:dyDescent="0.2">
      <c r="A3444" s="94"/>
    </row>
    <row r="3445" spans="1:1" x14ac:dyDescent="0.2">
      <c r="A3445" s="94"/>
    </row>
    <row r="3446" spans="1:1" x14ac:dyDescent="0.2">
      <c r="A3446" s="94"/>
    </row>
    <row r="3447" spans="1:1" x14ac:dyDescent="0.2">
      <c r="A3447" s="94"/>
    </row>
    <row r="3448" spans="1:1" x14ac:dyDescent="0.2">
      <c r="A3448" s="94"/>
    </row>
    <row r="3449" spans="1:1" x14ac:dyDescent="0.2">
      <c r="A3449" s="94"/>
    </row>
    <row r="3450" spans="1:1" x14ac:dyDescent="0.2">
      <c r="A3450" s="94"/>
    </row>
    <row r="3451" spans="1:1" x14ac:dyDescent="0.2">
      <c r="A3451" s="94"/>
    </row>
    <row r="3452" spans="1:1" x14ac:dyDescent="0.2">
      <c r="A3452" s="94"/>
    </row>
    <row r="3453" spans="1:1" x14ac:dyDescent="0.2">
      <c r="A3453" s="94"/>
    </row>
    <row r="3454" spans="1:1" x14ac:dyDescent="0.2">
      <c r="A3454" s="94"/>
    </row>
    <row r="3455" spans="1:1" x14ac:dyDescent="0.2">
      <c r="A3455" s="94"/>
    </row>
    <row r="3456" spans="1:1" x14ac:dyDescent="0.2">
      <c r="A3456" s="94"/>
    </row>
    <row r="3457" spans="1:1" x14ac:dyDescent="0.2">
      <c r="A3457" s="94"/>
    </row>
    <row r="3458" spans="1:1" x14ac:dyDescent="0.2">
      <c r="A3458" s="94"/>
    </row>
    <row r="3459" spans="1:1" x14ac:dyDescent="0.2">
      <c r="A3459" s="94"/>
    </row>
    <row r="3460" spans="1:1" x14ac:dyDescent="0.2">
      <c r="A3460" s="94"/>
    </row>
    <row r="3461" spans="1:1" x14ac:dyDescent="0.2">
      <c r="A3461" s="94"/>
    </row>
    <row r="3462" spans="1:1" x14ac:dyDescent="0.2">
      <c r="A3462" s="94"/>
    </row>
    <row r="3463" spans="1:1" x14ac:dyDescent="0.2">
      <c r="A3463" s="94"/>
    </row>
    <row r="3464" spans="1:1" x14ac:dyDescent="0.2">
      <c r="A3464" s="94"/>
    </row>
    <row r="3465" spans="1:1" x14ac:dyDescent="0.2">
      <c r="A3465" s="94"/>
    </row>
    <row r="3466" spans="1:1" x14ac:dyDescent="0.2">
      <c r="A3466" s="94"/>
    </row>
    <row r="3467" spans="1:1" x14ac:dyDescent="0.2">
      <c r="A3467" s="94"/>
    </row>
    <row r="3468" spans="1:1" x14ac:dyDescent="0.2">
      <c r="A3468" s="94"/>
    </row>
    <row r="3469" spans="1:1" x14ac:dyDescent="0.2">
      <c r="A3469" s="94"/>
    </row>
    <row r="3470" spans="1:1" x14ac:dyDescent="0.2">
      <c r="A3470" s="94"/>
    </row>
    <row r="3471" spans="1:1" x14ac:dyDescent="0.2">
      <c r="A3471" s="94"/>
    </row>
    <row r="3472" spans="1:1" x14ac:dyDescent="0.2">
      <c r="A3472" s="94"/>
    </row>
    <row r="3473" spans="1:1" x14ac:dyDescent="0.2">
      <c r="A3473" s="94"/>
    </row>
    <row r="3474" spans="1:1" x14ac:dyDescent="0.2">
      <c r="A3474" s="94"/>
    </row>
    <row r="3475" spans="1:1" x14ac:dyDescent="0.2">
      <c r="A3475" s="94"/>
    </row>
    <row r="3476" spans="1:1" x14ac:dyDescent="0.2">
      <c r="A3476" s="94"/>
    </row>
    <row r="3477" spans="1:1" x14ac:dyDescent="0.2">
      <c r="A3477" s="94"/>
    </row>
    <row r="3478" spans="1:1" x14ac:dyDescent="0.2">
      <c r="A3478" s="94"/>
    </row>
    <row r="3479" spans="1:1" x14ac:dyDescent="0.2">
      <c r="A3479" s="94"/>
    </row>
    <row r="3480" spans="1:1" x14ac:dyDescent="0.2">
      <c r="A3480" s="94"/>
    </row>
    <row r="3481" spans="1:1" x14ac:dyDescent="0.2">
      <c r="A3481" s="94"/>
    </row>
    <row r="3482" spans="1:1" x14ac:dyDescent="0.2">
      <c r="A3482" s="94"/>
    </row>
    <row r="3483" spans="1:1" x14ac:dyDescent="0.2">
      <c r="A3483" s="94"/>
    </row>
    <row r="3484" spans="1:1" x14ac:dyDescent="0.2">
      <c r="A3484" s="94"/>
    </row>
    <row r="3485" spans="1:1" x14ac:dyDescent="0.2">
      <c r="A3485" s="94"/>
    </row>
    <row r="3486" spans="1:1" x14ac:dyDescent="0.2">
      <c r="A3486" s="94"/>
    </row>
    <row r="3487" spans="1:1" x14ac:dyDescent="0.2">
      <c r="A3487" s="94"/>
    </row>
    <row r="3488" spans="1:1" x14ac:dyDescent="0.2">
      <c r="A3488" s="94"/>
    </row>
    <row r="3489" spans="1:1" x14ac:dyDescent="0.2">
      <c r="A3489" s="94"/>
    </row>
    <row r="3490" spans="1:1" x14ac:dyDescent="0.2">
      <c r="A3490" s="94"/>
    </row>
    <row r="3491" spans="1:1" x14ac:dyDescent="0.2">
      <c r="A3491" s="94"/>
    </row>
    <row r="3492" spans="1:1" x14ac:dyDescent="0.2">
      <c r="A3492" s="94"/>
    </row>
    <row r="3493" spans="1:1" x14ac:dyDescent="0.2">
      <c r="A3493" s="94"/>
    </row>
    <row r="3494" spans="1:1" x14ac:dyDescent="0.2">
      <c r="A3494" s="94"/>
    </row>
    <row r="3495" spans="1:1" x14ac:dyDescent="0.2">
      <c r="A3495" s="94"/>
    </row>
    <row r="3496" spans="1:1" x14ac:dyDescent="0.2">
      <c r="A3496" s="94"/>
    </row>
    <row r="3497" spans="1:1" x14ac:dyDescent="0.2">
      <c r="A3497" s="94"/>
    </row>
    <row r="3498" spans="1:1" x14ac:dyDescent="0.2">
      <c r="A3498" s="94"/>
    </row>
    <row r="3499" spans="1:1" x14ac:dyDescent="0.2">
      <c r="A3499" s="94"/>
    </row>
    <row r="3500" spans="1:1" x14ac:dyDescent="0.2">
      <c r="A3500" s="94"/>
    </row>
    <row r="3501" spans="1:1" x14ac:dyDescent="0.2">
      <c r="A3501" s="94"/>
    </row>
    <row r="3502" spans="1:1" x14ac:dyDescent="0.2">
      <c r="A3502" s="94"/>
    </row>
    <row r="3503" spans="1:1" x14ac:dyDescent="0.2">
      <c r="A3503" s="94"/>
    </row>
    <row r="3504" spans="1:1" x14ac:dyDescent="0.2">
      <c r="A3504" s="94"/>
    </row>
    <row r="3505" spans="1:1" x14ac:dyDescent="0.2">
      <c r="A3505" s="94"/>
    </row>
    <row r="3506" spans="1:1" x14ac:dyDescent="0.2">
      <c r="A3506" s="94"/>
    </row>
    <row r="3507" spans="1:1" x14ac:dyDescent="0.2">
      <c r="A3507" s="94"/>
    </row>
    <row r="3508" spans="1:1" x14ac:dyDescent="0.2">
      <c r="A3508" s="94"/>
    </row>
    <row r="3509" spans="1:1" x14ac:dyDescent="0.2">
      <c r="A3509" s="94"/>
    </row>
    <row r="3510" spans="1:1" x14ac:dyDescent="0.2">
      <c r="A3510" s="94"/>
    </row>
    <row r="3511" spans="1:1" x14ac:dyDescent="0.2">
      <c r="A3511" s="94"/>
    </row>
    <row r="3512" spans="1:1" x14ac:dyDescent="0.2">
      <c r="A3512" s="94"/>
    </row>
    <row r="3513" spans="1:1" x14ac:dyDescent="0.2">
      <c r="A3513" s="94"/>
    </row>
    <row r="3514" spans="1:1" x14ac:dyDescent="0.2">
      <c r="A3514" s="94"/>
    </row>
    <row r="3515" spans="1:1" x14ac:dyDescent="0.2">
      <c r="A3515" s="94"/>
    </row>
    <row r="3516" spans="1:1" x14ac:dyDescent="0.2">
      <c r="A3516" s="94"/>
    </row>
    <row r="3517" spans="1:1" x14ac:dyDescent="0.2">
      <c r="A3517" s="94"/>
    </row>
    <row r="3518" spans="1:1" x14ac:dyDescent="0.2">
      <c r="A3518" s="94"/>
    </row>
    <row r="3519" spans="1:1" x14ac:dyDescent="0.2">
      <c r="A3519" s="94"/>
    </row>
    <row r="3520" spans="1:1" x14ac:dyDescent="0.2">
      <c r="A3520" s="94"/>
    </row>
    <row r="3521" spans="1:1" x14ac:dyDescent="0.2">
      <c r="A3521" s="94"/>
    </row>
    <row r="3522" spans="1:1" x14ac:dyDescent="0.2">
      <c r="A3522" s="94"/>
    </row>
    <row r="3523" spans="1:1" x14ac:dyDescent="0.2">
      <c r="A3523" s="94"/>
    </row>
    <row r="3524" spans="1:1" x14ac:dyDescent="0.2">
      <c r="A3524" s="94"/>
    </row>
    <row r="3525" spans="1:1" x14ac:dyDescent="0.2">
      <c r="A3525" s="94"/>
    </row>
    <row r="3526" spans="1:1" x14ac:dyDescent="0.2">
      <c r="A3526" s="94"/>
    </row>
    <row r="3527" spans="1:1" x14ac:dyDescent="0.2">
      <c r="A3527" s="94"/>
    </row>
    <row r="3528" spans="1:1" x14ac:dyDescent="0.2">
      <c r="A3528" s="94"/>
    </row>
    <row r="3529" spans="1:1" x14ac:dyDescent="0.2">
      <c r="A3529" s="94"/>
    </row>
    <row r="3530" spans="1:1" x14ac:dyDescent="0.2">
      <c r="A3530" s="94"/>
    </row>
    <row r="3531" spans="1:1" x14ac:dyDescent="0.2">
      <c r="A3531" s="94"/>
    </row>
    <row r="3532" spans="1:1" x14ac:dyDescent="0.2">
      <c r="A3532" s="94"/>
    </row>
    <row r="3533" spans="1:1" x14ac:dyDescent="0.2">
      <c r="A3533" s="94"/>
    </row>
    <row r="3534" spans="1:1" x14ac:dyDescent="0.2">
      <c r="A3534" s="94"/>
    </row>
    <row r="3535" spans="1:1" x14ac:dyDescent="0.2">
      <c r="A3535" s="94"/>
    </row>
    <row r="3536" spans="1:1" x14ac:dyDescent="0.2">
      <c r="A3536" s="94"/>
    </row>
    <row r="3537" spans="1:1" x14ac:dyDescent="0.2">
      <c r="A3537" s="94"/>
    </row>
    <row r="3538" spans="1:1" x14ac:dyDescent="0.2">
      <c r="A3538" s="94"/>
    </row>
    <row r="3539" spans="1:1" x14ac:dyDescent="0.2">
      <c r="A3539" s="94"/>
    </row>
    <row r="3540" spans="1:1" x14ac:dyDescent="0.2">
      <c r="A3540" s="94"/>
    </row>
    <row r="3541" spans="1:1" x14ac:dyDescent="0.2">
      <c r="A3541" s="94"/>
    </row>
    <row r="3542" spans="1:1" x14ac:dyDescent="0.2">
      <c r="A3542" s="94"/>
    </row>
    <row r="3543" spans="1:1" x14ac:dyDescent="0.2">
      <c r="A3543" s="94"/>
    </row>
    <row r="3544" spans="1:1" x14ac:dyDescent="0.2">
      <c r="A3544" s="94"/>
    </row>
    <row r="3545" spans="1:1" x14ac:dyDescent="0.2">
      <c r="A3545" s="94"/>
    </row>
    <row r="3546" spans="1:1" x14ac:dyDescent="0.2">
      <c r="A3546" s="94"/>
    </row>
    <row r="3547" spans="1:1" x14ac:dyDescent="0.2">
      <c r="A3547" s="94"/>
    </row>
    <row r="3548" spans="1:1" x14ac:dyDescent="0.2">
      <c r="A3548" s="94"/>
    </row>
    <row r="3549" spans="1:1" x14ac:dyDescent="0.2">
      <c r="A3549" s="94"/>
    </row>
    <row r="3550" spans="1:1" x14ac:dyDescent="0.2">
      <c r="A3550" s="94"/>
    </row>
    <row r="3551" spans="1:1" x14ac:dyDescent="0.2">
      <c r="A3551" s="94"/>
    </row>
    <row r="3552" spans="1:1" x14ac:dyDescent="0.2">
      <c r="A3552" s="94"/>
    </row>
    <row r="3553" spans="1:1" x14ac:dyDescent="0.2">
      <c r="A3553" s="94"/>
    </row>
    <row r="3554" spans="1:1" x14ac:dyDescent="0.2">
      <c r="A3554" s="94"/>
    </row>
    <row r="3555" spans="1:1" x14ac:dyDescent="0.2">
      <c r="A3555" s="94"/>
    </row>
    <row r="3556" spans="1:1" x14ac:dyDescent="0.2">
      <c r="A3556" s="94"/>
    </row>
    <row r="3557" spans="1:1" x14ac:dyDescent="0.2">
      <c r="A3557" s="94"/>
    </row>
    <row r="3558" spans="1:1" x14ac:dyDescent="0.2">
      <c r="A3558" s="94"/>
    </row>
    <row r="3559" spans="1:1" x14ac:dyDescent="0.2">
      <c r="A3559" s="94"/>
    </row>
    <row r="3560" spans="1:1" x14ac:dyDescent="0.2">
      <c r="A3560" s="94"/>
    </row>
    <row r="3561" spans="1:1" x14ac:dyDescent="0.2">
      <c r="A3561" s="94"/>
    </row>
    <row r="3562" spans="1:1" x14ac:dyDescent="0.2">
      <c r="A3562" s="94"/>
    </row>
    <row r="3563" spans="1:1" x14ac:dyDescent="0.2">
      <c r="A3563" s="94"/>
    </row>
    <row r="3564" spans="1:1" x14ac:dyDescent="0.2">
      <c r="A3564" s="94"/>
    </row>
    <row r="3565" spans="1:1" x14ac:dyDescent="0.2">
      <c r="A3565" s="94"/>
    </row>
    <row r="3566" spans="1:1" x14ac:dyDescent="0.2">
      <c r="A3566" s="94"/>
    </row>
    <row r="3567" spans="1:1" x14ac:dyDescent="0.2">
      <c r="A3567" s="94"/>
    </row>
    <row r="3568" spans="1:1" x14ac:dyDescent="0.2">
      <c r="A3568" s="94"/>
    </row>
    <row r="3569" spans="1:1" x14ac:dyDescent="0.2">
      <c r="A3569" s="94"/>
    </row>
    <row r="3570" spans="1:1" x14ac:dyDescent="0.2">
      <c r="A3570" s="94"/>
    </row>
    <row r="3571" spans="1:1" x14ac:dyDescent="0.2">
      <c r="A3571" s="94"/>
    </row>
    <row r="3572" spans="1:1" x14ac:dyDescent="0.2">
      <c r="A3572" s="94"/>
    </row>
    <row r="3573" spans="1:1" x14ac:dyDescent="0.2">
      <c r="A3573" s="94"/>
    </row>
    <row r="3574" spans="1:1" x14ac:dyDescent="0.2">
      <c r="A3574" s="94"/>
    </row>
    <row r="3575" spans="1:1" x14ac:dyDescent="0.2">
      <c r="A3575" s="94"/>
    </row>
    <row r="3576" spans="1:1" x14ac:dyDescent="0.2">
      <c r="A3576" s="94"/>
    </row>
    <row r="3577" spans="1:1" x14ac:dyDescent="0.2">
      <c r="A3577" s="94"/>
    </row>
    <row r="3578" spans="1:1" x14ac:dyDescent="0.2">
      <c r="A3578" s="94"/>
    </row>
    <row r="3579" spans="1:1" x14ac:dyDescent="0.2">
      <c r="A3579" s="94"/>
    </row>
    <row r="3580" spans="1:1" x14ac:dyDescent="0.2">
      <c r="A3580" s="94"/>
    </row>
    <row r="3581" spans="1:1" x14ac:dyDescent="0.2">
      <c r="A3581" s="94"/>
    </row>
    <row r="3582" spans="1:1" x14ac:dyDescent="0.2">
      <c r="A3582" s="94"/>
    </row>
    <row r="3583" spans="1:1" x14ac:dyDescent="0.2">
      <c r="A3583" s="94"/>
    </row>
    <row r="3584" spans="1:1" x14ac:dyDescent="0.2">
      <c r="A3584" s="94"/>
    </row>
    <row r="3585" spans="1:1" x14ac:dyDescent="0.2">
      <c r="A3585" s="94"/>
    </row>
    <row r="3586" spans="1:1" x14ac:dyDescent="0.2">
      <c r="A3586" s="94"/>
    </row>
    <row r="3587" spans="1:1" x14ac:dyDescent="0.2">
      <c r="A3587" s="94"/>
    </row>
    <row r="3588" spans="1:1" x14ac:dyDescent="0.2">
      <c r="A3588" s="94"/>
    </row>
    <row r="3589" spans="1:1" x14ac:dyDescent="0.2">
      <c r="A3589" s="94"/>
    </row>
    <row r="3590" spans="1:1" x14ac:dyDescent="0.2">
      <c r="A3590" s="94"/>
    </row>
    <row r="3591" spans="1:1" x14ac:dyDescent="0.2">
      <c r="A3591" s="94"/>
    </row>
    <row r="3592" spans="1:1" x14ac:dyDescent="0.2">
      <c r="A3592" s="94"/>
    </row>
    <row r="3593" spans="1:1" x14ac:dyDescent="0.2">
      <c r="A3593" s="94"/>
    </row>
    <row r="3594" spans="1:1" x14ac:dyDescent="0.2">
      <c r="A3594" s="94"/>
    </row>
    <row r="3595" spans="1:1" x14ac:dyDescent="0.2">
      <c r="A3595" s="94"/>
    </row>
    <row r="3596" spans="1:1" x14ac:dyDescent="0.2">
      <c r="A3596" s="94"/>
    </row>
    <row r="3597" spans="1:1" x14ac:dyDescent="0.2">
      <c r="A3597" s="94"/>
    </row>
    <row r="3598" spans="1:1" x14ac:dyDescent="0.2">
      <c r="A3598" s="94"/>
    </row>
    <row r="3599" spans="1:1" x14ac:dyDescent="0.2">
      <c r="A3599" s="94"/>
    </row>
    <row r="3600" spans="1:1" x14ac:dyDescent="0.2">
      <c r="A3600" s="94"/>
    </row>
    <row r="3601" spans="1:1" x14ac:dyDescent="0.2">
      <c r="A3601" s="94"/>
    </row>
    <row r="3602" spans="1:1" x14ac:dyDescent="0.2">
      <c r="A3602" s="94"/>
    </row>
    <row r="3603" spans="1:1" x14ac:dyDescent="0.2">
      <c r="A3603" s="94"/>
    </row>
    <row r="3604" spans="1:1" x14ac:dyDescent="0.2">
      <c r="A3604" s="94"/>
    </row>
    <row r="3605" spans="1:1" x14ac:dyDescent="0.2">
      <c r="A3605" s="94"/>
    </row>
    <row r="3606" spans="1:1" x14ac:dyDescent="0.2">
      <c r="A3606" s="94"/>
    </row>
    <row r="3607" spans="1:1" x14ac:dyDescent="0.2">
      <c r="A3607" s="94"/>
    </row>
    <row r="3608" spans="1:1" x14ac:dyDescent="0.2">
      <c r="A3608" s="94"/>
    </row>
    <row r="3609" spans="1:1" x14ac:dyDescent="0.2">
      <c r="A3609" s="94"/>
    </row>
    <row r="3610" spans="1:1" x14ac:dyDescent="0.2">
      <c r="A3610" s="94"/>
    </row>
    <row r="3611" spans="1:1" x14ac:dyDescent="0.2">
      <c r="A3611" s="94"/>
    </row>
    <row r="3612" spans="1:1" x14ac:dyDescent="0.2">
      <c r="A3612" s="94"/>
    </row>
    <row r="3613" spans="1:1" x14ac:dyDescent="0.2">
      <c r="A3613" s="94"/>
    </row>
    <row r="3614" spans="1:1" x14ac:dyDescent="0.2">
      <c r="A3614" s="94"/>
    </row>
    <row r="3615" spans="1:1" x14ac:dyDescent="0.2">
      <c r="A3615" s="94"/>
    </row>
    <row r="3616" spans="1:1" x14ac:dyDescent="0.2">
      <c r="A3616" s="94"/>
    </row>
    <row r="3617" spans="1:1" x14ac:dyDescent="0.2">
      <c r="A3617" s="94"/>
    </row>
    <row r="3618" spans="1:1" x14ac:dyDescent="0.2">
      <c r="A3618" s="94"/>
    </row>
    <row r="3619" spans="1:1" x14ac:dyDescent="0.2">
      <c r="A3619" s="94"/>
    </row>
    <row r="3620" spans="1:1" x14ac:dyDescent="0.2">
      <c r="A3620" s="94"/>
    </row>
    <row r="3621" spans="1:1" x14ac:dyDescent="0.2">
      <c r="A3621" s="94"/>
    </row>
    <row r="3622" spans="1:1" x14ac:dyDescent="0.2">
      <c r="A3622" s="94"/>
    </row>
    <row r="3623" spans="1:1" x14ac:dyDescent="0.2">
      <c r="A3623" s="94"/>
    </row>
    <row r="3624" spans="1:1" x14ac:dyDescent="0.2">
      <c r="A3624" s="94"/>
    </row>
    <row r="3625" spans="1:1" x14ac:dyDescent="0.2">
      <c r="A3625" s="94"/>
    </row>
    <row r="3626" spans="1:1" x14ac:dyDescent="0.2">
      <c r="A3626" s="94"/>
    </row>
    <row r="3627" spans="1:1" x14ac:dyDescent="0.2">
      <c r="A3627" s="94"/>
    </row>
    <row r="3628" spans="1:1" x14ac:dyDescent="0.2">
      <c r="A3628" s="94"/>
    </row>
    <row r="3629" spans="1:1" x14ac:dyDescent="0.2">
      <c r="A3629" s="94"/>
    </row>
    <row r="3630" spans="1:1" x14ac:dyDescent="0.2">
      <c r="A3630" s="94"/>
    </row>
    <row r="3631" spans="1:1" x14ac:dyDescent="0.2">
      <c r="A3631" s="94"/>
    </row>
    <row r="3632" spans="1:1" x14ac:dyDescent="0.2">
      <c r="A3632" s="94"/>
    </row>
    <row r="3633" spans="1:1" x14ac:dyDescent="0.2">
      <c r="A3633" s="94"/>
    </row>
    <row r="3634" spans="1:1" x14ac:dyDescent="0.2">
      <c r="A3634" s="94"/>
    </row>
    <row r="3635" spans="1:1" x14ac:dyDescent="0.2">
      <c r="A3635" s="94"/>
    </row>
    <row r="3636" spans="1:1" x14ac:dyDescent="0.2">
      <c r="A3636" s="94"/>
    </row>
    <row r="3637" spans="1:1" x14ac:dyDescent="0.2">
      <c r="A3637" s="94"/>
    </row>
    <row r="3638" spans="1:1" x14ac:dyDescent="0.2">
      <c r="A3638" s="94"/>
    </row>
    <row r="3639" spans="1:1" x14ac:dyDescent="0.2">
      <c r="A3639" s="94"/>
    </row>
    <row r="3640" spans="1:1" x14ac:dyDescent="0.2">
      <c r="A3640" s="94"/>
    </row>
    <row r="3641" spans="1:1" x14ac:dyDescent="0.2">
      <c r="A3641" s="94"/>
    </row>
    <row r="3642" spans="1:1" x14ac:dyDescent="0.2">
      <c r="A3642" s="94"/>
    </row>
    <row r="3643" spans="1:1" x14ac:dyDescent="0.2">
      <c r="A3643" s="94"/>
    </row>
    <row r="3644" spans="1:1" x14ac:dyDescent="0.2">
      <c r="A3644" s="94"/>
    </row>
    <row r="3645" spans="1:1" x14ac:dyDescent="0.2">
      <c r="A3645" s="94"/>
    </row>
    <row r="3646" spans="1:1" x14ac:dyDescent="0.2">
      <c r="A3646" s="94"/>
    </row>
    <row r="3647" spans="1:1" x14ac:dyDescent="0.2">
      <c r="A3647" s="94"/>
    </row>
    <row r="3648" spans="1:1" x14ac:dyDescent="0.2">
      <c r="A3648" s="94"/>
    </row>
    <row r="3649" spans="1:1" x14ac:dyDescent="0.2">
      <c r="A3649" s="94"/>
    </row>
    <row r="3650" spans="1:1" x14ac:dyDescent="0.2">
      <c r="A3650" s="94"/>
    </row>
    <row r="3651" spans="1:1" x14ac:dyDescent="0.2">
      <c r="A3651" s="94"/>
    </row>
    <row r="3652" spans="1:1" x14ac:dyDescent="0.2">
      <c r="A3652" s="94"/>
    </row>
    <row r="3653" spans="1:1" x14ac:dyDescent="0.2">
      <c r="A3653" s="94"/>
    </row>
    <row r="3654" spans="1:1" x14ac:dyDescent="0.2">
      <c r="A3654" s="94"/>
    </row>
    <row r="3655" spans="1:1" x14ac:dyDescent="0.2">
      <c r="A3655" s="94"/>
    </row>
    <row r="3656" spans="1:1" x14ac:dyDescent="0.2">
      <c r="A3656" s="94"/>
    </row>
    <row r="3657" spans="1:1" x14ac:dyDescent="0.2">
      <c r="A3657" s="94"/>
    </row>
    <row r="3658" spans="1:1" x14ac:dyDescent="0.2">
      <c r="A3658" s="94"/>
    </row>
    <row r="3659" spans="1:1" x14ac:dyDescent="0.2">
      <c r="A3659" s="94"/>
    </row>
    <row r="3660" spans="1:1" x14ac:dyDescent="0.2">
      <c r="A3660" s="94"/>
    </row>
    <row r="3661" spans="1:1" x14ac:dyDescent="0.2">
      <c r="A3661" s="94"/>
    </row>
    <row r="3662" spans="1:1" x14ac:dyDescent="0.2">
      <c r="A3662" s="94"/>
    </row>
    <row r="3663" spans="1:1" x14ac:dyDescent="0.2">
      <c r="A3663" s="94"/>
    </row>
    <row r="3664" spans="1:1" x14ac:dyDescent="0.2">
      <c r="A3664" s="94"/>
    </row>
    <row r="3665" spans="1:1" x14ac:dyDescent="0.2">
      <c r="A3665" s="94"/>
    </row>
    <row r="3666" spans="1:1" x14ac:dyDescent="0.2">
      <c r="A3666" s="94"/>
    </row>
    <row r="3667" spans="1:1" x14ac:dyDescent="0.2">
      <c r="A3667" s="94"/>
    </row>
    <row r="3668" spans="1:1" x14ac:dyDescent="0.2">
      <c r="A3668" s="94"/>
    </row>
    <row r="3669" spans="1:1" x14ac:dyDescent="0.2">
      <c r="A3669" s="94"/>
    </row>
    <row r="3670" spans="1:1" x14ac:dyDescent="0.2">
      <c r="A3670" s="94"/>
    </row>
    <row r="3671" spans="1:1" x14ac:dyDescent="0.2">
      <c r="A3671" s="94"/>
    </row>
    <row r="3672" spans="1:1" x14ac:dyDescent="0.2">
      <c r="A3672" s="94"/>
    </row>
    <row r="3673" spans="1:1" x14ac:dyDescent="0.2">
      <c r="A3673" s="94"/>
    </row>
    <row r="3674" spans="1:1" x14ac:dyDescent="0.2">
      <c r="A3674" s="94"/>
    </row>
    <row r="3675" spans="1:1" x14ac:dyDescent="0.2">
      <c r="A3675" s="94"/>
    </row>
    <row r="3676" spans="1:1" x14ac:dyDescent="0.2">
      <c r="A3676" s="94"/>
    </row>
    <row r="3677" spans="1:1" x14ac:dyDescent="0.2">
      <c r="A3677" s="94"/>
    </row>
    <row r="3678" spans="1:1" x14ac:dyDescent="0.2">
      <c r="A3678" s="94"/>
    </row>
    <row r="3679" spans="1:1" x14ac:dyDescent="0.2">
      <c r="A3679" s="94"/>
    </row>
    <row r="3680" spans="1:1" x14ac:dyDescent="0.2">
      <c r="A3680" s="94"/>
    </row>
    <row r="3681" spans="1:1" x14ac:dyDescent="0.2">
      <c r="A3681" s="94"/>
    </row>
    <row r="3682" spans="1:1" x14ac:dyDescent="0.2">
      <c r="A3682" s="94"/>
    </row>
    <row r="3683" spans="1:1" x14ac:dyDescent="0.2">
      <c r="A3683" s="94"/>
    </row>
    <row r="3684" spans="1:1" x14ac:dyDescent="0.2">
      <c r="A3684" s="94"/>
    </row>
    <row r="3685" spans="1:1" x14ac:dyDescent="0.2">
      <c r="A3685" s="94"/>
    </row>
    <row r="3686" spans="1:1" x14ac:dyDescent="0.2">
      <c r="A3686" s="94"/>
    </row>
    <row r="3687" spans="1:1" x14ac:dyDescent="0.2">
      <c r="A3687" s="94"/>
    </row>
    <row r="3688" spans="1:1" x14ac:dyDescent="0.2">
      <c r="A3688" s="94"/>
    </row>
    <row r="3689" spans="1:1" x14ac:dyDescent="0.2">
      <c r="A3689" s="94"/>
    </row>
    <row r="3690" spans="1:1" x14ac:dyDescent="0.2">
      <c r="A3690" s="94"/>
    </row>
    <row r="3691" spans="1:1" x14ac:dyDescent="0.2">
      <c r="A3691" s="94"/>
    </row>
    <row r="3692" spans="1:1" x14ac:dyDescent="0.2">
      <c r="A3692" s="94"/>
    </row>
    <row r="3693" spans="1:1" x14ac:dyDescent="0.2">
      <c r="A3693" s="94"/>
    </row>
    <row r="3694" spans="1:1" x14ac:dyDescent="0.2">
      <c r="A3694" s="94"/>
    </row>
    <row r="3695" spans="1:1" x14ac:dyDescent="0.2">
      <c r="A3695" s="94"/>
    </row>
    <row r="3696" spans="1:1" x14ac:dyDescent="0.2">
      <c r="A3696" s="94"/>
    </row>
    <row r="3697" spans="1:1" x14ac:dyDescent="0.2">
      <c r="A3697" s="94"/>
    </row>
    <row r="3698" spans="1:1" x14ac:dyDescent="0.2">
      <c r="A3698" s="94"/>
    </row>
    <row r="3699" spans="1:1" x14ac:dyDescent="0.2">
      <c r="A3699" s="94"/>
    </row>
    <row r="3700" spans="1:1" x14ac:dyDescent="0.2">
      <c r="A3700" s="94"/>
    </row>
    <row r="3701" spans="1:1" x14ac:dyDescent="0.2">
      <c r="A3701" s="94"/>
    </row>
    <row r="3702" spans="1:1" x14ac:dyDescent="0.2">
      <c r="A3702" s="94"/>
    </row>
    <row r="3703" spans="1:1" x14ac:dyDescent="0.2">
      <c r="A3703" s="94"/>
    </row>
    <row r="3704" spans="1:1" x14ac:dyDescent="0.2">
      <c r="A3704" s="94"/>
    </row>
    <row r="3705" spans="1:1" x14ac:dyDescent="0.2">
      <c r="A3705" s="94"/>
    </row>
    <row r="3706" spans="1:1" x14ac:dyDescent="0.2">
      <c r="A3706" s="94"/>
    </row>
    <row r="3707" spans="1:1" x14ac:dyDescent="0.2">
      <c r="A3707" s="94"/>
    </row>
    <row r="3708" spans="1:1" x14ac:dyDescent="0.2">
      <c r="A3708" s="94"/>
    </row>
    <row r="3709" spans="1:1" x14ac:dyDescent="0.2">
      <c r="A3709" s="94"/>
    </row>
    <row r="3710" spans="1:1" x14ac:dyDescent="0.2">
      <c r="A3710" s="94"/>
    </row>
    <row r="3711" spans="1:1" x14ac:dyDescent="0.2">
      <c r="A3711" s="94"/>
    </row>
    <row r="3712" spans="1:1" x14ac:dyDescent="0.2">
      <c r="A3712" s="94"/>
    </row>
    <row r="3713" spans="1:1" x14ac:dyDescent="0.2">
      <c r="A3713" s="94"/>
    </row>
    <row r="3714" spans="1:1" x14ac:dyDescent="0.2">
      <c r="A3714" s="94"/>
    </row>
    <row r="3715" spans="1:1" x14ac:dyDescent="0.2">
      <c r="A3715" s="94"/>
    </row>
    <row r="3716" spans="1:1" x14ac:dyDescent="0.2">
      <c r="A3716" s="94"/>
    </row>
    <row r="3717" spans="1:1" x14ac:dyDescent="0.2">
      <c r="A3717" s="94"/>
    </row>
    <row r="3718" spans="1:1" x14ac:dyDescent="0.2">
      <c r="A3718" s="94"/>
    </row>
    <row r="3719" spans="1:1" x14ac:dyDescent="0.2">
      <c r="A3719" s="94"/>
    </row>
    <row r="3720" spans="1:1" x14ac:dyDescent="0.2">
      <c r="A3720" s="94"/>
    </row>
    <row r="3721" spans="1:1" x14ac:dyDescent="0.2">
      <c r="A3721" s="94"/>
    </row>
    <row r="3722" spans="1:1" x14ac:dyDescent="0.2">
      <c r="A3722" s="94"/>
    </row>
    <row r="3723" spans="1:1" x14ac:dyDescent="0.2">
      <c r="A3723" s="94"/>
    </row>
    <row r="3724" spans="1:1" x14ac:dyDescent="0.2">
      <c r="A3724" s="94"/>
    </row>
    <row r="3725" spans="1:1" x14ac:dyDescent="0.2">
      <c r="A3725" s="94"/>
    </row>
    <row r="3726" spans="1:1" x14ac:dyDescent="0.2">
      <c r="A3726" s="94"/>
    </row>
    <row r="3727" spans="1:1" x14ac:dyDescent="0.2">
      <c r="A3727" s="94"/>
    </row>
    <row r="3728" spans="1:1" x14ac:dyDescent="0.2">
      <c r="A3728" s="94"/>
    </row>
    <row r="3729" spans="1:1" x14ac:dyDescent="0.2">
      <c r="A3729" s="94"/>
    </row>
    <row r="3730" spans="1:1" x14ac:dyDescent="0.2">
      <c r="A3730" s="94"/>
    </row>
    <row r="3731" spans="1:1" x14ac:dyDescent="0.2">
      <c r="A3731" s="94"/>
    </row>
    <row r="3732" spans="1:1" x14ac:dyDescent="0.2">
      <c r="A3732" s="94"/>
    </row>
    <row r="3733" spans="1:1" x14ac:dyDescent="0.2">
      <c r="A3733" s="94"/>
    </row>
    <row r="3734" spans="1:1" x14ac:dyDescent="0.2">
      <c r="A3734" s="94"/>
    </row>
    <row r="3735" spans="1:1" x14ac:dyDescent="0.2">
      <c r="A3735" s="94"/>
    </row>
    <row r="3736" spans="1:1" x14ac:dyDescent="0.2">
      <c r="A3736" s="94"/>
    </row>
    <row r="3737" spans="1:1" x14ac:dyDescent="0.2">
      <c r="A3737" s="94"/>
    </row>
    <row r="3738" spans="1:1" x14ac:dyDescent="0.2">
      <c r="A3738" s="94"/>
    </row>
    <row r="3739" spans="1:1" x14ac:dyDescent="0.2">
      <c r="A3739" s="94"/>
    </row>
    <row r="3740" spans="1:1" x14ac:dyDescent="0.2">
      <c r="A3740" s="94"/>
    </row>
    <row r="3741" spans="1:1" x14ac:dyDescent="0.2">
      <c r="A3741" s="94"/>
    </row>
    <row r="3742" spans="1:1" x14ac:dyDescent="0.2">
      <c r="A3742" s="94"/>
    </row>
    <row r="3743" spans="1:1" x14ac:dyDescent="0.2">
      <c r="A3743" s="94"/>
    </row>
    <row r="3744" spans="1:1" x14ac:dyDescent="0.2">
      <c r="A3744" s="94"/>
    </row>
    <row r="3745" spans="1:1" x14ac:dyDescent="0.2">
      <c r="A3745" s="94"/>
    </row>
    <row r="3746" spans="1:1" x14ac:dyDescent="0.2">
      <c r="A3746" s="94"/>
    </row>
    <row r="3747" spans="1:1" x14ac:dyDescent="0.2">
      <c r="A3747" s="94"/>
    </row>
    <row r="3748" spans="1:1" x14ac:dyDescent="0.2">
      <c r="A3748" s="94"/>
    </row>
    <row r="3749" spans="1:1" x14ac:dyDescent="0.2">
      <c r="A3749" s="94"/>
    </row>
    <row r="3750" spans="1:1" x14ac:dyDescent="0.2">
      <c r="A3750" s="94"/>
    </row>
    <row r="3751" spans="1:1" x14ac:dyDescent="0.2">
      <c r="A3751" s="94"/>
    </row>
    <row r="3752" spans="1:1" x14ac:dyDescent="0.2">
      <c r="A3752" s="94"/>
    </row>
    <row r="3753" spans="1:1" x14ac:dyDescent="0.2">
      <c r="A3753" s="94"/>
    </row>
    <row r="3754" spans="1:1" x14ac:dyDescent="0.2">
      <c r="A3754" s="94"/>
    </row>
    <row r="3755" spans="1:1" x14ac:dyDescent="0.2">
      <c r="A3755" s="94"/>
    </row>
    <row r="3756" spans="1:1" x14ac:dyDescent="0.2">
      <c r="A3756" s="94"/>
    </row>
    <row r="3757" spans="1:1" x14ac:dyDescent="0.2">
      <c r="A3757" s="94"/>
    </row>
    <row r="3758" spans="1:1" x14ac:dyDescent="0.2">
      <c r="A3758" s="94"/>
    </row>
    <row r="3759" spans="1:1" x14ac:dyDescent="0.2">
      <c r="A3759" s="94"/>
    </row>
    <row r="3760" spans="1:1" x14ac:dyDescent="0.2">
      <c r="A3760" s="94"/>
    </row>
    <row r="3761" spans="1:1" x14ac:dyDescent="0.2">
      <c r="A3761" s="94"/>
    </row>
    <row r="3762" spans="1:1" x14ac:dyDescent="0.2">
      <c r="A3762" s="94"/>
    </row>
    <row r="3763" spans="1:1" x14ac:dyDescent="0.2">
      <c r="A3763" s="94"/>
    </row>
    <row r="3764" spans="1:1" x14ac:dyDescent="0.2">
      <c r="A3764" s="94"/>
    </row>
    <row r="3765" spans="1:1" x14ac:dyDescent="0.2">
      <c r="A3765" s="94"/>
    </row>
    <row r="3766" spans="1:1" x14ac:dyDescent="0.2">
      <c r="A3766" s="94"/>
    </row>
    <row r="3767" spans="1:1" x14ac:dyDescent="0.2">
      <c r="A3767" s="94"/>
    </row>
    <row r="3768" spans="1:1" x14ac:dyDescent="0.2">
      <c r="A3768" s="94"/>
    </row>
    <row r="3769" spans="1:1" x14ac:dyDescent="0.2">
      <c r="A3769" s="94"/>
    </row>
    <row r="3770" spans="1:1" x14ac:dyDescent="0.2">
      <c r="A3770" s="94"/>
    </row>
    <row r="3771" spans="1:1" x14ac:dyDescent="0.2">
      <c r="A3771" s="94"/>
    </row>
    <row r="3772" spans="1:1" x14ac:dyDescent="0.2">
      <c r="A3772" s="94"/>
    </row>
    <row r="3773" spans="1:1" x14ac:dyDescent="0.2">
      <c r="A3773" s="94"/>
    </row>
    <row r="3774" spans="1:1" x14ac:dyDescent="0.2">
      <c r="A3774" s="94"/>
    </row>
    <row r="3775" spans="1:1" x14ac:dyDescent="0.2">
      <c r="A3775" s="94"/>
    </row>
    <row r="3776" spans="1:1" x14ac:dyDescent="0.2">
      <c r="A3776" s="94"/>
    </row>
    <row r="3777" spans="1:1" x14ac:dyDescent="0.2">
      <c r="A3777" s="94"/>
    </row>
    <row r="3778" spans="1:1" x14ac:dyDescent="0.2">
      <c r="A3778" s="94"/>
    </row>
    <row r="3779" spans="1:1" x14ac:dyDescent="0.2">
      <c r="A3779" s="94"/>
    </row>
    <row r="3780" spans="1:1" x14ac:dyDescent="0.2">
      <c r="A3780" s="94"/>
    </row>
    <row r="3781" spans="1:1" x14ac:dyDescent="0.2">
      <c r="A3781" s="94"/>
    </row>
    <row r="3782" spans="1:1" x14ac:dyDescent="0.2">
      <c r="A3782" s="94"/>
    </row>
    <row r="3783" spans="1:1" x14ac:dyDescent="0.2">
      <c r="A3783" s="94"/>
    </row>
    <row r="3784" spans="1:1" x14ac:dyDescent="0.2">
      <c r="A3784" s="94"/>
    </row>
    <row r="3785" spans="1:1" x14ac:dyDescent="0.2">
      <c r="A3785" s="94"/>
    </row>
    <row r="3786" spans="1:1" x14ac:dyDescent="0.2">
      <c r="A3786" s="94"/>
    </row>
    <row r="3787" spans="1:1" x14ac:dyDescent="0.2">
      <c r="A3787" s="94"/>
    </row>
    <row r="3788" spans="1:1" x14ac:dyDescent="0.2">
      <c r="A3788" s="94"/>
    </row>
    <row r="3789" spans="1:1" x14ac:dyDescent="0.2">
      <c r="A3789" s="94"/>
    </row>
    <row r="3790" spans="1:1" x14ac:dyDescent="0.2">
      <c r="A3790" s="94"/>
    </row>
    <row r="3791" spans="1:1" x14ac:dyDescent="0.2">
      <c r="A3791" s="94"/>
    </row>
    <row r="3792" spans="1:1" x14ac:dyDescent="0.2">
      <c r="A3792" s="94"/>
    </row>
    <row r="3793" spans="1:1" x14ac:dyDescent="0.2">
      <c r="A3793" s="94"/>
    </row>
    <row r="3794" spans="1:1" x14ac:dyDescent="0.2">
      <c r="A3794" s="94"/>
    </row>
    <row r="3795" spans="1:1" x14ac:dyDescent="0.2">
      <c r="A3795" s="94"/>
    </row>
    <row r="3796" spans="1:1" x14ac:dyDescent="0.2">
      <c r="A3796" s="94"/>
    </row>
    <row r="3797" spans="1:1" x14ac:dyDescent="0.2">
      <c r="A3797" s="94"/>
    </row>
    <row r="3798" spans="1:1" x14ac:dyDescent="0.2">
      <c r="A3798" s="94"/>
    </row>
    <row r="3799" spans="1:1" x14ac:dyDescent="0.2">
      <c r="A3799" s="94"/>
    </row>
    <row r="3800" spans="1:1" x14ac:dyDescent="0.2">
      <c r="A3800" s="94"/>
    </row>
    <row r="3801" spans="1:1" x14ac:dyDescent="0.2">
      <c r="A3801" s="94"/>
    </row>
    <row r="3802" spans="1:1" x14ac:dyDescent="0.2">
      <c r="A3802" s="94"/>
    </row>
    <row r="3803" spans="1:1" x14ac:dyDescent="0.2">
      <c r="A3803" s="94"/>
    </row>
    <row r="3804" spans="1:1" x14ac:dyDescent="0.2">
      <c r="A3804" s="94"/>
    </row>
    <row r="3805" spans="1:1" x14ac:dyDescent="0.2">
      <c r="A3805" s="94"/>
    </row>
    <row r="3806" spans="1:1" x14ac:dyDescent="0.2">
      <c r="A3806" s="94"/>
    </row>
    <row r="3807" spans="1:1" x14ac:dyDescent="0.2">
      <c r="A3807" s="94"/>
    </row>
    <row r="3808" spans="1:1" x14ac:dyDescent="0.2">
      <c r="A3808" s="94"/>
    </row>
    <row r="3809" spans="1:1" x14ac:dyDescent="0.2">
      <c r="A3809" s="94"/>
    </row>
    <row r="3810" spans="1:1" x14ac:dyDescent="0.2">
      <c r="A3810" s="94"/>
    </row>
    <row r="3811" spans="1:1" x14ac:dyDescent="0.2">
      <c r="A3811" s="94"/>
    </row>
    <row r="3812" spans="1:1" x14ac:dyDescent="0.2">
      <c r="A3812" s="94"/>
    </row>
    <row r="3813" spans="1:1" x14ac:dyDescent="0.2">
      <c r="A3813" s="94"/>
    </row>
    <row r="3814" spans="1:1" x14ac:dyDescent="0.2">
      <c r="A3814" s="94"/>
    </row>
    <row r="3815" spans="1:1" x14ac:dyDescent="0.2">
      <c r="A3815" s="94"/>
    </row>
    <row r="3816" spans="1:1" x14ac:dyDescent="0.2">
      <c r="A3816" s="94"/>
    </row>
    <row r="3817" spans="1:1" x14ac:dyDescent="0.2">
      <c r="A3817" s="94"/>
    </row>
    <row r="3818" spans="1:1" x14ac:dyDescent="0.2">
      <c r="A3818" s="94"/>
    </row>
    <row r="3819" spans="1:1" x14ac:dyDescent="0.2">
      <c r="A3819" s="94"/>
    </row>
    <row r="3820" spans="1:1" x14ac:dyDescent="0.2">
      <c r="A3820" s="94"/>
    </row>
    <row r="3821" spans="1:1" x14ac:dyDescent="0.2">
      <c r="A3821" s="94"/>
    </row>
    <row r="3822" spans="1:1" x14ac:dyDescent="0.2">
      <c r="A3822" s="94"/>
    </row>
    <row r="3823" spans="1:1" x14ac:dyDescent="0.2">
      <c r="A3823" s="94"/>
    </row>
    <row r="3824" spans="1:1" x14ac:dyDescent="0.2">
      <c r="A3824" s="94"/>
    </row>
    <row r="3825" spans="1:1" x14ac:dyDescent="0.2">
      <c r="A3825" s="94"/>
    </row>
    <row r="3826" spans="1:1" x14ac:dyDescent="0.2">
      <c r="A3826" s="94"/>
    </row>
    <row r="3827" spans="1:1" x14ac:dyDescent="0.2">
      <c r="A3827" s="94"/>
    </row>
    <row r="3828" spans="1:1" x14ac:dyDescent="0.2">
      <c r="A3828" s="94"/>
    </row>
    <row r="3829" spans="1:1" x14ac:dyDescent="0.2">
      <c r="A3829" s="94"/>
    </row>
    <row r="3830" spans="1:1" x14ac:dyDescent="0.2">
      <c r="A3830" s="94"/>
    </row>
    <row r="3831" spans="1:1" x14ac:dyDescent="0.2">
      <c r="A3831" s="94"/>
    </row>
    <row r="3832" spans="1:1" x14ac:dyDescent="0.2">
      <c r="A3832" s="94"/>
    </row>
    <row r="3833" spans="1:1" x14ac:dyDescent="0.2">
      <c r="A3833" s="94"/>
    </row>
    <row r="3834" spans="1:1" x14ac:dyDescent="0.2">
      <c r="A3834" s="94"/>
    </row>
    <row r="3835" spans="1:1" x14ac:dyDescent="0.2">
      <c r="A3835" s="94"/>
    </row>
    <row r="3836" spans="1:1" x14ac:dyDescent="0.2">
      <c r="A3836" s="94"/>
    </row>
    <row r="3837" spans="1:1" x14ac:dyDescent="0.2">
      <c r="A3837" s="94"/>
    </row>
    <row r="3838" spans="1:1" x14ac:dyDescent="0.2">
      <c r="A3838" s="94"/>
    </row>
    <row r="3839" spans="1:1" x14ac:dyDescent="0.2">
      <c r="A3839" s="94"/>
    </row>
    <row r="3840" spans="1:1" x14ac:dyDescent="0.2">
      <c r="A3840" s="94"/>
    </row>
    <row r="3841" spans="1:1" x14ac:dyDescent="0.2">
      <c r="A3841" s="94"/>
    </row>
    <row r="3842" spans="1:1" x14ac:dyDescent="0.2">
      <c r="A3842" s="94"/>
    </row>
    <row r="3843" spans="1:1" x14ac:dyDescent="0.2">
      <c r="A3843" s="94"/>
    </row>
    <row r="3844" spans="1:1" x14ac:dyDescent="0.2">
      <c r="A3844" s="94"/>
    </row>
    <row r="3845" spans="1:1" x14ac:dyDescent="0.2">
      <c r="A3845" s="94"/>
    </row>
    <row r="3846" spans="1:1" x14ac:dyDescent="0.2">
      <c r="A3846" s="94"/>
    </row>
    <row r="3847" spans="1:1" x14ac:dyDescent="0.2">
      <c r="A3847" s="94"/>
    </row>
    <row r="3848" spans="1:1" x14ac:dyDescent="0.2">
      <c r="A3848" s="94"/>
    </row>
    <row r="3849" spans="1:1" x14ac:dyDescent="0.2">
      <c r="A3849" s="94"/>
    </row>
    <row r="3850" spans="1:1" x14ac:dyDescent="0.2">
      <c r="A3850" s="94"/>
    </row>
    <row r="3851" spans="1:1" x14ac:dyDescent="0.2">
      <c r="A3851" s="94"/>
    </row>
    <row r="3852" spans="1:1" x14ac:dyDescent="0.2">
      <c r="A3852" s="94"/>
    </row>
    <row r="3853" spans="1:1" x14ac:dyDescent="0.2">
      <c r="A3853" s="94"/>
    </row>
    <row r="3854" spans="1:1" x14ac:dyDescent="0.2">
      <c r="A3854" s="94"/>
    </row>
    <row r="3855" spans="1:1" x14ac:dyDescent="0.2">
      <c r="A3855" s="94"/>
    </row>
    <row r="3856" spans="1:1" x14ac:dyDescent="0.2">
      <c r="A3856" s="94"/>
    </row>
    <row r="3857" spans="1:1" x14ac:dyDescent="0.2">
      <c r="A3857" s="94"/>
    </row>
    <row r="3858" spans="1:1" x14ac:dyDescent="0.2">
      <c r="A3858" s="94"/>
    </row>
    <row r="3859" spans="1:1" x14ac:dyDescent="0.2">
      <c r="A3859" s="94"/>
    </row>
    <row r="3860" spans="1:1" x14ac:dyDescent="0.2">
      <c r="A3860" s="94"/>
    </row>
    <row r="3861" spans="1:1" x14ac:dyDescent="0.2">
      <c r="A3861" s="94"/>
    </row>
    <row r="3862" spans="1:1" x14ac:dyDescent="0.2">
      <c r="A3862" s="94"/>
    </row>
    <row r="3863" spans="1:1" x14ac:dyDescent="0.2">
      <c r="A3863" s="94"/>
    </row>
    <row r="3864" spans="1:1" x14ac:dyDescent="0.2">
      <c r="A3864" s="94"/>
    </row>
    <row r="3865" spans="1:1" x14ac:dyDescent="0.2">
      <c r="A3865" s="94"/>
    </row>
    <row r="3866" spans="1:1" x14ac:dyDescent="0.2">
      <c r="A3866" s="94"/>
    </row>
    <row r="3867" spans="1:1" x14ac:dyDescent="0.2">
      <c r="A3867" s="94"/>
    </row>
    <row r="3868" spans="1:1" x14ac:dyDescent="0.2">
      <c r="A3868" s="94"/>
    </row>
    <row r="3869" spans="1:1" x14ac:dyDescent="0.2">
      <c r="A3869" s="94"/>
    </row>
    <row r="3870" spans="1:1" x14ac:dyDescent="0.2">
      <c r="A3870" s="94"/>
    </row>
    <row r="3871" spans="1:1" x14ac:dyDescent="0.2">
      <c r="A3871" s="94"/>
    </row>
    <row r="3872" spans="1:1" x14ac:dyDescent="0.2">
      <c r="A3872" s="94"/>
    </row>
    <row r="3873" spans="1:1" x14ac:dyDescent="0.2">
      <c r="A3873" s="94"/>
    </row>
    <row r="3874" spans="1:1" x14ac:dyDescent="0.2">
      <c r="A3874" s="94"/>
    </row>
    <row r="3875" spans="1:1" x14ac:dyDescent="0.2">
      <c r="A3875" s="94"/>
    </row>
    <row r="3876" spans="1:1" x14ac:dyDescent="0.2">
      <c r="A3876" s="94"/>
    </row>
    <row r="3877" spans="1:1" x14ac:dyDescent="0.2">
      <c r="A3877" s="94"/>
    </row>
    <row r="3878" spans="1:1" x14ac:dyDescent="0.2">
      <c r="A3878" s="94"/>
    </row>
    <row r="3879" spans="1:1" x14ac:dyDescent="0.2">
      <c r="A3879" s="94"/>
    </row>
    <row r="3880" spans="1:1" x14ac:dyDescent="0.2">
      <c r="A3880" s="94"/>
    </row>
    <row r="3881" spans="1:1" x14ac:dyDescent="0.2">
      <c r="A3881" s="94"/>
    </row>
    <row r="3882" spans="1:1" x14ac:dyDescent="0.2">
      <c r="A3882" s="94"/>
    </row>
    <row r="3883" spans="1:1" x14ac:dyDescent="0.2">
      <c r="A3883" s="94"/>
    </row>
    <row r="3884" spans="1:1" x14ac:dyDescent="0.2">
      <c r="A3884" s="94"/>
    </row>
    <row r="3885" spans="1:1" x14ac:dyDescent="0.2">
      <c r="A3885" s="94"/>
    </row>
    <row r="3886" spans="1:1" x14ac:dyDescent="0.2">
      <c r="A3886" s="94"/>
    </row>
    <row r="3887" spans="1:1" x14ac:dyDescent="0.2">
      <c r="A3887" s="94"/>
    </row>
    <row r="3888" spans="1:1" x14ac:dyDescent="0.2">
      <c r="A3888" s="94"/>
    </row>
    <row r="3889" spans="1:1" x14ac:dyDescent="0.2">
      <c r="A3889" s="94"/>
    </row>
    <row r="3890" spans="1:1" x14ac:dyDescent="0.2">
      <c r="A3890" s="94"/>
    </row>
    <row r="3891" spans="1:1" x14ac:dyDescent="0.2">
      <c r="A3891" s="94"/>
    </row>
    <row r="3892" spans="1:1" x14ac:dyDescent="0.2">
      <c r="A3892" s="94"/>
    </row>
    <row r="3893" spans="1:1" x14ac:dyDescent="0.2">
      <c r="A3893" s="94"/>
    </row>
    <row r="3894" spans="1:1" x14ac:dyDescent="0.2">
      <c r="A3894" s="94"/>
    </row>
    <row r="3895" spans="1:1" x14ac:dyDescent="0.2">
      <c r="A3895" s="94"/>
    </row>
    <row r="3896" spans="1:1" x14ac:dyDescent="0.2">
      <c r="A3896" s="94"/>
    </row>
    <row r="3897" spans="1:1" x14ac:dyDescent="0.2">
      <c r="A3897" s="94"/>
    </row>
    <row r="3898" spans="1:1" x14ac:dyDescent="0.2">
      <c r="A3898" s="94"/>
    </row>
    <row r="3899" spans="1:1" x14ac:dyDescent="0.2">
      <c r="A3899" s="94"/>
    </row>
    <row r="3900" spans="1:1" x14ac:dyDescent="0.2">
      <c r="A3900" s="94"/>
    </row>
    <row r="3901" spans="1:1" x14ac:dyDescent="0.2">
      <c r="A3901" s="94"/>
    </row>
    <row r="3902" spans="1:1" x14ac:dyDescent="0.2">
      <c r="A3902" s="94"/>
    </row>
    <row r="3903" spans="1:1" x14ac:dyDescent="0.2">
      <c r="A3903" s="94"/>
    </row>
    <row r="3904" spans="1:1" x14ac:dyDescent="0.2">
      <c r="A3904" s="94"/>
    </row>
    <row r="3905" spans="1:1" x14ac:dyDescent="0.2">
      <c r="A3905" s="94"/>
    </row>
    <row r="3906" spans="1:1" x14ac:dyDescent="0.2">
      <c r="A3906" s="94"/>
    </row>
    <row r="3907" spans="1:1" x14ac:dyDescent="0.2">
      <c r="A3907" s="94"/>
    </row>
    <row r="3908" spans="1:1" x14ac:dyDescent="0.2">
      <c r="A3908" s="94"/>
    </row>
    <row r="3909" spans="1:1" x14ac:dyDescent="0.2">
      <c r="A3909" s="94"/>
    </row>
    <row r="3910" spans="1:1" x14ac:dyDescent="0.2">
      <c r="A3910" s="94"/>
    </row>
    <row r="3911" spans="1:1" x14ac:dyDescent="0.2">
      <c r="A3911" s="94"/>
    </row>
    <row r="3912" spans="1:1" x14ac:dyDescent="0.2">
      <c r="A3912" s="94"/>
    </row>
    <row r="3913" spans="1:1" x14ac:dyDescent="0.2">
      <c r="A3913" s="94"/>
    </row>
    <row r="3914" spans="1:1" x14ac:dyDescent="0.2">
      <c r="A3914" s="94"/>
    </row>
    <row r="3915" spans="1:1" x14ac:dyDescent="0.2">
      <c r="A3915" s="94"/>
    </row>
    <row r="3916" spans="1:1" x14ac:dyDescent="0.2">
      <c r="A3916" s="94"/>
    </row>
    <row r="3917" spans="1:1" x14ac:dyDescent="0.2">
      <c r="A3917" s="94"/>
    </row>
    <row r="3918" spans="1:1" x14ac:dyDescent="0.2">
      <c r="A3918" s="94"/>
    </row>
    <row r="3919" spans="1:1" x14ac:dyDescent="0.2">
      <c r="A3919" s="94"/>
    </row>
    <row r="3920" spans="1:1" x14ac:dyDescent="0.2">
      <c r="A3920" s="94"/>
    </row>
    <row r="3921" spans="1:1" x14ac:dyDescent="0.2">
      <c r="A3921" s="94"/>
    </row>
    <row r="3922" spans="1:1" x14ac:dyDescent="0.2">
      <c r="A3922" s="94"/>
    </row>
    <row r="3923" spans="1:1" x14ac:dyDescent="0.2">
      <c r="A3923" s="94"/>
    </row>
    <row r="3924" spans="1:1" x14ac:dyDescent="0.2">
      <c r="A3924" s="94"/>
    </row>
    <row r="3925" spans="1:1" x14ac:dyDescent="0.2">
      <c r="A3925" s="94"/>
    </row>
    <row r="3926" spans="1:1" x14ac:dyDescent="0.2">
      <c r="A3926" s="94"/>
    </row>
    <row r="3927" spans="1:1" x14ac:dyDescent="0.2">
      <c r="A3927" s="94"/>
    </row>
    <row r="3928" spans="1:1" x14ac:dyDescent="0.2">
      <c r="A3928" s="94"/>
    </row>
    <row r="3929" spans="1:1" x14ac:dyDescent="0.2">
      <c r="A3929" s="94"/>
    </row>
    <row r="3930" spans="1:1" x14ac:dyDescent="0.2">
      <c r="A3930" s="94"/>
    </row>
    <row r="3931" spans="1:1" x14ac:dyDescent="0.2">
      <c r="A3931" s="94"/>
    </row>
    <row r="3932" spans="1:1" x14ac:dyDescent="0.2">
      <c r="A3932" s="94"/>
    </row>
    <row r="3933" spans="1:1" x14ac:dyDescent="0.2">
      <c r="A3933" s="94"/>
    </row>
    <row r="3934" spans="1:1" x14ac:dyDescent="0.2">
      <c r="A3934" s="94"/>
    </row>
    <row r="3935" spans="1:1" x14ac:dyDescent="0.2">
      <c r="A3935" s="94"/>
    </row>
    <row r="3936" spans="1:1" x14ac:dyDescent="0.2">
      <c r="A3936" s="94"/>
    </row>
    <row r="3937" spans="1:1" x14ac:dyDescent="0.2">
      <c r="A3937" s="94"/>
    </row>
    <row r="3938" spans="1:1" x14ac:dyDescent="0.2">
      <c r="A3938" s="94"/>
    </row>
    <row r="3939" spans="1:1" x14ac:dyDescent="0.2">
      <c r="A3939" s="94"/>
    </row>
    <row r="3940" spans="1:1" x14ac:dyDescent="0.2">
      <c r="A3940" s="94"/>
    </row>
    <row r="3941" spans="1:1" x14ac:dyDescent="0.2">
      <c r="A3941" s="94"/>
    </row>
    <row r="3942" spans="1:1" x14ac:dyDescent="0.2">
      <c r="A3942" s="94"/>
    </row>
    <row r="3943" spans="1:1" x14ac:dyDescent="0.2">
      <c r="A3943" s="94"/>
    </row>
    <row r="3944" spans="1:1" x14ac:dyDescent="0.2">
      <c r="A3944" s="94"/>
    </row>
    <row r="3945" spans="1:1" x14ac:dyDescent="0.2">
      <c r="A3945" s="94"/>
    </row>
    <row r="3946" spans="1:1" x14ac:dyDescent="0.2">
      <c r="A3946" s="94"/>
    </row>
    <row r="3947" spans="1:1" x14ac:dyDescent="0.2">
      <c r="A3947" s="94"/>
    </row>
    <row r="3948" spans="1:1" x14ac:dyDescent="0.2">
      <c r="A3948" s="94"/>
    </row>
    <row r="3949" spans="1:1" x14ac:dyDescent="0.2">
      <c r="A3949" s="94"/>
    </row>
    <row r="3950" spans="1:1" x14ac:dyDescent="0.2">
      <c r="A3950" s="94"/>
    </row>
    <row r="3951" spans="1:1" x14ac:dyDescent="0.2">
      <c r="A3951" s="94"/>
    </row>
    <row r="3952" spans="1:1" x14ac:dyDescent="0.2">
      <c r="A3952" s="94"/>
    </row>
    <row r="3953" spans="1:1" x14ac:dyDescent="0.2">
      <c r="A3953" s="94"/>
    </row>
    <row r="3954" spans="1:1" x14ac:dyDescent="0.2">
      <c r="A3954" s="94"/>
    </row>
    <row r="3955" spans="1:1" x14ac:dyDescent="0.2">
      <c r="A3955" s="94"/>
    </row>
    <row r="3956" spans="1:1" x14ac:dyDescent="0.2">
      <c r="A3956" s="94"/>
    </row>
    <row r="3957" spans="1:1" x14ac:dyDescent="0.2">
      <c r="A3957" s="94"/>
    </row>
    <row r="3958" spans="1:1" x14ac:dyDescent="0.2">
      <c r="A3958" s="94"/>
    </row>
    <row r="3959" spans="1:1" x14ac:dyDescent="0.2">
      <c r="A3959" s="94"/>
    </row>
    <row r="3960" spans="1:1" x14ac:dyDescent="0.2">
      <c r="A3960" s="94"/>
    </row>
    <row r="3961" spans="1:1" x14ac:dyDescent="0.2">
      <c r="A3961" s="94"/>
    </row>
    <row r="3962" spans="1:1" x14ac:dyDescent="0.2">
      <c r="A3962" s="94"/>
    </row>
    <row r="3963" spans="1:1" x14ac:dyDescent="0.2">
      <c r="A3963" s="94"/>
    </row>
    <row r="3964" spans="1:1" x14ac:dyDescent="0.2">
      <c r="A3964" s="94"/>
    </row>
    <row r="3965" spans="1:1" x14ac:dyDescent="0.2">
      <c r="A3965" s="94"/>
    </row>
    <row r="3966" spans="1:1" x14ac:dyDescent="0.2">
      <c r="A3966" s="94"/>
    </row>
    <row r="3967" spans="1:1" x14ac:dyDescent="0.2">
      <c r="A3967" s="94"/>
    </row>
    <row r="3968" spans="1:1" x14ac:dyDescent="0.2">
      <c r="A3968" s="94"/>
    </row>
    <row r="3969" spans="1:1" x14ac:dyDescent="0.2">
      <c r="A3969" s="94"/>
    </row>
    <row r="3970" spans="1:1" x14ac:dyDescent="0.2">
      <c r="A3970" s="94"/>
    </row>
    <row r="3971" spans="1:1" x14ac:dyDescent="0.2">
      <c r="A3971" s="94"/>
    </row>
    <row r="3972" spans="1:1" x14ac:dyDescent="0.2">
      <c r="A3972" s="94"/>
    </row>
    <row r="3973" spans="1:1" x14ac:dyDescent="0.2">
      <c r="A3973" s="94"/>
    </row>
    <row r="3974" spans="1:1" x14ac:dyDescent="0.2">
      <c r="A3974" s="94"/>
    </row>
    <row r="3975" spans="1:1" x14ac:dyDescent="0.2">
      <c r="A3975" s="94"/>
    </row>
    <row r="3976" spans="1:1" x14ac:dyDescent="0.2">
      <c r="A3976" s="94"/>
    </row>
    <row r="3977" spans="1:1" x14ac:dyDescent="0.2">
      <c r="A3977" s="94"/>
    </row>
    <row r="3978" spans="1:1" x14ac:dyDescent="0.2">
      <c r="A3978" s="94"/>
    </row>
    <row r="3979" spans="1:1" x14ac:dyDescent="0.2">
      <c r="A3979" s="94"/>
    </row>
    <row r="3980" spans="1:1" x14ac:dyDescent="0.2">
      <c r="A3980" s="94"/>
    </row>
    <row r="3981" spans="1:1" x14ac:dyDescent="0.2">
      <c r="A3981" s="94"/>
    </row>
    <row r="3982" spans="1:1" x14ac:dyDescent="0.2">
      <c r="A3982" s="94"/>
    </row>
    <row r="3983" spans="1:1" x14ac:dyDescent="0.2">
      <c r="A3983" s="94"/>
    </row>
    <row r="3984" spans="1:1" x14ac:dyDescent="0.2">
      <c r="A3984" s="94"/>
    </row>
    <row r="3985" spans="1:1" x14ac:dyDescent="0.2">
      <c r="A3985" s="94"/>
    </row>
    <row r="3986" spans="1:1" x14ac:dyDescent="0.2">
      <c r="A3986" s="94"/>
    </row>
    <row r="3987" spans="1:1" x14ac:dyDescent="0.2">
      <c r="A3987" s="94"/>
    </row>
    <row r="3988" spans="1:1" x14ac:dyDescent="0.2">
      <c r="A3988" s="94"/>
    </row>
    <row r="3989" spans="1:1" x14ac:dyDescent="0.2">
      <c r="A3989" s="94"/>
    </row>
    <row r="3990" spans="1:1" x14ac:dyDescent="0.2">
      <c r="A3990" s="94"/>
    </row>
    <row r="3991" spans="1:1" x14ac:dyDescent="0.2">
      <c r="A3991" s="94"/>
    </row>
    <row r="3992" spans="1:1" x14ac:dyDescent="0.2">
      <c r="A3992" s="94"/>
    </row>
    <row r="3993" spans="1:1" x14ac:dyDescent="0.2">
      <c r="A3993" s="94"/>
    </row>
    <row r="3994" spans="1:1" x14ac:dyDescent="0.2">
      <c r="A3994" s="94"/>
    </row>
    <row r="3995" spans="1:1" x14ac:dyDescent="0.2">
      <c r="A3995" s="94"/>
    </row>
    <row r="3996" spans="1:1" x14ac:dyDescent="0.2">
      <c r="A3996" s="94"/>
    </row>
    <row r="3997" spans="1:1" x14ac:dyDescent="0.2">
      <c r="A3997" s="94"/>
    </row>
    <row r="3998" spans="1:1" x14ac:dyDescent="0.2">
      <c r="A3998" s="94"/>
    </row>
    <row r="3999" spans="1:1" x14ac:dyDescent="0.2">
      <c r="A3999" s="94"/>
    </row>
    <row r="4000" spans="1:1" x14ac:dyDescent="0.2">
      <c r="A4000" s="94"/>
    </row>
    <row r="4001" spans="1:1" x14ac:dyDescent="0.2">
      <c r="A4001" s="94"/>
    </row>
    <row r="4002" spans="1:1" x14ac:dyDescent="0.2">
      <c r="A4002" s="94"/>
    </row>
    <row r="4003" spans="1:1" x14ac:dyDescent="0.2">
      <c r="A4003" s="94"/>
    </row>
    <row r="4004" spans="1:1" x14ac:dyDescent="0.2">
      <c r="A4004" s="94"/>
    </row>
    <row r="4005" spans="1:1" x14ac:dyDescent="0.2">
      <c r="A4005" s="94"/>
    </row>
    <row r="4006" spans="1:1" x14ac:dyDescent="0.2">
      <c r="A4006" s="94"/>
    </row>
    <row r="4007" spans="1:1" x14ac:dyDescent="0.2">
      <c r="A4007" s="94"/>
    </row>
    <row r="4008" spans="1:1" x14ac:dyDescent="0.2">
      <c r="A4008" s="94"/>
    </row>
    <row r="4009" spans="1:1" x14ac:dyDescent="0.2">
      <c r="A4009" s="94"/>
    </row>
    <row r="4010" spans="1:1" x14ac:dyDescent="0.2">
      <c r="A4010" s="94"/>
    </row>
    <row r="4011" spans="1:1" x14ac:dyDescent="0.2">
      <c r="A4011" s="94"/>
    </row>
    <row r="4012" spans="1:1" x14ac:dyDescent="0.2">
      <c r="A4012" s="94"/>
    </row>
    <row r="4013" spans="1:1" x14ac:dyDescent="0.2">
      <c r="A4013" s="94"/>
    </row>
    <row r="4014" spans="1:1" x14ac:dyDescent="0.2">
      <c r="A4014" s="94"/>
    </row>
    <row r="4015" spans="1:1" x14ac:dyDescent="0.2">
      <c r="A4015" s="94"/>
    </row>
    <row r="4016" spans="1:1" x14ac:dyDescent="0.2">
      <c r="A4016" s="94"/>
    </row>
    <row r="4017" spans="1:1" x14ac:dyDescent="0.2">
      <c r="A4017" s="94"/>
    </row>
    <row r="4018" spans="1:1" x14ac:dyDescent="0.2">
      <c r="A4018" s="94"/>
    </row>
    <row r="4019" spans="1:1" x14ac:dyDescent="0.2">
      <c r="A4019" s="94"/>
    </row>
    <row r="4020" spans="1:1" x14ac:dyDescent="0.2">
      <c r="A4020" s="94"/>
    </row>
    <row r="4021" spans="1:1" x14ac:dyDescent="0.2">
      <c r="A4021" s="94"/>
    </row>
    <row r="4022" spans="1:1" x14ac:dyDescent="0.2">
      <c r="A4022" s="94"/>
    </row>
    <row r="4023" spans="1:1" x14ac:dyDescent="0.2">
      <c r="A4023" s="94"/>
    </row>
    <row r="4024" spans="1:1" x14ac:dyDescent="0.2">
      <c r="A4024" s="94"/>
    </row>
    <row r="4025" spans="1:1" x14ac:dyDescent="0.2">
      <c r="A4025" s="94"/>
    </row>
    <row r="4026" spans="1:1" x14ac:dyDescent="0.2">
      <c r="A4026" s="94"/>
    </row>
    <row r="4027" spans="1:1" x14ac:dyDescent="0.2">
      <c r="A4027" s="94"/>
    </row>
    <row r="4028" spans="1:1" x14ac:dyDescent="0.2">
      <c r="A4028" s="94"/>
    </row>
    <row r="4029" spans="1:1" x14ac:dyDescent="0.2">
      <c r="A4029" s="94"/>
    </row>
    <row r="4030" spans="1:1" x14ac:dyDescent="0.2">
      <c r="A4030" s="94"/>
    </row>
    <row r="4031" spans="1:1" x14ac:dyDescent="0.2">
      <c r="A4031" s="94"/>
    </row>
    <row r="4032" spans="1:1" x14ac:dyDescent="0.2">
      <c r="A4032" s="94"/>
    </row>
    <row r="4033" spans="1:1" x14ac:dyDescent="0.2">
      <c r="A4033" s="94"/>
    </row>
    <row r="4034" spans="1:1" x14ac:dyDescent="0.2">
      <c r="A4034" s="94"/>
    </row>
    <row r="4035" spans="1:1" x14ac:dyDescent="0.2">
      <c r="A4035" s="94"/>
    </row>
    <row r="4036" spans="1:1" x14ac:dyDescent="0.2">
      <c r="A4036" s="94"/>
    </row>
    <row r="4037" spans="1:1" x14ac:dyDescent="0.2">
      <c r="A4037" s="94"/>
    </row>
    <row r="4038" spans="1:1" x14ac:dyDescent="0.2">
      <c r="A4038" s="94"/>
    </row>
    <row r="4039" spans="1:1" x14ac:dyDescent="0.2">
      <c r="A4039" s="94"/>
    </row>
    <row r="4040" spans="1:1" x14ac:dyDescent="0.2">
      <c r="A4040" s="94"/>
    </row>
    <row r="4041" spans="1:1" x14ac:dyDescent="0.2">
      <c r="A4041" s="94"/>
    </row>
    <row r="4042" spans="1:1" x14ac:dyDescent="0.2">
      <c r="A4042" s="94"/>
    </row>
    <row r="4043" spans="1:1" x14ac:dyDescent="0.2">
      <c r="A4043" s="94"/>
    </row>
    <row r="4044" spans="1:1" x14ac:dyDescent="0.2">
      <c r="A4044" s="94"/>
    </row>
    <row r="4045" spans="1:1" x14ac:dyDescent="0.2">
      <c r="A4045" s="94"/>
    </row>
    <row r="4046" spans="1:1" x14ac:dyDescent="0.2">
      <c r="A4046" s="94"/>
    </row>
    <row r="4047" spans="1:1" x14ac:dyDescent="0.2">
      <c r="A4047" s="94"/>
    </row>
    <row r="4048" spans="1:1" x14ac:dyDescent="0.2">
      <c r="A4048" s="94"/>
    </row>
    <row r="4049" spans="1:1" x14ac:dyDescent="0.2">
      <c r="A4049" s="94"/>
    </row>
    <row r="4050" spans="1:1" x14ac:dyDescent="0.2">
      <c r="A4050" s="94"/>
    </row>
    <row r="4051" spans="1:1" x14ac:dyDescent="0.2">
      <c r="A4051" s="94"/>
    </row>
    <row r="4052" spans="1:1" x14ac:dyDescent="0.2">
      <c r="A4052" s="94"/>
    </row>
    <row r="4053" spans="1:1" x14ac:dyDescent="0.2">
      <c r="A4053" s="94"/>
    </row>
    <row r="4054" spans="1:1" x14ac:dyDescent="0.2">
      <c r="A4054" s="94"/>
    </row>
    <row r="4055" spans="1:1" x14ac:dyDescent="0.2">
      <c r="A4055" s="94"/>
    </row>
    <row r="4056" spans="1:1" x14ac:dyDescent="0.2">
      <c r="A4056" s="94"/>
    </row>
    <row r="4057" spans="1:1" x14ac:dyDescent="0.2">
      <c r="A4057" s="94"/>
    </row>
    <row r="4058" spans="1:1" x14ac:dyDescent="0.2">
      <c r="A4058" s="94"/>
    </row>
    <row r="4059" spans="1:1" x14ac:dyDescent="0.2">
      <c r="A4059" s="94"/>
    </row>
    <row r="4060" spans="1:1" x14ac:dyDescent="0.2">
      <c r="A4060" s="94"/>
    </row>
    <row r="4061" spans="1:1" x14ac:dyDescent="0.2">
      <c r="A4061" s="94"/>
    </row>
    <row r="4062" spans="1:1" x14ac:dyDescent="0.2">
      <c r="A4062" s="94"/>
    </row>
    <row r="4063" spans="1:1" x14ac:dyDescent="0.2">
      <c r="A4063" s="94"/>
    </row>
    <row r="4064" spans="1:1" x14ac:dyDescent="0.2">
      <c r="A4064" s="94"/>
    </row>
    <row r="4065" spans="1:1" x14ac:dyDescent="0.2">
      <c r="A4065" s="94"/>
    </row>
    <row r="4066" spans="1:1" x14ac:dyDescent="0.2">
      <c r="A4066" s="94"/>
    </row>
    <row r="4067" spans="1:1" x14ac:dyDescent="0.2">
      <c r="A4067" s="94"/>
    </row>
    <row r="4068" spans="1:1" x14ac:dyDescent="0.2">
      <c r="A4068" s="94"/>
    </row>
    <row r="4069" spans="1:1" x14ac:dyDescent="0.2">
      <c r="A4069" s="94"/>
    </row>
    <row r="4070" spans="1:1" x14ac:dyDescent="0.2">
      <c r="A4070" s="94"/>
    </row>
    <row r="4071" spans="1:1" x14ac:dyDescent="0.2">
      <c r="A4071" s="94"/>
    </row>
    <row r="4072" spans="1:1" x14ac:dyDescent="0.2">
      <c r="A4072" s="94"/>
    </row>
    <row r="4073" spans="1:1" x14ac:dyDescent="0.2">
      <c r="A4073" s="94"/>
    </row>
    <row r="4074" spans="1:1" x14ac:dyDescent="0.2">
      <c r="A4074" s="94"/>
    </row>
    <row r="4075" spans="1:1" x14ac:dyDescent="0.2">
      <c r="A4075" s="94"/>
    </row>
    <row r="4076" spans="1:1" x14ac:dyDescent="0.2">
      <c r="A4076" s="94"/>
    </row>
    <row r="4077" spans="1:1" x14ac:dyDescent="0.2">
      <c r="A4077" s="94"/>
    </row>
    <row r="4078" spans="1:1" x14ac:dyDescent="0.2">
      <c r="A4078" s="94"/>
    </row>
    <row r="4079" spans="1:1" x14ac:dyDescent="0.2">
      <c r="A4079" s="94"/>
    </row>
    <row r="4080" spans="1:1" x14ac:dyDescent="0.2">
      <c r="A4080" s="94"/>
    </row>
    <row r="4081" spans="1:1" x14ac:dyDescent="0.2">
      <c r="A4081" s="94"/>
    </row>
    <row r="4082" spans="1:1" x14ac:dyDescent="0.2">
      <c r="A4082" s="94"/>
    </row>
    <row r="4083" spans="1:1" x14ac:dyDescent="0.2">
      <c r="A4083" s="94"/>
    </row>
    <row r="4084" spans="1:1" x14ac:dyDescent="0.2">
      <c r="A4084" s="94"/>
    </row>
    <row r="4085" spans="1:1" x14ac:dyDescent="0.2">
      <c r="A4085" s="94"/>
    </row>
    <row r="4086" spans="1:1" x14ac:dyDescent="0.2">
      <c r="A4086" s="94"/>
    </row>
    <row r="4087" spans="1:1" x14ac:dyDescent="0.2">
      <c r="A4087" s="94"/>
    </row>
    <row r="4088" spans="1:1" x14ac:dyDescent="0.2">
      <c r="A4088" s="94"/>
    </row>
    <row r="4089" spans="1:1" x14ac:dyDescent="0.2">
      <c r="A4089" s="94"/>
    </row>
    <row r="4090" spans="1:1" x14ac:dyDescent="0.2">
      <c r="A4090" s="94"/>
    </row>
    <row r="4091" spans="1:1" x14ac:dyDescent="0.2">
      <c r="A4091" s="94"/>
    </row>
    <row r="4092" spans="1:1" x14ac:dyDescent="0.2">
      <c r="A4092" s="94"/>
    </row>
    <row r="4093" spans="1:1" x14ac:dyDescent="0.2">
      <c r="A4093" s="94"/>
    </row>
    <row r="4094" spans="1:1" x14ac:dyDescent="0.2">
      <c r="A4094" s="94"/>
    </row>
    <row r="4095" spans="1:1" x14ac:dyDescent="0.2">
      <c r="A4095" s="94"/>
    </row>
    <row r="4096" spans="1:1" x14ac:dyDescent="0.2">
      <c r="A4096" s="94"/>
    </row>
    <row r="4097" spans="1:1" x14ac:dyDescent="0.2">
      <c r="A4097" s="94"/>
    </row>
    <row r="4098" spans="1:1" x14ac:dyDescent="0.2">
      <c r="A4098" s="94"/>
    </row>
    <row r="4099" spans="1:1" x14ac:dyDescent="0.2">
      <c r="A4099" s="94"/>
    </row>
    <row r="4100" spans="1:1" x14ac:dyDescent="0.2">
      <c r="A4100" s="94"/>
    </row>
    <row r="4101" spans="1:1" x14ac:dyDescent="0.2">
      <c r="A4101" s="94"/>
    </row>
    <row r="4102" spans="1:1" x14ac:dyDescent="0.2">
      <c r="A4102" s="94"/>
    </row>
    <row r="4103" spans="1:1" x14ac:dyDescent="0.2">
      <c r="A4103" s="94"/>
    </row>
    <row r="4104" spans="1:1" x14ac:dyDescent="0.2">
      <c r="A4104" s="94"/>
    </row>
    <row r="4105" spans="1:1" x14ac:dyDescent="0.2">
      <c r="A4105" s="94"/>
    </row>
    <row r="4106" spans="1:1" x14ac:dyDescent="0.2">
      <c r="A4106" s="94"/>
    </row>
    <row r="4107" spans="1:1" x14ac:dyDescent="0.2">
      <c r="A4107" s="94"/>
    </row>
    <row r="4108" spans="1:1" x14ac:dyDescent="0.2">
      <c r="A4108" s="94"/>
    </row>
    <row r="4109" spans="1:1" x14ac:dyDescent="0.2">
      <c r="A4109" s="94"/>
    </row>
    <row r="4110" spans="1:1" x14ac:dyDescent="0.2">
      <c r="A4110" s="94"/>
    </row>
    <row r="4111" spans="1:1" x14ac:dyDescent="0.2">
      <c r="A4111" s="94"/>
    </row>
    <row r="4112" spans="1:1" x14ac:dyDescent="0.2">
      <c r="A4112" s="94"/>
    </row>
    <row r="4113" spans="1:1" x14ac:dyDescent="0.2">
      <c r="A4113" s="94"/>
    </row>
    <row r="4114" spans="1:1" x14ac:dyDescent="0.2">
      <c r="A4114" s="94"/>
    </row>
    <row r="4115" spans="1:1" x14ac:dyDescent="0.2">
      <c r="A4115" s="94"/>
    </row>
    <row r="4116" spans="1:1" x14ac:dyDescent="0.2">
      <c r="A4116" s="94"/>
    </row>
    <row r="4117" spans="1:1" x14ac:dyDescent="0.2">
      <c r="A4117" s="94"/>
    </row>
    <row r="4118" spans="1:1" x14ac:dyDescent="0.2">
      <c r="A4118" s="94"/>
    </row>
    <row r="4119" spans="1:1" x14ac:dyDescent="0.2">
      <c r="A4119" s="94"/>
    </row>
    <row r="4120" spans="1:1" x14ac:dyDescent="0.2">
      <c r="A4120" s="94"/>
    </row>
    <row r="4121" spans="1:1" x14ac:dyDescent="0.2">
      <c r="A4121" s="94"/>
    </row>
    <row r="4122" spans="1:1" x14ac:dyDescent="0.2">
      <c r="A4122" s="94"/>
    </row>
    <row r="4123" spans="1:1" x14ac:dyDescent="0.2">
      <c r="A4123" s="94"/>
    </row>
    <row r="4124" spans="1:1" x14ac:dyDescent="0.2">
      <c r="A4124" s="94"/>
    </row>
    <row r="4125" spans="1:1" x14ac:dyDescent="0.2">
      <c r="A4125" s="94"/>
    </row>
    <row r="4126" spans="1:1" x14ac:dyDescent="0.2">
      <c r="A4126" s="94"/>
    </row>
    <row r="4127" spans="1:1" x14ac:dyDescent="0.2">
      <c r="A4127" s="94"/>
    </row>
    <row r="4128" spans="1:1" x14ac:dyDescent="0.2">
      <c r="A4128" s="94"/>
    </row>
    <row r="4129" spans="1:1" x14ac:dyDescent="0.2">
      <c r="A4129" s="94"/>
    </row>
    <row r="4130" spans="1:1" x14ac:dyDescent="0.2">
      <c r="A4130" s="94"/>
    </row>
    <row r="4131" spans="1:1" x14ac:dyDescent="0.2">
      <c r="A4131" s="94"/>
    </row>
    <row r="4132" spans="1:1" x14ac:dyDescent="0.2">
      <c r="A4132" s="94"/>
    </row>
    <row r="4133" spans="1:1" x14ac:dyDescent="0.2">
      <c r="A4133" s="94"/>
    </row>
    <row r="4134" spans="1:1" x14ac:dyDescent="0.2">
      <c r="A4134" s="94"/>
    </row>
    <row r="4135" spans="1:1" x14ac:dyDescent="0.2">
      <c r="A4135" s="94"/>
    </row>
    <row r="4136" spans="1:1" x14ac:dyDescent="0.2">
      <c r="A4136" s="94"/>
    </row>
    <row r="4137" spans="1:1" x14ac:dyDescent="0.2">
      <c r="A4137" s="94"/>
    </row>
    <row r="4138" spans="1:1" x14ac:dyDescent="0.2">
      <c r="A4138" s="94"/>
    </row>
    <row r="4139" spans="1:1" x14ac:dyDescent="0.2">
      <c r="A4139" s="94"/>
    </row>
    <row r="4140" spans="1:1" x14ac:dyDescent="0.2">
      <c r="A4140" s="94"/>
    </row>
    <row r="4141" spans="1:1" x14ac:dyDescent="0.2">
      <c r="A4141" s="94"/>
    </row>
    <row r="4142" spans="1:1" x14ac:dyDescent="0.2">
      <c r="A4142" s="94"/>
    </row>
    <row r="4143" spans="1:1" x14ac:dyDescent="0.2">
      <c r="A4143" s="94"/>
    </row>
    <row r="4144" spans="1:1" x14ac:dyDescent="0.2">
      <c r="A4144" s="94"/>
    </row>
    <row r="4145" spans="1:1" x14ac:dyDescent="0.2">
      <c r="A4145" s="94"/>
    </row>
    <row r="4146" spans="1:1" x14ac:dyDescent="0.2">
      <c r="A4146" s="94"/>
    </row>
    <row r="4147" spans="1:1" x14ac:dyDescent="0.2">
      <c r="A4147" s="94"/>
    </row>
    <row r="4148" spans="1:1" x14ac:dyDescent="0.2">
      <c r="A4148" s="94"/>
    </row>
    <row r="4149" spans="1:1" x14ac:dyDescent="0.2">
      <c r="A4149" s="94"/>
    </row>
    <row r="4150" spans="1:1" x14ac:dyDescent="0.2">
      <c r="A4150" s="94"/>
    </row>
    <row r="4151" spans="1:1" x14ac:dyDescent="0.2">
      <c r="A4151" s="94"/>
    </row>
    <row r="4152" spans="1:1" x14ac:dyDescent="0.2">
      <c r="A4152" s="94"/>
    </row>
    <row r="4153" spans="1:1" x14ac:dyDescent="0.2">
      <c r="A4153" s="94"/>
    </row>
    <row r="4154" spans="1:1" x14ac:dyDescent="0.2">
      <c r="A4154" s="94"/>
    </row>
    <row r="4155" spans="1:1" x14ac:dyDescent="0.2">
      <c r="A4155" s="94"/>
    </row>
    <row r="4156" spans="1:1" x14ac:dyDescent="0.2">
      <c r="A4156" s="94"/>
    </row>
    <row r="4157" spans="1:1" x14ac:dyDescent="0.2">
      <c r="A4157" s="94"/>
    </row>
    <row r="4158" spans="1:1" x14ac:dyDescent="0.2">
      <c r="A4158" s="94"/>
    </row>
    <row r="4159" spans="1:1" x14ac:dyDescent="0.2">
      <c r="A4159" s="94"/>
    </row>
    <row r="4160" spans="1:1" x14ac:dyDescent="0.2">
      <c r="A4160" s="94"/>
    </row>
    <row r="4161" spans="1:1" x14ac:dyDescent="0.2">
      <c r="A4161" s="94"/>
    </row>
    <row r="4162" spans="1:1" x14ac:dyDescent="0.2">
      <c r="A4162" s="94"/>
    </row>
    <row r="4163" spans="1:1" x14ac:dyDescent="0.2">
      <c r="A4163" s="94"/>
    </row>
    <row r="4164" spans="1:1" x14ac:dyDescent="0.2">
      <c r="A4164" s="94"/>
    </row>
    <row r="4165" spans="1:1" x14ac:dyDescent="0.2">
      <c r="A4165" s="94"/>
    </row>
    <row r="4166" spans="1:1" x14ac:dyDescent="0.2">
      <c r="A4166" s="94"/>
    </row>
    <row r="4167" spans="1:1" x14ac:dyDescent="0.2">
      <c r="A4167" s="94"/>
    </row>
    <row r="4168" spans="1:1" x14ac:dyDescent="0.2">
      <c r="A4168" s="94"/>
    </row>
    <row r="4169" spans="1:1" x14ac:dyDescent="0.2">
      <c r="A4169" s="94"/>
    </row>
    <row r="4170" spans="1:1" x14ac:dyDescent="0.2">
      <c r="A4170" s="94"/>
    </row>
    <row r="4171" spans="1:1" x14ac:dyDescent="0.2">
      <c r="A4171" s="94"/>
    </row>
    <row r="4172" spans="1:1" x14ac:dyDescent="0.2">
      <c r="A4172" s="94"/>
    </row>
    <row r="4173" spans="1:1" x14ac:dyDescent="0.2">
      <c r="A4173" s="94"/>
    </row>
    <row r="4174" spans="1:1" x14ac:dyDescent="0.2">
      <c r="A4174" s="94"/>
    </row>
    <row r="4175" spans="1:1" x14ac:dyDescent="0.2">
      <c r="A4175" s="94"/>
    </row>
    <row r="4176" spans="1:1" x14ac:dyDescent="0.2">
      <c r="A4176" s="94"/>
    </row>
    <row r="4177" spans="1:1" x14ac:dyDescent="0.2">
      <c r="A4177" s="94"/>
    </row>
    <row r="4178" spans="1:1" x14ac:dyDescent="0.2">
      <c r="A4178" s="94"/>
    </row>
    <row r="4179" spans="1:1" x14ac:dyDescent="0.2">
      <c r="A4179" s="94"/>
    </row>
    <row r="4180" spans="1:1" x14ac:dyDescent="0.2">
      <c r="A4180" s="94"/>
    </row>
    <row r="4181" spans="1:1" x14ac:dyDescent="0.2">
      <c r="A4181" s="94"/>
    </row>
    <row r="4182" spans="1:1" x14ac:dyDescent="0.2">
      <c r="A4182" s="94"/>
    </row>
    <row r="4183" spans="1:1" x14ac:dyDescent="0.2">
      <c r="A4183" s="94"/>
    </row>
    <row r="4184" spans="1:1" x14ac:dyDescent="0.2">
      <c r="A4184" s="94"/>
    </row>
    <row r="4185" spans="1:1" x14ac:dyDescent="0.2">
      <c r="A4185" s="94"/>
    </row>
    <row r="4186" spans="1:1" x14ac:dyDescent="0.2">
      <c r="A4186" s="94"/>
    </row>
    <row r="4187" spans="1:1" x14ac:dyDescent="0.2">
      <c r="A4187" s="94"/>
    </row>
    <row r="4188" spans="1:1" x14ac:dyDescent="0.2">
      <c r="A4188" s="94"/>
    </row>
    <row r="4189" spans="1:1" x14ac:dyDescent="0.2">
      <c r="A4189" s="94"/>
    </row>
    <row r="4190" spans="1:1" x14ac:dyDescent="0.2">
      <c r="A4190" s="94"/>
    </row>
    <row r="4191" spans="1:1" x14ac:dyDescent="0.2">
      <c r="A4191" s="94"/>
    </row>
    <row r="4192" spans="1:1" x14ac:dyDescent="0.2">
      <c r="A4192" s="94"/>
    </row>
    <row r="4193" spans="1:1" x14ac:dyDescent="0.2">
      <c r="A4193" s="94"/>
    </row>
    <row r="4194" spans="1:1" x14ac:dyDescent="0.2">
      <c r="A4194" s="94"/>
    </row>
    <row r="4195" spans="1:1" x14ac:dyDescent="0.2">
      <c r="A4195" s="94"/>
    </row>
    <row r="4196" spans="1:1" x14ac:dyDescent="0.2">
      <c r="A4196" s="94"/>
    </row>
    <row r="4197" spans="1:1" x14ac:dyDescent="0.2">
      <c r="A4197" s="94"/>
    </row>
    <row r="4198" spans="1:1" x14ac:dyDescent="0.2">
      <c r="A4198" s="94"/>
    </row>
    <row r="4199" spans="1:1" x14ac:dyDescent="0.2">
      <c r="A4199" s="94"/>
    </row>
    <row r="4200" spans="1:1" x14ac:dyDescent="0.2">
      <c r="A4200" s="94"/>
    </row>
    <row r="4201" spans="1:1" x14ac:dyDescent="0.2">
      <c r="A4201" s="94"/>
    </row>
    <row r="4202" spans="1:1" x14ac:dyDescent="0.2">
      <c r="A4202" s="94"/>
    </row>
    <row r="4203" spans="1:1" x14ac:dyDescent="0.2">
      <c r="A4203" s="94"/>
    </row>
    <row r="4204" spans="1:1" x14ac:dyDescent="0.2">
      <c r="A4204" s="94"/>
    </row>
    <row r="4205" spans="1:1" x14ac:dyDescent="0.2">
      <c r="A4205" s="94"/>
    </row>
    <row r="4206" spans="1:1" x14ac:dyDescent="0.2">
      <c r="A4206" s="94"/>
    </row>
    <row r="4207" spans="1:1" x14ac:dyDescent="0.2">
      <c r="A4207" s="94"/>
    </row>
    <row r="4208" spans="1:1" x14ac:dyDescent="0.2">
      <c r="A4208" s="94"/>
    </row>
    <row r="4209" spans="1:1" x14ac:dyDescent="0.2">
      <c r="A4209" s="94"/>
    </row>
    <row r="4210" spans="1:1" x14ac:dyDescent="0.2">
      <c r="A4210" s="94"/>
    </row>
    <row r="4211" spans="1:1" x14ac:dyDescent="0.2">
      <c r="A4211" s="94"/>
    </row>
    <row r="4212" spans="1:1" x14ac:dyDescent="0.2">
      <c r="A4212" s="94"/>
    </row>
    <row r="4213" spans="1:1" x14ac:dyDescent="0.2">
      <c r="A4213" s="94"/>
    </row>
    <row r="4214" spans="1:1" x14ac:dyDescent="0.2">
      <c r="A4214" s="94"/>
    </row>
    <row r="4215" spans="1:1" x14ac:dyDescent="0.2">
      <c r="A4215" s="94"/>
    </row>
    <row r="4216" spans="1:1" x14ac:dyDescent="0.2">
      <c r="A4216" s="94"/>
    </row>
    <row r="4217" spans="1:1" x14ac:dyDescent="0.2">
      <c r="A4217" s="94"/>
    </row>
    <row r="4218" spans="1:1" x14ac:dyDescent="0.2">
      <c r="A4218" s="94"/>
    </row>
    <row r="4219" spans="1:1" x14ac:dyDescent="0.2">
      <c r="A4219" s="94"/>
    </row>
    <row r="4220" spans="1:1" x14ac:dyDescent="0.2">
      <c r="A4220" s="94"/>
    </row>
    <row r="4221" spans="1:1" x14ac:dyDescent="0.2">
      <c r="A4221" s="94"/>
    </row>
    <row r="4222" spans="1:1" x14ac:dyDescent="0.2">
      <c r="A4222" s="94"/>
    </row>
    <row r="4223" spans="1:1" x14ac:dyDescent="0.2">
      <c r="A4223" s="94"/>
    </row>
    <row r="4224" spans="1:1" x14ac:dyDescent="0.2">
      <c r="A4224" s="94"/>
    </row>
    <row r="4225" spans="1:1" x14ac:dyDescent="0.2">
      <c r="A4225" s="94"/>
    </row>
    <row r="4226" spans="1:1" x14ac:dyDescent="0.2">
      <c r="A4226" s="94"/>
    </row>
    <row r="4227" spans="1:1" x14ac:dyDescent="0.2">
      <c r="A4227" s="94"/>
    </row>
    <row r="4228" spans="1:1" x14ac:dyDescent="0.2">
      <c r="A4228" s="94"/>
    </row>
    <row r="4229" spans="1:1" x14ac:dyDescent="0.2">
      <c r="A4229" s="94"/>
    </row>
    <row r="4230" spans="1:1" x14ac:dyDescent="0.2">
      <c r="A4230" s="94"/>
    </row>
    <row r="4231" spans="1:1" x14ac:dyDescent="0.2">
      <c r="A4231" s="94"/>
    </row>
    <row r="4232" spans="1:1" x14ac:dyDescent="0.2">
      <c r="A4232" s="94"/>
    </row>
    <row r="4233" spans="1:1" x14ac:dyDescent="0.2">
      <c r="A4233" s="94"/>
    </row>
    <row r="4234" spans="1:1" x14ac:dyDescent="0.2">
      <c r="A4234" s="94"/>
    </row>
    <row r="4235" spans="1:1" x14ac:dyDescent="0.2">
      <c r="A4235" s="94"/>
    </row>
    <row r="4236" spans="1:1" x14ac:dyDescent="0.2">
      <c r="A4236" s="94"/>
    </row>
    <row r="4237" spans="1:1" x14ac:dyDescent="0.2">
      <c r="A4237" s="94"/>
    </row>
    <row r="4238" spans="1:1" x14ac:dyDescent="0.2">
      <c r="A4238" s="94"/>
    </row>
    <row r="4239" spans="1:1" x14ac:dyDescent="0.2">
      <c r="A4239" s="94"/>
    </row>
    <row r="4240" spans="1:1" x14ac:dyDescent="0.2">
      <c r="A4240" s="94"/>
    </row>
    <row r="4241" spans="1:1" x14ac:dyDescent="0.2">
      <c r="A4241" s="94"/>
    </row>
    <row r="4242" spans="1:1" x14ac:dyDescent="0.2">
      <c r="A4242" s="94"/>
    </row>
    <row r="4243" spans="1:1" x14ac:dyDescent="0.2">
      <c r="A4243" s="94"/>
    </row>
    <row r="4244" spans="1:1" x14ac:dyDescent="0.2">
      <c r="A4244" s="94"/>
    </row>
    <row r="4245" spans="1:1" x14ac:dyDescent="0.2">
      <c r="A4245" s="94"/>
    </row>
    <row r="4246" spans="1:1" x14ac:dyDescent="0.2">
      <c r="A4246" s="94"/>
    </row>
    <row r="4247" spans="1:1" x14ac:dyDescent="0.2">
      <c r="A4247" s="94"/>
    </row>
    <row r="4248" spans="1:1" x14ac:dyDescent="0.2">
      <c r="A4248" s="94"/>
    </row>
    <row r="4249" spans="1:1" x14ac:dyDescent="0.2">
      <c r="A4249" s="94"/>
    </row>
    <row r="4250" spans="1:1" x14ac:dyDescent="0.2">
      <c r="A4250" s="94"/>
    </row>
    <row r="4251" spans="1:1" x14ac:dyDescent="0.2">
      <c r="A4251" s="94"/>
    </row>
    <row r="4252" spans="1:1" x14ac:dyDescent="0.2">
      <c r="A4252" s="94"/>
    </row>
    <row r="4253" spans="1:1" x14ac:dyDescent="0.2">
      <c r="A4253" s="94"/>
    </row>
    <row r="4254" spans="1:1" x14ac:dyDescent="0.2">
      <c r="A4254" s="94"/>
    </row>
    <row r="4255" spans="1:1" x14ac:dyDescent="0.2">
      <c r="A4255" s="94"/>
    </row>
    <row r="4256" spans="1:1" x14ac:dyDescent="0.2">
      <c r="A4256" s="94"/>
    </row>
    <row r="4257" spans="1:1" x14ac:dyDescent="0.2">
      <c r="A4257" s="94"/>
    </row>
    <row r="4258" spans="1:1" x14ac:dyDescent="0.2">
      <c r="A4258" s="94"/>
    </row>
    <row r="4259" spans="1:1" x14ac:dyDescent="0.2">
      <c r="A4259" s="94"/>
    </row>
    <row r="4260" spans="1:1" x14ac:dyDescent="0.2">
      <c r="A4260" s="94"/>
    </row>
    <row r="4261" spans="1:1" x14ac:dyDescent="0.2">
      <c r="A4261" s="94"/>
    </row>
    <row r="4262" spans="1:1" x14ac:dyDescent="0.2">
      <c r="A4262" s="94"/>
    </row>
    <row r="4263" spans="1:1" x14ac:dyDescent="0.2">
      <c r="A4263" s="94"/>
    </row>
    <row r="4264" spans="1:1" x14ac:dyDescent="0.2">
      <c r="A4264" s="94"/>
    </row>
    <row r="4265" spans="1:1" x14ac:dyDescent="0.2">
      <c r="A4265" s="94"/>
    </row>
    <row r="4266" spans="1:1" x14ac:dyDescent="0.2">
      <c r="A4266" s="94"/>
    </row>
    <row r="4267" spans="1:1" x14ac:dyDescent="0.2">
      <c r="A4267" s="94"/>
    </row>
    <row r="4268" spans="1:1" x14ac:dyDescent="0.2">
      <c r="A4268" s="94"/>
    </row>
    <row r="4269" spans="1:1" x14ac:dyDescent="0.2">
      <c r="A4269" s="94"/>
    </row>
    <row r="4270" spans="1:1" x14ac:dyDescent="0.2">
      <c r="A4270" s="94"/>
    </row>
    <row r="4271" spans="1:1" x14ac:dyDescent="0.2">
      <c r="A4271" s="94"/>
    </row>
    <row r="4272" spans="1:1" x14ac:dyDescent="0.2">
      <c r="A4272" s="94"/>
    </row>
    <row r="4273" spans="1:1" x14ac:dyDescent="0.2">
      <c r="A4273" s="94"/>
    </row>
    <row r="4274" spans="1:1" x14ac:dyDescent="0.2">
      <c r="A4274" s="94"/>
    </row>
    <row r="4275" spans="1:1" x14ac:dyDescent="0.2">
      <c r="A4275" s="94"/>
    </row>
    <row r="4276" spans="1:1" x14ac:dyDescent="0.2">
      <c r="A4276" s="94"/>
    </row>
    <row r="4277" spans="1:1" x14ac:dyDescent="0.2">
      <c r="A4277" s="94"/>
    </row>
    <row r="4278" spans="1:1" x14ac:dyDescent="0.2">
      <c r="A4278" s="94"/>
    </row>
    <row r="4279" spans="1:1" x14ac:dyDescent="0.2">
      <c r="A4279" s="94"/>
    </row>
    <row r="4280" spans="1:1" x14ac:dyDescent="0.2">
      <c r="A4280" s="94"/>
    </row>
    <row r="4281" spans="1:1" x14ac:dyDescent="0.2">
      <c r="A4281" s="94"/>
    </row>
    <row r="4282" spans="1:1" x14ac:dyDescent="0.2">
      <c r="A4282" s="94"/>
    </row>
    <row r="4283" spans="1:1" x14ac:dyDescent="0.2">
      <c r="A4283" s="94"/>
    </row>
    <row r="4284" spans="1:1" x14ac:dyDescent="0.2">
      <c r="A4284" s="94"/>
    </row>
    <row r="4285" spans="1:1" x14ac:dyDescent="0.2">
      <c r="A4285" s="94"/>
    </row>
    <row r="4286" spans="1:1" x14ac:dyDescent="0.2">
      <c r="A4286" s="94"/>
    </row>
    <row r="4287" spans="1:1" x14ac:dyDescent="0.2">
      <c r="A4287" s="94"/>
    </row>
    <row r="4288" spans="1:1" x14ac:dyDescent="0.2">
      <c r="A4288" s="94"/>
    </row>
    <row r="4289" spans="1:1" x14ac:dyDescent="0.2">
      <c r="A4289" s="94"/>
    </row>
    <row r="4290" spans="1:1" x14ac:dyDescent="0.2">
      <c r="A4290" s="94"/>
    </row>
    <row r="4291" spans="1:1" x14ac:dyDescent="0.2">
      <c r="A4291" s="94"/>
    </row>
    <row r="4292" spans="1:1" x14ac:dyDescent="0.2">
      <c r="A4292" s="94"/>
    </row>
    <row r="4293" spans="1:1" x14ac:dyDescent="0.2">
      <c r="A4293" s="94"/>
    </row>
    <row r="4294" spans="1:1" x14ac:dyDescent="0.2">
      <c r="A4294" s="94"/>
    </row>
    <row r="4295" spans="1:1" x14ac:dyDescent="0.2">
      <c r="A4295" s="94"/>
    </row>
    <row r="4296" spans="1:1" x14ac:dyDescent="0.2">
      <c r="A4296" s="94"/>
    </row>
    <row r="4297" spans="1:1" x14ac:dyDescent="0.2">
      <c r="A4297" s="94"/>
    </row>
    <row r="4298" spans="1:1" x14ac:dyDescent="0.2">
      <c r="A4298" s="94"/>
    </row>
    <row r="4299" spans="1:1" x14ac:dyDescent="0.2">
      <c r="A4299" s="94"/>
    </row>
    <row r="4300" spans="1:1" x14ac:dyDescent="0.2">
      <c r="A4300" s="94"/>
    </row>
    <row r="4301" spans="1:1" x14ac:dyDescent="0.2">
      <c r="A4301" s="94"/>
    </row>
    <row r="4302" spans="1:1" x14ac:dyDescent="0.2">
      <c r="A4302" s="94"/>
    </row>
    <row r="4303" spans="1:1" x14ac:dyDescent="0.2">
      <c r="A4303" s="94"/>
    </row>
    <row r="4304" spans="1:1" x14ac:dyDescent="0.2">
      <c r="A4304" s="94"/>
    </row>
    <row r="4305" spans="1:1" x14ac:dyDescent="0.2">
      <c r="A4305" s="94"/>
    </row>
    <row r="4306" spans="1:1" x14ac:dyDescent="0.2">
      <c r="A4306" s="94"/>
    </row>
    <row r="4307" spans="1:1" x14ac:dyDescent="0.2">
      <c r="A4307" s="94"/>
    </row>
    <row r="4308" spans="1:1" x14ac:dyDescent="0.2">
      <c r="A4308" s="94"/>
    </row>
    <row r="4309" spans="1:1" x14ac:dyDescent="0.2">
      <c r="A4309" s="94"/>
    </row>
    <row r="4310" spans="1:1" x14ac:dyDescent="0.2">
      <c r="A4310" s="94"/>
    </row>
    <row r="4311" spans="1:1" x14ac:dyDescent="0.2">
      <c r="A4311" s="94"/>
    </row>
    <row r="4312" spans="1:1" x14ac:dyDescent="0.2">
      <c r="A4312" s="94"/>
    </row>
    <row r="4313" spans="1:1" x14ac:dyDescent="0.2">
      <c r="A4313" s="94"/>
    </row>
    <row r="4314" spans="1:1" x14ac:dyDescent="0.2">
      <c r="A4314" s="94"/>
    </row>
    <row r="4315" spans="1:1" x14ac:dyDescent="0.2">
      <c r="A4315" s="94"/>
    </row>
    <row r="4316" spans="1:1" x14ac:dyDescent="0.2">
      <c r="A4316" s="94"/>
    </row>
    <row r="4317" spans="1:1" x14ac:dyDescent="0.2">
      <c r="A4317" s="94"/>
    </row>
    <row r="4318" spans="1:1" x14ac:dyDescent="0.2">
      <c r="A4318" s="94"/>
    </row>
    <row r="4319" spans="1:1" x14ac:dyDescent="0.2">
      <c r="A4319" s="94"/>
    </row>
    <row r="4320" spans="1:1" x14ac:dyDescent="0.2">
      <c r="A4320" s="94"/>
    </row>
    <row r="4321" spans="1:1" x14ac:dyDescent="0.2">
      <c r="A4321" s="94"/>
    </row>
    <row r="4322" spans="1:1" x14ac:dyDescent="0.2">
      <c r="A4322" s="94"/>
    </row>
    <row r="4323" spans="1:1" x14ac:dyDescent="0.2">
      <c r="A4323" s="94"/>
    </row>
    <row r="4324" spans="1:1" x14ac:dyDescent="0.2">
      <c r="A4324" s="94"/>
    </row>
    <row r="4325" spans="1:1" x14ac:dyDescent="0.2">
      <c r="A4325" s="94"/>
    </row>
    <row r="4326" spans="1:1" x14ac:dyDescent="0.2">
      <c r="A4326" s="94"/>
    </row>
    <row r="4327" spans="1:1" x14ac:dyDescent="0.2">
      <c r="A4327" s="94"/>
    </row>
    <row r="4328" spans="1:1" x14ac:dyDescent="0.2">
      <c r="A4328" s="94"/>
    </row>
    <row r="4329" spans="1:1" x14ac:dyDescent="0.2">
      <c r="A4329" s="94"/>
    </row>
    <row r="4330" spans="1:1" x14ac:dyDescent="0.2">
      <c r="A4330" s="94"/>
    </row>
    <row r="4331" spans="1:1" x14ac:dyDescent="0.2">
      <c r="A4331" s="94"/>
    </row>
    <row r="4332" spans="1:1" x14ac:dyDescent="0.2">
      <c r="A4332" s="94"/>
    </row>
    <row r="4333" spans="1:1" x14ac:dyDescent="0.2">
      <c r="A4333" s="94"/>
    </row>
    <row r="4334" spans="1:1" x14ac:dyDescent="0.2">
      <c r="A4334" s="94"/>
    </row>
    <row r="4335" spans="1:1" x14ac:dyDescent="0.2">
      <c r="A4335" s="94"/>
    </row>
    <row r="4336" spans="1:1" x14ac:dyDescent="0.2">
      <c r="A4336" s="94"/>
    </row>
    <row r="4337" spans="1:1" x14ac:dyDescent="0.2">
      <c r="A4337" s="94"/>
    </row>
    <row r="4338" spans="1:1" x14ac:dyDescent="0.2">
      <c r="A4338" s="94"/>
    </row>
    <row r="4339" spans="1:1" x14ac:dyDescent="0.2">
      <c r="A4339" s="94"/>
    </row>
    <row r="4340" spans="1:1" x14ac:dyDescent="0.2">
      <c r="A4340" s="94"/>
    </row>
    <row r="4341" spans="1:1" x14ac:dyDescent="0.2">
      <c r="A4341" s="94"/>
    </row>
    <row r="4342" spans="1:1" x14ac:dyDescent="0.2">
      <c r="A4342" s="94"/>
    </row>
    <row r="4343" spans="1:1" x14ac:dyDescent="0.2">
      <c r="A4343" s="94"/>
    </row>
    <row r="4344" spans="1:1" x14ac:dyDescent="0.2">
      <c r="A4344" s="94"/>
    </row>
    <row r="4345" spans="1:1" x14ac:dyDescent="0.2">
      <c r="A4345" s="94"/>
    </row>
    <row r="4346" spans="1:1" x14ac:dyDescent="0.2">
      <c r="A4346" s="94"/>
    </row>
    <row r="4347" spans="1:1" x14ac:dyDescent="0.2">
      <c r="A4347" s="94"/>
    </row>
    <row r="4348" spans="1:1" x14ac:dyDescent="0.2">
      <c r="A4348" s="94"/>
    </row>
    <row r="4349" spans="1:1" x14ac:dyDescent="0.2">
      <c r="A4349" s="94"/>
    </row>
    <row r="4350" spans="1:1" x14ac:dyDescent="0.2">
      <c r="A4350" s="94"/>
    </row>
    <row r="4351" spans="1:1" x14ac:dyDescent="0.2">
      <c r="A4351" s="94"/>
    </row>
    <row r="4352" spans="1:1" x14ac:dyDescent="0.2">
      <c r="A4352" s="94"/>
    </row>
    <row r="4353" spans="1:1" x14ac:dyDescent="0.2">
      <c r="A4353" s="94"/>
    </row>
    <row r="4354" spans="1:1" x14ac:dyDescent="0.2">
      <c r="A4354" s="94"/>
    </row>
    <row r="4355" spans="1:1" x14ac:dyDescent="0.2">
      <c r="A4355" s="94"/>
    </row>
    <row r="4356" spans="1:1" x14ac:dyDescent="0.2">
      <c r="A4356" s="94"/>
    </row>
    <row r="4357" spans="1:1" x14ac:dyDescent="0.2">
      <c r="A4357" s="94"/>
    </row>
    <row r="4358" spans="1:1" x14ac:dyDescent="0.2">
      <c r="A4358" s="94"/>
    </row>
    <row r="4359" spans="1:1" x14ac:dyDescent="0.2">
      <c r="A4359" s="94"/>
    </row>
    <row r="4360" spans="1:1" x14ac:dyDescent="0.2">
      <c r="A4360" s="94"/>
    </row>
    <row r="4361" spans="1:1" x14ac:dyDescent="0.2">
      <c r="A4361" s="94"/>
    </row>
    <row r="4362" spans="1:1" x14ac:dyDescent="0.2">
      <c r="A4362" s="94"/>
    </row>
    <row r="4363" spans="1:1" x14ac:dyDescent="0.2">
      <c r="A4363" s="94"/>
    </row>
    <row r="4364" spans="1:1" x14ac:dyDescent="0.2">
      <c r="A4364" s="94"/>
    </row>
    <row r="4365" spans="1:1" x14ac:dyDescent="0.2">
      <c r="A4365" s="94"/>
    </row>
    <row r="4366" spans="1:1" x14ac:dyDescent="0.2">
      <c r="A4366" s="94"/>
    </row>
    <row r="4367" spans="1:1" x14ac:dyDescent="0.2">
      <c r="A4367" s="94"/>
    </row>
    <row r="4368" spans="1:1" x14ac:dyDescent="0.2">
      <c r="A4368" s="94"/>
    </row>
    <row r="4369" spans="1:1" x14ac:dyDescent="0.2">
      <c r="A4369" s="94"/>
    </row>
    <row r="4370" spans="1:1" x14ac:dyDescent="0.2">
      <c r="A4370" s="94"/>
    </row>
    <row r="4371" spans="1:1" x14ac:dyDescent="0.2">
      <c r="A4371" s="94"/>
    </row>
    <row r="4372" spans="1:1" x14ac:dyDescent="0.2">
      <c r="A4372" s="94"/>
    </row>
    <row r="4373" spans="1:1" x14ac:dyDescent="0.2">
      <c r="A4373" s="94"/>
    </row>
    <row r="4374" spans="1:1" x14ac:dyDescent="0.2">
      <c r="A4374" s="94"/>
    </row>
    <row r="4375" spans="1:1" x14ac:dyDescent="0.2">
      <c r="A4375" s="94"/>
    </row>
    <row r="4376" spans="1:1" x14ac:dyDescent="0.2">
      <c r="A4376" s="94"/>
    </row>
    <row r="4377" spans="1:1" x14ac:dyDescent="0.2">
      <c r="A4377" s="94"/>
    </row>
    <row r="4378" spans="1:1" x14ac:dyDescent="0.2">
      <c r="A4378" s="94"/>
    </row>
    <row r="4379" spans="1:1" x14ac:dyDescent="0.2">
      <c r="A4379" s="94"/>
    </row>
    <row r="4380" spans="1:1" x14ac:dyDescent="0.2">
      <c r="A4380" s="94"/>
    </row>
    <row r="4381" spans="1:1" x14ac:dyDescent="0.2">
      <c r="A4381" s="94"/>
    </row>
    <row r="4382" spans="1:1" x14ac:dyDescent="0.2">
      <c r="A4382" s="94"/>
    </row>
    <row r="4383" spans="1:1" x14ac:dyDescent="0.2">
      <c r="A4383" s="94"/>
    </row>
    <row r="4384" spans="1:1" x14ac:dyDescent="0.2">
      <c r="A4384" s="94"/>
    </row>
    <row r="4385" spans="1:1" x14ac:dyDescent="0.2">
      <c r="A4385" s="94"/>
    </row>
    <row r="4386" spans="1:1" x14ac:dyDescent="0.2">
      <c r="A4386" s="94"/>
    </row>
    <row r="4387" spans="1:1" x14ac:dyDescent="0.2">
      <c r="A4387" s="94"/>
    </row>
    <row r="4388" spans="1:1" x14ac:dyDescent="0.2">
      <c r="A4388" s="94"/>
    </row>
    <row r="4389" spans="1:1" x14ac:dyDescent="0.2">
      <c r="A4389" s="94"/>
    </row>
    <row r="4390" spans="1:1" x14ac:dyDescent="0.2">
      <c r="A4390" s="94"/>
    </row>
    <row r="4391" spans="1:1" x14ac:dyDescent="0.2">
      <c r="A4391" s="94"/>
    </row>
    <row r="4392" spans="1:1" x14ac:dyDescent="0.2">
      <c r="A4392" s="94"/>
    </row>
    <row r="4393" spans="1:1" x14ac:dyDescent="0.2">
      <c r="A4393" s="94"/>
    </row>
    <row r="4394" spans="1:1" x14ac:dyDescent="0.2">
      <c r="A4394" s="94"/>
    </row>
    <row r="4395" spans="1:1" x14ac:dyDescent="0.2">
      <c r="A4395" s="94"/>
    </row>
    <row r="4396" spans="1:1" x14ac:dyDescent="0.2">
      <c r="A4396" s="94"/>
    </row>
    <row r="4397" spans="1:1" x14ac:dyDescent="0.2">
      <c r="A4397" s="94"/>
    </row>
    <row r="4398" spans="1:1" x14ac:dyDescent="0.2">
      <c r="A4398" s="94"/>
    </row>
    <row r="4399" spans="1:1" x14ac:dyDescent="0.2">
      <c r="A4399" s="94"/>
    </row>
    <row r="4400" spans="1:1" x14ac:dyDescent="0.2">
      <c r="A4400" s="94"/>
    </row>
    <row r="4401" spans="1:1" x14ac:dyDescent="0.2">
      <c r="A4401" s="94"/>
    </row>
    <row r="4402" spans="1:1" x14ac:dyDescent="0.2">
      <c r="A4402" s="94"/>
    </row>
    <row r="4403" spans="1:1" x14ac:dyDescent="0.2">
      <c r="A4403" s="94"/>
    </row>
    <row r="4404" spans="1:1" x14ac:dyDescent="0.2">
      <c r="A4404" s="94"/>
    </row>
    <row r="4405" spans="1:1" x14ac:dyDescent="0.2">
      <c r="A4405" s="94"/>
    </row>
    <row r="4406" spans="1:1" x14ac:dyDescent="0.2">
      <c r="A4406" s="94"/>
    </row>
    <row r="4407" spans="1:1" x14ac:dyDescent="0.2">
      <c r="A4407" s="94"/>
    </row>
    <row r="4408" spans="1:1" x14ac:dyDescent="0.2">
      <c r="A4408" s="94"/>
    </row>
    <row r="4409" spans="1:1" x14ac:dyDescent="0.2">
      <c r="A4409" s="94"/>
    </row>
    <row r="4410" spans="1:1" x14ac:dyDescent="0.2">
      <c r="A4410" s="94"/>
    </row>
    <row r="4411" spans="1:1" x14ac:dyDescent="0.2">
      <c r="A4411" s="94"/>
    </row>
    <row r="4412" spans="1:1" x14ac:dyDescent="0.2">
      <c r="A4412" s="94"/>
    </row>
    <row r="4413" spans="1:1" x14ac:dyDescent="0.2">
      <c r="A4413" s="94"/>
    </row>
    <row r="4414" spans="1:1" x14ac:dyDescent="0.2">
      <c r="A4414" s="94"/>
    </row>
    <row r="4415" spans="1:1" x14ac:dyDescent="0.2">
      <c r="A4415" s="94"/>
    </row>
    <row r="4416" spans="1:1" x14ac:dyDescent="0.2">
      <c r="A4416" s="94"/>
    </row>
    <row r="4417" spans="1:1" x14ac:dyDescent="0.2">
      <c r="A4417" s="94"/>
    </row>
    <row r="4418" spans="1:1" x14ac:dyDescent="0.2">
      <c r="A4418" s="94"/>
    </row>
    <row r="4419" spans="1:1" x14ac:dyDescent="0.2">
      <c r="A4419" s="94"/>
    </row>
    <row r="4420" spans="1:1" x14ac:dyDescent="0.2">
      <c r="A4420" s="94"/>
    </row>
    <row r="4421" spans="1:1" x14ac:dyDescent="0.2">
      <c r="A4421" s="94"/>
    </row>
    <row r="4422" spans="1:1" x14ac:dyDescent="0.2">
      <c r="A4422" s="94"/>
    </row>
    <row r="4423" spans="1:1" x14ac:dyDescent="0.2">
      <c r="A4423" s="94"/>
    </row>
    <row r="4424" spans="1:1" x14ac:dyDescent="0.2">
      <c r="A4424" s="94"/>
    </row>
    <row r="4425" spans="1:1" x14ac:dyDescent="0.2">
      <c r="A4425" s="94"/>
    </row>
    <row r="4426" spans="1:1" x14ac:dyDescent="0.2">
      <c r="A4426" s="94"/>
    </row>
    <row r="4427" spans="1:1" x14ac:dyDescent="0.2">
      <c r="A4427" s="94"/>
    </row>
    <row r="4428" spans="1:1" x14ac:dyDescent="0.2">
      <c r="A4428" s="94"/>
    </row>
    <row r="4429" spans="1:1" x14ac:dyDescent="0.2">
      <c r="A4429" s="94"/>
    </row>
    <row r="4430" spans="1:1" x14ac:dyDescent="0.2">
      <c r="A4430" s="94"/>
    </row>
    <row r="4431" spans="1:1" x14ac:dyDescent="0.2">
      <c r="A4431" s="94"/>
    </row>
    <row r="4432" spans="1:1" x14ac:dyDescent="0.2">
      <c r="A4432" s="94"/>
    </row>
    <row r="4433" spans="1:1" x14ac:dyDescent="0.2">
      <c r="A4433" s="94"/>
    </row>
    <row r="4434" spans="1:1" x14ac:dyDescent="0.2">
      <c r="A4434" s="94"/>
    </row>
    <row r="4435" spans="1:1" x14ac:dyDescent="0.2">
      <c r="A4435" s="94"/>
    </row>
    <row r="4436" spans="1:1" x14ac:dyDescent="0.2">
      <c r="A4436" s="94"/>
    </row>
    <row r="4437" spans="1:1" x14ac:dyDescent="0.2">
      <c r="A4437" s="94"/>
    </row>
    <row r="4438" spans="1:1" x14ac:dyDescent="0.2">
      <c r="A4438" s="94"/>
    </row>
    <row r="4439" spans="1:1" x14ac:dyDescent="0.2">
      <c r="A4439" s="94"/>
    </row>
    <row r="4440" spans="1:1" x14ac:dyDescent="0.2">
      <c r="A4440" s="94"/>
    </row>
    <row r="4441" spans="1:1" x14ac:dyDescent="0.2">
      <c r="A4441" s="94"/>
    </row>
    <row r="4442" spans="1:1" x14ac:dyDescent="0.2">
      <c r="A4442" s="94"/>
    </row>
    <row r="4443" spans="1:1" x14ac:dyDescent="0.2">
      <c r="A4443" s="94"/>
    </row>
    <row r="4444" spans="1:1" x14ac:dyDescent="0.2">
      <c r="A4444" s="94"/>
    </row>
    <row r="4445" spans="1:1" x14ac:dyDescent="0.2">
      <c r="A4445" s="94"/>
    </row>
    <row r="4446" spans="1:1" x14ac:dyDescent="0.2">
      <c r="A4446" s="94"/>
    </row>
    <row r="4447" spans="1:1" x14ac:dyDescent="0.2">
      <c r="A4447" s="94"/>
    </row>
    <row r="4448" spans="1:1" x14ac:dyDescent="0.2">
      <c r="A4448" s="94"/>
    </row>
    <row r="4449" spans="1:1" x14ac:dyDescent="0.2">
      <c r="A4449" s="94"/>
    </row>
    <row r="4450" spans="1:1" x14ac:dyDescent="0.2">
      <c r="A4450" s="94"/>
    </row>
    <row r="4451" spans="1:1" x14ac:dyDescent="0.2">
      <c r="A4451" s="94"/>
    </row>
    <row r="4452" spans="1:1" x14ac:dyDescent="0.2">
      <c r="A4452" s="94"/>
    </row>
    <row r="4453" spans="1:1" x14ac:dyDescent="0.2">
      <c r="A4453" s="94"/>
    </row>
    <row r="4454" spans="1:1" x14ac:dyDescent="0.2">
      <c r="A4454" s="94"/>
    </row>
    <row r="4455" spans="1:1" x14ac:dyDescent="0.2">
      <c r="A4455" s="94"/>
    </row>
    <row r="4456" spans="1:1" x14ac:dyDescent="0.2">
      <c r="A4456" s="94"/>
    </row>
    <row r="4457" spans="1:1" x14ac:dyDescent="0.2">
      <c r="A4457" s="94"/>
    </row>
    <row r="4458" spans="1:1" x14ac:dyDescent="0.2">
      <c r="A4458" s="94"/>
    </row>
    <row r="4459" spans="1:1" x14ac:dyDescent="0.2">
      <c r="A4459" s="94"/>
    </row>
    <row r="4460" spans="1:1" x14ac:dyDescent="0.2">
      <c r="A4460" s="94"/>
    </row>
    <row r="4461" spans="1:1" x14ac:dyDescent="0.2">
      <c r="A4461" s="94"/>
    </row>
    <row r="4462" spans="1:1" x14ac:dyDescent="0.2">
      <c r="A4462" s="94"/>
    </row>
    <row r="4463" spans="1:1" x14ac:dyDescent="0.2">
      <c r="A4463" s="94"/>
    </row>
    <row r="4464" spans="1:1" x14ac:dyDescent="0.2">
      <c r="A4464" s="94"/>
    </row>
    <row r="4465" spans="1:1" x14ac:dyDescent="0.2">
      <c r="A4465" s="94"/>
    </row>
    <row r="4466" spans="1:1" x14ac:dyDescent="0.2">
      <c r="A4466" s="94"/>
    </row>
    <row r="4467" spans="1:1" x14ac:dyDescent="0.2">
      <c r="A4467" s="94"/>
    </row>
    <row r="4468" spans="1:1" x14ac:dyDescent="0.2">
      <c r="A4468" s="94"/>
    </row>
    <row r="4469" spans="1:1" x14ac:dyDescent="0.2">
      <c r="A4469" s="94"/>
    </row>
    <row r="4470" spans="1:1" x14ac:dyDescent="0.2">
      <c r="A4470" s="94"/>
    </row>
    <row r="4471" spans="1:1" x14ac:dyDescent="0.2">
      <c r="A4471" s="94"/>
    </row>
    <row r="4472" spans="1:1" x14ac:dyDescent="0.2">
      <c r="A4472" s="94"/>
    </row>
    <row r="4473" spans="1:1" x14ac:dyDescent="0.2">
      <c r="A4473" s="94"/>
    </row>
    <row r="4474" spans="1:1" x14ac:dyDescent="0.2">
      <c r="A4474" s="94"/>
    </row>
    <row r="4475" spans="1:1" x14ac:dyDescent="0.2">
      <c r="A4475" s="94"/>
    </row>
    <row r="4476" spans="1:1" x14ac:dyDescent="0.2">
      <c r="A4476" s="94"/>
    </row>
    <row r="4477" spans="1:1" x14ac:dyDescent="0.2">
      <c r="A4477" s="94"/>
    </row>
    <row r="4478" spans="1:1" x14ac:dyDescent="0.2">
      <c r="A4478" s="94"/>
    </row>
    <row r="4479" spans="1:1" x14ac:dyDescent="0.2">
      <c r="A4479" s="94"/>
    </row>
    <row r="4480" spans="1:1" x14ac:dyDescent="0.2">
      <c r="A4480" s="94"/>
    </row>
    <row r="4481" spans="1:1" x14ac:dyDescent="0.2">
      <c r="A4481" s="94"/>
    </row>
    <row r="4482" spans="1:1" x14ac:dyDescent="0.2">
      <c r="A4482" s="94"/>
    </row>
    <row r="4483" spans="1:1" x14ac:dyDescent="0.2">
      <c r="A4483" s="94"/>
    </row>
    <row r="4484" spans="1:1" x14ac:dyDescent="0.2">
      <c r="A4484" s="94"/>
    </row>
    <row r="4485" spans="1:1" x14ac:dyDescent="0.2">
      <c r="A4485" s="94"/>
    </row>
    <row r="4486" spans="1:1" x14ac:dyDescent="0.2">
      <c r="A4486" s="94"/>
    </row>
    <row r="4487" spans="1:1" x14ac:dyDescent="0.2">
      <c r="A4487" s="94"/>
    </row>
    <row r="4488" spans="1:1" x14ac:dyDescent="0.2">
      <c r="A4488" s="94"/>
    </row>
    <row r="4489" spans="1:1" x14ac:dyDescent="0.2">
      <c r="A4489" s="94"/>
    </row>
    <row r="4490" spans="1:1" x14ac:dyDescent="0.2">
      <c r="A4490" s="94"/>
    </row>
    <row r="4491" spans="1:1" x14ac:dyDescent="0.2">
      <c r="A4491" s="94"/>
    </row>
    <row r="4492" spans="1:1" x14ac:dyDescent="0.2">
      <c r="A4492" s="94"/>
    </row>
    <row r="4493" spans="1:1" x14ac:dyDescent="0.2">
      <c r="A4493" s="94"/>
    </row>
    <row r="4494" spans="1:1" x14ac:dyDescent="0.2">
      <c r="A4494" s="94"/>
    </row>
    <row r="4495" spans="1:1" x14ac:dyDescent="0.2">
      <c r="A4495" s="94"/>
    </row>
    <row r="4496" spans="1:1" x14ac:dyDescent="0.2">
      <c r="A4496" s="94"/>
    </row>
    <row r="4497" spans="1:1" x14ac:dyDescent="0.2">
      <c r="A4497" s="94"/>
    </row>
    <row r="4498" spans="1:1" x14ac:dyDescent="0.2">
      <c r="A4498" s="94"/>
    </row>
    <row r="4499" spans="1:1" x14ac:dyDescent="0.2">
      <c r="A4499" s="94"/>
    </row>
    <row r="4500" spans="1:1" x14ac:dyDescent="0.2">
      <c r="A4500" s="94"/>
    </row>
    <row r="4501" spans="1:1" x14ac:dyDescent="0.2">
      <c r="A4501" s="94"/>
    </row>
    <row r="4502" spans="1:1" x14ac:dyDescent="0.2">
      <c r="A4502" s="94"/>
    </row>
    <row r="4503" spans="1:1" x14ac:dyDescent="0.2">
      <c r="A4503" s="94"/>
    </row>
    <row r="4504" spans="1:1" x14ac:dyDescent="0.2">
      <c r="A4504" s="94"/>
    </row>
    <row r="4505" spans="1:1" x14ac:dyDescent="0.2">
      <c r="A4505" s="94"/>
    </row>
    <row r="4506" spans="1:1" x14ac:dyDescent="0.2">
      <c r="A4506" s="94"/>
    </row>
    <row r="4507" spans="1:1" x14ac:dyDescent="0.2">
      <c r="A4507" s="94"/>
    </row>
    <row r="4508" spans="1:1" x14ac:dyDescent="0.2">
      <c r="A4508" s="94"/>
    </row>
    <row r="4509" spans="1:1" x14ac:dyDescent="0.2">
      <c r="A4509" s="94"/>
    </row>
    <row r="4510" spans="1:1" x14ac:dyDescent="0.2">
      <c r="A4510" s="94"/>
    </row>
    <row r="4511" spans="1:1" x14ac:dyDescent="0.2">
      <c r="A4511" s="94"/>
    </row>
    <row r="4512" spans="1:1" x14ac:dyDescent="0.2">
      <c r="A4512" s="94"/>
    </row>
    <row r="4513" spans="1:1" x14ac:dyDescent="0.2">
      <c r="A4513" s="94"/>
    </row>
    <row r="4514" spans="1:1" x14ac:dyDescent="0.2">
      <c r="A4514" s="94"/>
    </row>
    <row r="4515" spans="1:1" x14ac:dyDescent="0.2">
      <c r="A4515" s="94"/>
    </row>
    <row r="4516" spans="1:1" x14ac:dyDescent="0.2">
      <c r="A4516" s="94"/>
    </row>
    <row r="4517" spans="1:1" x14ac:dyDescent="0.2">
      <c r="A4517" s="94"/>
    </row>
    <row r="4518" spans="1:1" x14ac:dyDescent="0.2">
      <c r="A4518" s="94"/>
    </row>
    <row r="4519" spans="1:1" x14ac:dyDescent="0.2">
      <c r="A4519" s="94"/>
    </row>
    <row r="4520" spans="1:1" x14ac:dyDescent="0.2">
      <c r="A4520" s="94"/>
    </row>
    <row r="4521" spans="1:1" x14ac:dyDescent="0.2">
      <c r="A4521" s="94"/>
    </row>
    <row r="4522" spans="1:1" x14ac:dyDescent="0.2">
      <c r="A4522" s="94"/>
    </row>
    <row r="4523" spans="1:1" x14ac:dyDescent="0.2">
      <c r="A4523" s="94"/>
    </row>
    <row r="4524" spans="1:1" x14ac:dyDescent="0.2">
      <c r="A4524" s="94"/>
    </row>
    <row r="4525" spans="1:1" x14ac:dyDescent="0.2">
      <c r="A4525" s="94"/>
    </row>
    <row r="4526" spans="1:1" x14ac:dyDescent="0.2">
      <c r="A4526" s="94"/>
    </row>
    <row r="4527" spans="1:1" x14ac:dyDescent="0.2">
      <c r="A4527" s="94"/>
    </row>
    <row r="4528" spans="1:1" x14ac:dyDescent="0.2">
      <c r="A4528" s="94"/>
    </row>
    <row r="4529" spans="1:1" x14ac:dyDescent="0.2">
      <c r="A4529" s="94"/>
    </row>
    <row r="4530" spans="1:1" x14ac:dyDescent="0.2">
      <c r="A4530" s="94"/>
    </row>
    <row r="4531" spans="1:1" x14ac:dyDescent="0.2">
      <c r="A4531" s="94"/>
    </row>
    <row r="4532" spans="1:1" x14ac:dyDescent="0.2">
      <c r="A4532" s="94"/>
    </row>
    <row r="4533" spans="1:1" x14ac:dyDescent="0.2">
      <c r="A4533" s="94"/>
    </row>
    <row r="4534" spans="1:1" x14ac:dyDescent="0.2">
      <c r="A4534" s="94"/>
    </row>
    <row r="4535" spans="1:1" x14ac:dyDescent="0.2">
      <c r="A4535" s="94"/>
    </row>
    <row r="4536" spans="1:1" x14ac:dyDescent="0.2">
      <c r="A4536" s="94"/>
    </row>
    <row r="4537" spans="1:1" x14ac:dyDescent="0.2">
      <c r="A4537" s="94"/>
    </row>
    <row r="4538" spans="1:1" x14ac:dyDescent="0.2">
      <c r="A4538" s="94"/>
    </row>
    <row r="4539" spans="1:1" x14ac:dyDescent="0.2">
      <c r="A4539" s="94"/>
    </row>
    <row r="4540" spans="1:1" x14ac:dyDescent="0.2">
      <c r="A4540" s="94"/>
    </row>
    <row r="4541" spans="1:1" x14ac:dyDescent="0.2">
      <c r="A4541" s="94"/>
    </row>
    <row r="4542" spans="1:1" x14ac:dyDescent="0.2">
      <c r="A4542" s="94"/>
    </row>
    <row r="4543" spans="1:1" x14ac:dyDescent="0.2">
      <c r="A4543" s="94"/>
    </row>
    <row r="4544" spans="1:1" x14ac:dyDescent="0.2">
      <c r="A4544" s="94"/>
    </row>
    <row r="4545" spans="1:1" x14ac:dyDescent="0.2">
      <c r="A4545" s="94"/>
    </row>
    <row r="4546" spans="1:1" x14ac:dyDescent="0.2">
      <c r="A4546" s="94"/>
    </row>
    <row r="4547" spans="1:1" x14ac:dyDescent="0.2">
      <c r="A4547" s="94"/>
    </row>
    <row r="4548" spans="1:1" x14ac:dyDescent="0.2">
      <c r="A4548" s="94"/>
    </row>
    <row r="4549" spans="1:1" x14ac:dyDescent="0.2">
      <c r="A4549" s="94"/>
    </row>
    <row r="4550" spans="1:1" x14ac:dyDescent="0.2">
      <c r="A4550" s="94"/>
    </row>
    <row r="4551" spans="1:1" x14ac:dyDescent="0.2">
      <c r="A4551" s="94"/>
    </row>
    <row r="4552" spans="1:1" x14ac:dyDescent="0.2">
      <c r="A4552" s="94"/>
    </row>
    <row r="4553" spans="1:1" x14ac:dyDescent="0.2">
      <c r="A4553" s="94"/>
    </row>
    <row r="4554" spans="1:1" x14ac:dyDescent="0.2">
      <c r="A4554" s="94"/>
    </row>
    <row r="4555" spans="1:1" x14ac:dyDescent="0.2">
      <c r="A4555" s="94"/>
    </row>
    <row r="4556" spans="1:1" x14ac:dyDescent="0.2">
      <c r="A4556" s="94"/>
    </row>
    <row r="4557" spans="1:1" x14ac:dyDescent="0.2">
      <c r="A4557" s="94"/>
    </row>
    <row r="4558" spans="1:1" x14ac:dyDescent="0.2">
      <c r="A4558" s="94"/>
    </row>
    <row r="4559" spans="1:1" x14ac:dyDescent="0.2">
      <c r="A4559" s="94"/>
    </row>
    <row r="4560" spans="1:1" x14ac:dyDescent="0.2">
      <c r="A4560" s="94"/>
    </row>
    <row r="4561" spans="1:1" x14ac:dyDescent="0.2">
      <c r="A4561" s="94"/>
    </row>
    <row r="4562" spans="1:1" x14ac:dyDescent="0.2">
      <c r="A4562" s="94"/>
    </row>
    <row r="4563" spans="1:1" x14ac:dyDescent="0.2">
      <c r="A4563" s="94"/>
    </row>
    <row r="4564" spans="1:1" x14ac:dyDescent="0.2">
      <c r="A4564" s="94"/>
    </row>
    <row r="4565" spans="1:1" x14ac:dyDescent="0.2">
      <c r="A4565" s="94"/>
    </row>
    <row r="4566" spans="1:1" x14ac:dyDescent="0.2">
      <c r="A4566" s="94"/>
    </row>
    <row r="4567" spans="1:1" x14ac:dyDescent="0.2">
      <c r="A4567" s="94"/>
    </row>
    <row r="4568" spans="1:1" x14ac:dyDescent="0.2">
      <c r="A4568" s="94"/>
    </row>
    <row r="4569" spans="1:1" x14ac:dyDescent="0.2">
      <c r="A4569" s="94"/>
    </row>
    <row r="4570" spans="1:1" x14ac:dyDescent="0.2">
      <c r="A4570" s="94"/>
    </row>
    <row r="4571" spans="1:1" x14ac:dyDescent="0.2">
      <c r="A4571" s="94"/>
    </row>
    <row r="4572" spans="1:1" x14ac:dyDescent="0.2">
      <c r="A4572" s="94"/>
    </row>
    <row r="4573" spans="1:1" x14ac:dyDescent="0.2">
      <c r="A4573" s="94"/>
    </row>
    <row r="4574" spans="1:1" x14ac:dyDescent="0.2">
      <c r="A4574" s="94"/>
    </row>
    <row r="4575" spans="1:1" x14ac:dyDescent="0.2">
      <c r="A4575" s="94"/>
    </row>
    <row r="4576" spans="1:1" x14ac:dyDescent="0.2">
      <c r="A4576" s="94"/>
    </row>
    <row r="4577" spans="1:1" x14ac:dyDescent="0.2">
      <c r="A4577" s="94"/>
    </row>
    <row r="4578" spans="1:1" x14ac:dyDescent="0.2">
      <c r="A4578" s="94"/>
    </row>
    <row r="4579" spans="1:1" x14ac:dyDescent="0.2">
      <c r="A4579" s="94"/>
    </row>
    <row r="4580" spans="1:1" x14ac:dyDescent="0.2">
      <c r="A4580" s="94"/>
    </row>
    <row r="4581" spans="1:1" x14ac:dyDescent="0.2">
      <c r="A4581" s="94"/>
    </row>
    <row r="4582" spans="1:1" x14ac:dyDescent="0.2">
      <c r="A4582" s="94"/>
    </row>
    <row r="4583" spans="1:1" x14ac:dyDescent="0.2">
      <c r="A4583" s="94"/>
    </row>
    <row r="4584" spans="1:1" x14ac:dyDescent="0.2">
      <c r="A4584" s="94"/>
    </row>
    <row r="4585" spans="1:1" x14ac:dyDescent="0.2">
      <c r="A4585" s="94"/>
    </row>
    <row r="4586" spans="1:1" x14ac:dyDescent="0.2">
      <c r="A4586" s="94"/>
    </row>
    <row r="4587" spans="1:1" x14ac:dyDescent="0.2">
      <c r="A4587" s="94"/>
    </row>
    <row r="4588" spans="1:1" x14ac:dyDescent="0.2">
      <c r="A4588" s="94"/>
    </row>
    <row r="4589" spans="1:1" x14ac:dyDescent="0.2">
      <c r="A4589" s="94"/>
    </row>
    <row r="4590" spans="1:1" x14ac:dyDescent="0.2">
      <c r="A4590" s="94"/>
    </row>
    <row r="4591" spans="1:1" x14ac:dyDescent="0.2">
      <c r="A4591" s="94"/>
    </row>
    <row r="4592" spans="1:1" x14ac:dyDescent="0.2">
      <c r="A4592" s="94"/>
    </row>
    <row r="4593" spans="1:1" x14ac:dyDescent="0.2">
      <c r="A4593" s="94"/>
    </row>
    <row r="4594" spans="1:1" x14ac:dyDescent="0.2">
      <c r="A4594" s="94"/>
    </row>
    <row r="4595" spans="1:1" x14ac:dyDescent="0.2">
      <c r="A4595" s="94"/>
    </row>
    <row r="4596" spans="1:1" x14ac:dyDescent="0.2">
      <c r="A4596" s="94"/>
    </row>
    <row r="4597" spans="1:1" x14ac:dyDescent="0.2">
      <c r="A4597" s="94"/>
    </row>
    <row r="4598" spans="1:1" x14ac:dyDescent="0.2">
      <c r="A4598" s="94"/>
    </row>
    <row r="4599" spans="1:1" x14ac:dyDescent="0.2">
      <c r="A4599" s="94"/>
    </row>
    <row r="4600" spans="1:1" x14ac:dyDescent="0.2">
      <c r="A4600" s="94"/>
    </row>
    <row r="4601" spans="1:1" x14ac:dyDescent="0.2">
      <c r="A4601" s="94"/>
    </row>
    <row r="4602" spans="1:1" x14ac:dyDescent="0.2">
      <c r="A4602" s="94"/>
    </row>
    <row r="4603" spans="1:1" x14ac:dyDescent="0.2">
      <c r="A4603" s="94"/>
    </row>
    <row r="4604" spans="1:1" x14ac:dyDescent="0.2">
      <c r="A4604" s="94"/>
    </row>
    <row r="4605" spans="1:1" x14ac:dyDescent="0.2">
      <c r="A4605" s="94"/>
    </row>
    <row r="4606" spans="1:1" x14ac:dyDescent="0.2">
      <c r="A4606" s="94"/>
    </row>
    <row r="4607" spans="1:1" x14ac:dyDescent="0.2">
      <c r="A4607" s="94"/>
    </row>
    <row r="4608" spans="1:1" x14ac:dyDescent="0.2">
      <c r="A4608" s="94"/>
    </row>
    <row r="4609" spans="1:1" x14ac:dyDescent="0.2">
      <c r="A4609" s="94"/>
    </row>
    <row r="4610" spans="1:1" x14ac:dyDescent="0.2">
      <c r="A4610" s="94"/>
    </row>
    <row r="4611" spans="1:1" x14ac:dyDescent="0.2">
      <c r="A4611" s="94"/>
    </row>
    <row r="4612" spans="1:1" x14ac:dyDescent="0.2">
      <c r="A4612" s="94"/>
    </row>
    <row r="4613" spans="1:1" x14ac:dyDescent="0.2">
      <c r="A4613" s="94"/>
    </row>
    <row r="4614" spans="1:1" x14ac:dyDescent="0.2">
      <c r="A4614" s="94"/>
    </row>
    <row r="4615" spans="1:1" x14ac:dyDescent="0.2">
      <c r="A4615" s="94"/>
    </row>
    <row r="4616" spans="1:1" x14ac:dyDescent="0.2">
      <c r="A4616" s="94"/>
    </row>
    <row r="4617" spans="1:1" x14ac:dyDescent="0.2">
      <c r="A4617" s="94"/>
    </row>
    <row r="4618" spans="1:1" x14ac:dyDescent="0.2">
      <c r="A4618" s="94"/>
    </row>
    <row r="4619" spans="1:1" x14ac:dyDescent="0.2">
      <c r="A4619" s="94"/>
    </row>
    <row r="4620" spans="1:1" x14ac:dyDescent="0.2">
      <c r="A4620" s="94"/>
    </row>
    <row r="4621" spans="1:1" x14ac:dyDescent="0.2">
      <c r="A4621" s="94"/>
    </row>
    <row r="4622" spans="1:1" x14ac:dyDescent="0.2">
      <c r="A4622" s="94"/>
    </row>
    <row r="4623" spans="1:1" x14ac:dyDescent="0.2">
      <c r="A4623" s="94"/>
    </row>
    <row r="4624" spans="1:1" x14ac:dyDescent="0.2">
      <c r="A4624" s="94"/>
    </row>
    <row r="4625" spans="1:1" x14ac:dyDescent="0.2">
      <c r="A4625" s="94"/>
    </row>
    <row r="4626" spans="1:1" x14ac:dyDescent="0.2">
      <c r="A4626" s="94"/>
    </row>
    <row r="4627" spans="1:1" x14ac:dyDescent="0.2">
      <c r="A4627" s="94"/>
    </row>
    <row r="4628" spans="1:1" x14ac:dyDescent="0.2">
      <c r="A4628" s="94"/>
    </row>
    <row r="4629" spans="1:1" x14ac:dyDescent="0.2">
      <c r="A4629" s="94"/>
    </row>
    <row r="4630" spans="1:1" x14ac:dyDescent="0.2">
      <c r="A4630" s="94"/>
    </row>
    <row r="4631" spans="1:1" x14ac:dyDescent="0.2">
      <c r="A4631" s="94"/>
    </row>
    <row r="4632" spans="1:1" x14ac:dyDescent="0.2">
      <c r="A4632" s="94"/>
    </row>
    <row r="4633" spans="1:1" x14ac:dyDescent="0.2">
      <c r="A4633" s="94"/>
    </row>
    <row r="4634" spans="1:1" x14ac:dyDescent="0.2">
      <c r="A4634" s="94"/>
    </row>
    <row r="4635" spans="1:1" x14ac:dyDescent="0.2">
      <c r="A4635" s="94"/>
    </row>
    <row r="4636" spans="1:1" x14ac:dyDescent="0.2">
      <c r="A4636" s="94"/>
    </row>
    <row r="4637" spans="1:1" x14ac:dyDescent="0.2">
      <c r="A4637" s="94"/>
    </row>
    <row r="4638" spans="1:1" x14ac:dyDescent="0.2">
      <c r="A4638" s="94"/>
    </row>
    <row r="4639" spans="1:1" x14ac:dyDescent="0.2">
      <c r="A4639" s="94"/>
    </row>
    <row r="4640" spans="1:1" x14ac:dyDescent="0.2">
      <c r="A4640" s="94"/>
    </row>
    <row r="4641" spans="1:1" x14ac:dyDescent="0.2">
      <c r="A4641" s="94"/>
    </row>
    <row r="4642" spans="1:1" x14ac:dyDescent="0.2">
      <c r="A4642" s="94"/>
    </row>
    <row r="4643" spans="1:1" x14ac:dyDescent="0.2">
      <c r="A4643" s="94"/>
    </row>
    <row r="4644" spans="1:1" x14ac:dyDescent="0.2">
      <c r="A4644" s="94"/>
    </row>
    <row r="4645" spans="1:1" x14ac:dyDescent="0.2">
      <c r="A4645" s="94"/>
    </row>
    <row r="4646" spans="1:1" x14ac:dyDescent="0.2">
      <c r="A4646" s="94"/>
    </row>
    <row r="4647" spans="1:1" x14ac:dyDescent="0.2">
      <c r="A4647" s="94"/>
    </row>
    <row r="4648" spans="1:1" x14ac:dyDescent="0.2">
      <c r="A4648" s="94"/>
    </row>
    <row r="4649" spans="1:1" x14ac:dyDescent="0.2">
      <c r="A4649" s="94"/>
    </row>
    <row r="4650" spans="1:1" x14ac:dyDescent="0.2">
      <c r="A4650" s="94"/>
    </row>
    <row r="4651" spans="1:1" x14ac:dyDescent="0.2">
      <c r="A4651" s="94"/>
    </row>
    <row r="4652" spans="1:1" x14ac:dyDescent="0.2">
      <c r="A4652" s="94"/>
    </row>
    <row r="4653" spans="1:1" x14ac:dyDescent="0.2">
      <c r="A4653" s="94"/>
    </row>
    <row r="4654" spans="1:1" x14ac:dyDescent="0.2">
      <c r="A4654" s="94"/>
    </row>
    <row r="4655" spans="1:1" x14ac:dyDescent="0.2">
      <c r="A4655" s="94"/>
    </row>
    <row r="4656" spans="1:1" x14ac:dyDescent="0.2">
      <c r="A4656" s="94"/>
    </row>
    <row r="4657" spans="1:1" x14ac:dyDescent="0.2">
      <c r="A4657" s="94"/>
    </row>
    <row r="4658" spans="1:1" x14ac:dyDescent="0.2">
      <c r="A4658" s="94"/>
    </row>
    <row r="4659" spans="1:1" x14ac:dyDescent="0.2">
      <c r="A4659" s="94"/>
    </row>
    <row r="4660" spans="1:1" x14ac:dyDescent="0.2">
      <c r="A4660" s="94"/>
    </row>
    <row r="4661" spans="1:1" x14ac:dyDescent="0.2">
      <c r="A4661" s="94"/>
    </row>
    <row r="4662" spans="1:1" x14ac:dyDescent="0.2">
      <c r="A4662" s="94"/>
    </row>
    <row r="4663" spans="1:1" x14ac:dyDescent="0.2">
      <c r="A4663" s="94"/>
    </row>
    <row r="4664" spans="1:1" x14ac:dyDescent="0.2">
      <c r="A4664" s="94"/>
    </row>
    <row r="4665" spans="1:1" x14ac:dyDescent="0.2">
      <c r="A4665" s="94"/>
    </row>
    <row r="4666" spans="1:1" x14ac:dyDescent="0.2">
      <c r="A4666" s="94"/>
    </row>
    <row r="4667" spans="1:1" x14ac:dyDescent="0.2">
      <c r="A4667" s="94"/>
    </row>
    <row r="4668" spans="1:1" x14ac:dyDescent="0.2">
      <c r="A4668" s="94"/>
    </row>
    <row r="4669" spans="1:1" x14ac:dyDescent="0.2">
      <c r="A4669" s="94"/>
    </row>
    <row r="4670" spans="1:1" x14ac:dyDescent="0.2">
      <c r="A4670" s="94"/>
    </row>
    <row r="4671" spans="1:1" x14ac:dyDescent="0.2">
      <c r="A4671" s="94"/>
    </row>
    <row r="4672" spans="1:1" x14ac:dyDescent="0.2">
      <c r="A4672" s="94"/>
    </row>
    <row r="4673" spans="1:1" x14ac:dyDescent="0.2">
      <c r="A4673" s="94"/>
    </row>
    <row r="4674" spans="1:1" x14ac:dyDescent="0.2">
      <c r="A4674" s="94"/>
    </row>
    <row r="4675" spans="1:1" x14ac:dyDescent="0.2">
      <c r="A4675" s="94"/>
    </row>
    <row r="4676" spans="1:1" x14ac:dyDescent="0.2">
      <c r="A4676" s="94"/>
    </row>
    <row r="4677" spans="1:1" x14ac:dyDescent="0.2">
      <c r="A4677" s="94"/>
    </row>
    <row r="4678" spans="1:1" x14ac:dyDescent="0.2">
      <c r="A4678" s="94"/>
    </row>
    <row r="4679" spans="1:1" x14ac:dyDescent="0.2">
      <c r="A4679" s="94"/>
    </row>
    <row r="4680" spans="1:1" x14ac:dyDescent="0.2">
      <c r="A4680" s="94"/>
    </row>
    <row r="4681" spans="1:1" x14ac:dyDescent="0.2">
      <c r="A4681" s="94"/>
    </row>
    <row r="4682" spans="1:1" x14ac:dyDescent="0.2">
      <c r="A4682" s="94"/>
    </row>
    <row r="4683" spans="1:1" x14ac:dyDescent="0.2">
      <c r="A4683" s="94"/>
    </row>
    <row r="4684" spans="1:1" x14ac:dyDescent="0.2">
      <c r="A4684" s="94"/>
    </row>
    <row r="4685" spans="1:1" x14ac:dyDescent="0.2">
      <c r="A4685" s="94"/>
    </row>
    <row r="4686" spans="1:1" x14ac:dyDescent="0.2">
      <c r="A4686" s="94"/>
    </row>
    <row r="4687" spans="1:1" x14ac:dyDescent="0.2">
      <c r="A4687" s="94"/>
    </row>
    <row r="4688" spans="1:1" x14ac:dyDescent="0.2">
      <c r="A4688" s="94"/>
    </row>
    <row r="4689" spans="1:1" x14ac:dyDescent="0.2">
      <c r="A4689" s="94"/>
    </row>
    <row r="4690" spans="1:1" x14ac:dyDescent="0.2">
      <c r="A4690" s="94"/>
    </row>
    <row r="4691" spans="1:1" x14ac:dyDescent="0.2">
      <c r="A4691" s="94"/>
    </row>
    <row r="4692" spans="1:1" x14ac:dyDescent="0.2">
      <c r="A4692" s="94"/>
    </row>
    <row r="4693" spans="1:1" x14ac:dyDescent="0.2">
      <c r="A4693" s="94"/>
    </row>
    <row r="4694" spans="1:1" x14ac:dyDescent="0.2">
      <c r="A4694" s="94"/>
    </row>
    <row r="4695" spans="1:1" x14ac:dyDescent="0.2">
      <c r="A4695" s="94"/>
    </row>
    <row r="4696" spans="1:1" x14ac:dyDescent="0.2">
      <c r="A4696" s="94"/>
    </row>
    <row r="4697" spans="1:1" x14ac:dyDescent="0.2">
      <c r="A4697" s="94"/>
    </row>
    <row r="4698" spans="1:1" x14ac:dyDescent="0.2">
      <c r="A4698" s="94"/>
    </row>
    <row r="4699" spans="1:1" x14ac:dyDescent="0.2">
      <c r="A4699" s="94"/>
    </row>
    <row r="4700" spans="1:1" x14ac:dyDescent="0.2">
      <c r="A4700" s="94"/>
    </row>
    <row r="4701" spans="1:1" x14ac:dyDescent="0.2">
      <c r="A4701" s="94"/>
    </row>
    <row r="4702" spans="1:1" x14ac:dyDescent="0.2">
      <c r="A4702" s="94"/>
    </row>
    <row r="4703" spans="1:1" x14ac:dyDescent="0.2">
      <c r="A4703" s="94"/>
    </row>
    <row r="4704" spans="1:1" x14ac:dyDescent="0.2">
      <c r="A4704" s="94"/>
    </row>
    <row r="4705" spans="1:1" x14ac:dyDescent="0.2">
      <c r="A4705" s="94"/>
    </row>
    <row r="4706" spans="1:1" x14ac:dyDescent="0.2">
      <c r="A4706" s="94"/>
    </row>
    <row r="4707" spans="1:1" x14ac:dyDescent="0.2">
      <c r="A4707" s="94"/>
    </row>
    <row r="4708" spans="1:1" x14ac:dyDescent="0.2">
      <c r="A4708" s="94"/>
    </row>
    <row r="4709" spans="1:1" x14ac:dyDescent="0.2">
      <c r="A4709" s="94"/>
    </row>
    <row r="4710" spans="1:1" x14ac:dyDescent="0.2">
      <c r="A4710" s="94"/>
    </row>
    <row r="4711" spans="1:1" x14ac:dyDescent="0.2">
      <c r="A4711" s="94"/>
    </row>
    <row r="4712" spans="1:1" x14ac:dyDescent="0.2">
      <c r="A4712" s="94"/>
    </row>
    <row r="4713" spans="1:1" x14ac:dyDescent="0.2">
      <c r="A4713" s="94"/>
    </row>
    <row r="4714" spans="1:1" x14ac:dyDescent="0.2">
      <c r="A4714" s="94"/>
    </row>
    <row r="4715" spans="1:1" x14ac:dyDescent="0.2">
      <c r="A4715" s="94"/>
    </row>
    <row r="4716" spans="1:1" x14ac:dyDescent="0.2">
      <c r="A4716" s="94"/>
    </row>
    <row r="4717" spans="1:1" x14ac:dyDescent="0.2">
      <c r="A4717" s="94"/>
    </row>
    <row r="4718" spans="1:1" x14ac:dyDescent="0.2">
      <c r="A4718" s="94"/>
    </row>
    <row r="4719" spans="1:1" x14ac:dyDescent="0.2">
      <c r="A4719" s="94"/>
    </row>
    <row r="4720" spans="1:1" x14ac:dyDescent="0.2">
      <c r="A4720" s="94"/>
    </row>
    <row r="4721" spans="1:1" x14ac:dyDescent="0.2">
      <c r="A4721" s="94"/>
    </row>
    <row r="4722" spans="1:1" x14ac:dyDescent="0.2">
      <c r="A4722" s="94"/>
    </row>
    <row r="4723" spans="1:1" x14ac:dyDescent="0.2">
      <c r="A4723" s="94"/>
    </row>
    <row r="4724" spans="1:1" x14ac:dyDescent="0.2">
      <c r="A4724" s="94"/>
    </row>
    <row r="4725" spans="1:1" x14ac:dyDescent="0.2">
      <c r="A4725" s="94"/>
    </row>
    <row r="4726" spans="1:1" x14ac:dyDescent="0.2">
      <c r="A4726" s="94"/>
    </row>
    <row r="4727" spans="1:1" x14ac:dyDescent="0.2">
      <c r="A4727" s="94"/>
    </row>
    <row r="4728" spans="1:1" x14ac:dyDescent="0.2">
      <c r="A4728" s="94"/>
    </row>
    <row r="4729" spans="1:1" x14ac:dyDescent="0.2">
      <c r="A4729" s="94"/>
    </row>
    <row r="4730" spans="1:1" x14ac:dyDescent="0.2">
      <c r="A4730" s="94"/>
    </row>
    <row r="4731" spans="1:1" x14ac:dyDescent="0.2">
      <c r="A4731" s="94"/>
    </row>
    <row r="4732" spans="1:1" x14ac:dyDescent="0.2">
      <c r="A4732" s="94"/>
    </row>
    <row r="4733" spans="1:1" x14ac:dyDescent="0.2">
      <c r="A4733" s="94"/>
    </row>
    <row r="4734" spans="1:1" x14ac:dyDescent="0.2">
      <c r="A4734" s="94"/>
    </row>
    <row r="4735" spans="1:1" x14ac:dyDescent="0.2">
      <c r="A4735" s="94"/>
    </row>
    <row r="4736" spans="1:1" x14ac:dyDescent="0.2">
      <c r="A4736" s="94"/>
    </row>
    <row r="4737" spans="1:1" x14ac:dyDescent="0.2">
      <c r="A4737" s="94"/>
    </row>
    <row r="4738" spans="1:1" x14ac:dyDescent="0.2">
      <c r="A4738" s="94"/>
    </row>
    <row r="4739" spans="1:1" x14ac:dyDescent="0.2">
      <c r="A4739" s="94"/>
    </row>
    <row r="4740" spans="1:1" x14ac:dyDescent="0.2">
      <c r="A4740" s="94"/>
    </row>
    <row r="4741" spans="1:1" x14ac:dyDescent="0.2">
      <c r="A4741" s="94"/>
    </row>
    <row r="4742" spans="1:1" x14ac:dyDescent="0.2">
      <c r="A4742" s="94"/>
    </row>
    <row r="4743" spans="1:1" x14ac:dyDescent="0.2">
      <c r="A4743" s="94"/>
    </row>
    <row r="4744" spans="1:1" x14ac:dyDescent="0.2">
      <c r="A4744" s="94"/>
    </row>
    <row r="4745" spans="1:1" x14ac:dyDescent="0.2">
      <c r="A4745" s="94"/>
    </row>
    <row r="4746" spans="1:1" x14ac:dyDescent="0.2">
      <c r="A4746" s="94"/>
    </row>
    <row r="4747" spans="1:1" x14ac:dyDescent="0.2">
      <c r="A4747" s="94"/>
    </row>
    <row r="4748" spans="1:1" x14ac:dyDescent="0.2">
      <c r="A4748" s="94"/>
    </row>
    <row r="4749" spans="1:1" x14ac:dyDescent="0.2">
      <c r="A4749" s="94"/>
    </row>
    <row r="4750" spans="1:1" x14ac:dyDescent="0.2">
      <c r="A4750" s="94"/>
    </row>
    <row r="4751" spans="1:1" x14ac:dyDescent="0.2">
      <c r="A4751" s="94"/>
    </row>
    <row r="4752" spans="1:1" x14ac:dyDescent="0.2">
      <c r="A4752" s="94"/>
    </row>
    <row r="4753" spans="1:1" x14ac:dyDescent="0.2">
      <c r="A4753" s="94"/>
    </row>
    <row r="4754" spans="1:1" x14ac:dyDescent="0.2">
      <c r="A4754" s="94"/>
    </row>
    <row r="4755" spans="1:1" x14ac:dyDescent="0.2">
      <c r="A4755" s="94"/>
    </row>
    <row r="4756" spans="1:1" x14ac:dyDescent="0.2">
      <c r="A4756" s="94"/>
    </row>
    <row r="4757" spans="1:1" x14ac:dyDescent="0.2">
      <c r="A4757" s="94"/>
    </row>
    <row r="4758" spans="1:1" x14ac:dyDescent="0.2">
      <c r="A4758" s="94"/>
    </row>
    <row r="4759" spans="1:1" x14ac:dyDescent="0.2">
      <c r="A4759" s="94"/>
    </row>
    <row r="4760" spans="1:1" x14ac:dyDescent="0.2">
      <c r="A4760" s="94"/>
    </row>
    <row r="4761" spans="1:1" x14ac:dyDescent="0.2">
      <c r="A4761" s="94"/>
    </row>
    <row r="4762" spans="1:1" x14ac:dyDescent="0.2">
      <c r="A4762" s="94"/>
    </row>
    <row r="4763" spans="1:1" x14ac:dyDescent="0.2">
      <c r="A4763" s="94"/>
    </row>
    <row r="4764" spans="1:1" x14ac:dyDescent="0.2">
      <c r="A4764" s="94"/>
    </row>
    <row r="4765" spans="1:1" x14ac:dyDescent="0.2">
      <c r="A4765" s="94"/>
    </row>
    <row r="4766" spans="1:1" x14ac:dyDescent="0.2">
      <c r="A4766" s="94"/>
    </row>
    <row r="4767" spans="1:1" x14ac:dyDescent="0.2">
      <c r="A4767" s="94"/>
    </row>
    <row r="4768" spans="1:1" x14ac:dyDescent="0.2">
      <c r="A4768" s="94"/>
    </row>
    <row r="4769" spans="1:1" x14ac:dyDescent="0.2">
      <c r="A4769" s="94"/>
    </row>
    <row r="4770" spans="1:1" x14ac:dyDescent="0.2">
      <c r="A4770" s="94"/>
    </row>
    <row r="4771" spans="1:1" x14ac:dyDescent="0.2">
      <c r="A4771" s="94"/>
    </row>
    <row r="4772" spans="1:1" x14ac:dyDescent="0.2">
      <c r="A4772" s="94"/>
    </row>
    <row r="4773" spans="1:1" x14ac:dyDescent="0.2">
      <c r="A4773" s="94"/>
    </row>
    <row r="4774" spans="1:1" x14ac:dyDescent="0.2">
      <c r="A4774" s="94"/>
    </row>
    <row r="4775" spans="1:1" x14ac:dyDescent="0.2">
      <c r="A4775" s="94"/>
    </row>
    <row r="4776" spans="1:1" x14ac:dyDescent="0.2">
      <c r="A4776" s="94"/>
    </row>
    <row r="4777" spans="1:1" x14ac:dyDescent="0.2">
      <c r="A4777" s="94"/>
    </row>
    <row r="4778" spans="1:1" x14ac:dyDescent="0.2">
      <c r="A4778" s="94"/>
    </row>
    <row r="4779" spans="1:1" x14ac:dyDescent="0.2">
      <c r="A4779" s="94"/>
    </row>
    <row r="4780" spans="1:1" x14ac:dyDescent="0.2">
      <c r="A4780" s="94"/>
    </row>
    <row r="4781" spans="1:1" x14ac:dyDescent="0.2">
      <c r="A4781" s="94"/>
    </row>
    <row r="4782" spans="1:1" x14ac:dyDescent="0.2">
      <c r="A4782" s="94"/>
    </row>
    <row r="4783" spans="1:1" x14ac:dyDescent="0.2">
      <c r="A4783" s="94"/>
    </row>
    <row r="4784" spans="1:1" x14ac:dyDescent="0.2">
      <c r="A4784" s="94"/>
    </row>
    <row r="4785" spans="1:1" x14ac:dyDescent="0.2">
      <c r="A4785" s="94"/>
    </row>
    <row r="4786" spans="1:1" x14ac:dyDescent="0.2">
      <c r="A4786" s="94"/>
    </row>
    <row r="4787" spans="1:1" x14ac:dyDescent="0.2">
      <c r="A4787" s="94"/>
    </row>
    <row r="4788" spans="1:1" x14ac:dyDescent="0.2">
      <c r="A4788" s="94"/>
    </row>
    <row r="4789" spans="1:1" x14ac:dyDescent="0.2">
      <c r="A4789" s="94"/>
    </row>
    <row r="4790" spans="1:1" x14ac:dyDescent="0.2">
      <c r="A4790" s="94"/>
    </row>
    <row r="4791" spans="1:1" x14ac:dyDescent="0.2">
      <c r="A4791" s="94"/>
    </row>
    <row r="4792" spans="1:1" x14ac:dyDescent="0.2">
      <c r="A4792" s="94"/>
    </row>
    <row r="4793" spans="1:1" x14ac:dyDescent="0.2">
      <c r="A4793" s="94"/>
    </row>
    <row r="4794" spans="1:1" x14ac:dyDescent="0.2">
      <c r="A4794" s="94"/>
    </row>
    <row r="4795" spans="1:1" x14ac:dyDescent="0.2">
      <c r="A4795" s="94"/>
    </row>
    <row r="4796" spans="1:1" x14ac:dyDescent="0.2">
      <c r="A4796" s="94"/>
    </row>
    <row r="4797" spans="1:1" x14ac:dyDescent="0.2">
      <c r="A4797" s="94"/>
    </row>
    <row r="4798" spans="1:1" x14ac:dyDescent="0.2">
      <c r="A4798" s="94"/>
    </row>
    <row r="4799" spans="1:1" x14ac:dyDescent="0.2">
      <c r="A4799" s="94"/>
    </row>
    <row r="4800" spans="1:1" x14ac:dyDescent="0.2">
      <c r="A4800" s="94"/>
    </row>
    <row r="4801" spans="1:1" x14ac:dyDescent="0.2">
      <c r="A4801" s="94"/>
    </row>
    <row r="4802" spans="1:1" x14ac:dyDescent="0.2">
      <c r="A4802" s="94"/>
    </row>
    <row r="4803" spans="1:1" x14ac:dyDescent="0.2">
      <c r="A4803" s="94"/>
    </row>
    <row r="4804" spans="1:1" x14ac:dyDescent="0.2">
      <c r="A4804" s="94"/>
    </row>
    <row r="4805" spans="1:1" x14ac:dyDescent="0.2">
      <c r="A4805" s="94"/>
    </row>
    <row r="4806" spans="1:1" x14ac:dyDescent="0.2">
      <c r="A4806" s="94"/>
    </row>
    <row r="4807" spans="1:1" x14ac:dyDescent="0.2">
      <c r="A4807" s="94"/>
    </row>
    <row r="4808" spans="1:1" x14ac:dyDescent="0.2">
      <c r="A4808" s="94"/>
    </row>
    <row r="4809" spans="1:1" x14ac:dyDescent="0.2">
      <c r="A4809" s="94"/>
    </row>
    <row r="4810" spans="1:1" x14ac:dyDescent="0.2">
      <c r="A4810" s="94"/>
    </row>
    <row r="4811" spans="1:1" x14ac:dyDescent="0.2">
      <c r="A4811" s="94"/>
    </row>
    <row r="4812" spans="1:1" x14ac:dyDescent="0.2">
      <c r="A4812" s="94"/>
    </row>
    <row r="4813" spans="1:1" x14ac:dyDescent="0.2">
      <c r="A4813" s="94"/>
    </row>
    <row r="4814" spans="1:1" x14ac:dyDescent="0.2">
      <c r="A4814" s="94"/>
    </row>
    <row r="4815" spans="1:1" x14ac:dyDescent="0.2">
      <c r="A4815" s="94"/>
    </row>
    <row r="4816" spans="1:1" x14ac:dyDescent="0.2">
      <c r="A4816" s="94"/>
    </row>
    <row r="4817" spans="1:1" x14ac:dyDescent="0.2">
      <c r="A4817" s="94"/>
    </row>
    <row r="4818" spans="1:1" x14ac:dyDescent="0.2">
      <c r="A4818" s="94"/>
    </row>
    <row r="4819" spans="1:1" x14ac:dyDescent="0.2">
      <c r="A4819" s="94"/>
    </row>
    <row r="4820" spans="1:1" x14ac:dyDescent="0.2">
      <c r="A4820" s="94"/>
    </row>
    <row r="4821" spans="1:1" x14ac:dyDescent="0.2">
      <c r="A4821" s="94"/>
    </row>
    <row r="4822" spans="1:1" x14ac:dyDescent="0.2">
      <c r="A4822" s="94"/>
    </row>
    <row r="4823" spans="1:1" x14ac:dyDescent="0.2">
      <c r="A4823" s="94"/>
    </row>
    <row r="4824" spans="1:1" x14ac:dyDescent="0.2">
      <c r="A4824" s="94"/>
    </row>
    <row r="4825" spans="1:1" x14ac:dyDescent="0.2">
      <c r="A4825" s="94"/>
    </row>
    <row r="4826" spans="1:1" x14ac:dyDescent="0.2">
      <c r="A4826" s="94"/>
    </row>
    <row r="4827" spans="1:1" x14ac:dyDescent="0.2">
      <c r="A4827" s="94"/>
    </row>
    <row r="4828" spans="1:1" x14ac:dyDescent="0.2">
      <c r="A4828" s="94"/>
    </row>
    <row r="4829" spans="1:1" x14ac:dyDescent="0.2">
      <c r="A4829" s="94"/>
    </row>
    <row r="4830" spans="1:1" x14ac:dyDescent="0.2">
      <c r="A4830" s="94"/>
    </row>
    <row r="4831" spans="1:1" x14ac:dyDescent="0.2">
      <c r="A4831" s="94"/>
    </row>
    <row r="4832" spans="1:1" x14ac:dyDescent="0.2">
      <c r="A4832" s="94"/>
    </row>
    <row r="4833" spans="1:1" x14ac:dyDescent="0.2">
      <c r="A4833" s="94"/>
    </row>
    <row r="4834" spans="1:1" x14ac:dyDescent="0.2">
      <c r="A4834" s="94"/>
    </row>
    <row r="4835" spans="1:1" x14ac:dyDescent="0.2">
      <c r="A4835" s="94"/>
    </row>
    <row r="4836" spans="1:1" x14ac:dyDescent="0.2">
      <c r="A4836" s="94"/>
    </row>
    <row r="4837" spans="1:1" x14ac:dyDescent="0.2">
      <c r="A4837" s="94"/>
    </row>
    <row r="4838" spans="1:1" x14ac:dyDescent="0.2">
      <c r="A4838" s="94"/>
    </row>
    <row r="4839" spans="1:1" x14ac:dyDescent="0.2">
      <c r="A4839" s="94"/>
    </row>
    <row r="4840" spans="1:1" x14ac:dyDescent="0.2">
      <c r="A4840" s="94"/>
    </row>
    <row r="4841" spans="1:1" x14ac:dyDescent="0.2">
      <c r="A4841" s="94"/>
    </row>
    <row r="4842" spans="1:1" x14ac:dyDescent="0.2">
      <c r="A4842" s="94"/>
    </row>
    <row r="4843" spans="1:1" x14ac:dyDescent="0.2">
      <c r="A4843" s="94"/>
    </row>
    <row r="4844" spans="1:1" x14ac:dyDescent="0.2">
      <c r="A4844" s="94"/>
    </row>
    <row r="4845" spans="1:1" x14ac:dyDescent="0.2">
      <c r="A4845" s="94"/>
    </row>
    <row r="4846" spans="1:1" x14ac:dyDescent="0.2">
      <c r="A4846" s="94"/>
    </row>
    <row r="4847" spans="1:1" x14ac:dyDescent="0.2">
      <c r="A4847" s="94"/>
    </row>
    <row r="4848" spans="1:1" x14ac:dyDescent="0.2">
      <c r="A4848" s="94"/>
    </row>
    <row r="4849" spans="1:1" x14ac:dyDescent="0.2">
      <c r="A4849" s="94"/>
    </row>
    <row r="4850" spans="1:1" x14ac:dyDescent="0.2">
      <c r="A4850" s="94"/>
    </row>
    <row r="4851" spans="1:1" x14ac:dyDescent="0.2">
      <c r="A4851" s="94"/>
    </row>
    <row r="4852" spans="1:1" x14ac:dyDescent="0.2">
      <c r="A4852" s="94"/>
    </row>
    <row r="4853" spans="1:1" x14ac:dyDescent="0.2">
      <c r="A4853" s="94"/>
    </row>
    <row r="4854" spans="1:1" x14ac:dyDescent="0.2">
      <c r="A4854" s="94"/>
    </row>
    <row r="4855" spans="1:1" x14ac:dyDescent="0.2">
      <c r="A4855" s="94"/>
    </row>
    <row r="4856" spans="1:1" x14ac:dyDescent="0.2">
      <c r="A4856" s="94"/>
    </row>
    <row r="4857" spans="1:1" x14ac:dyDescent="0.2">
      <c r="A4857" s="94"/>
    </row>
    <row r="4858" spans="1:1" x14ac:dyDescent="0.2">
      <c r="A4858" s="94"/>
    </row>
    <row r="4859" spans="1:1" x14ac:dyDescent="0.2">
      <c r="A4859" s="94"/>
    </row>
    <row r="4860" spans="1:1" x14ac:dyDescent="0.2">
      <c r="A4860" s="94"/>
    </row>
    <row r="4861" spans="1:1" x14ac:dyDescent="0.2">
      <c r="A4861" s="94"/>
    </row>
    <row r="4862" spans="1:1" x14ac:dyDescent="0.2">
      <c r="A4862" s="94"/>
    </row>
    <row r="4863" spans="1:1" x14ac:dyDescent="0.2">
      <c r="A4863" s="94"/>
    </row>
    <row r="4864" spans="1:1" x14ac:dyDescent="0.2">
      <c r="A4864" s="94"/>
    </row>
    <row r="4865" spans="1:1" x14ac:dyDescent="0.2">
      <c r="A4865" s="94"/>
    </row>
    <row r="4866" spans="1:1" x14ac:dyDescent="0.2">
      <c r="A4866" s="94"/>
    </row>
    <row r="4867" spans="1:1" x14ac:dyDescent="0.2">
      <c r="A4867" s="94"/>
    </row>
    <row r="4868" spans="1:1" x14ac:dyDescent="0.2">
      <c r="A4868" s="94"/>
    </row>
    <row r="4869" spans="1:1" x14ac:dyDescent="0.2">
      <c r="A4869" s="94"/>
    </row>
    <row r="4870" spans="1:1" x14ac:dyDescent="0.2">
      <c r="A4870" s="94"/>
    </row>
    <row r="4871" spans="1:1" x14ac:dyDescent="0.2">
      <c r="A4871" s="94"/>
    </row>
    <row r="4872" spans="1:1" x14ac:dyDescent="0.2">
      <c r="A4872" s="94"/>
    </row>
    <row r="4873" spans="1:1" x14ac:dyDescent="0.2">
      <c r="A4873" s="94"/>
    </row>
    <row r="4874" spans="1:1" x14ac:dyDescent="0.2">
      <c r="A4874" s="94"/>
    </row>
    <row r="4875" spans="1:1" x14ac:dyDescent="0.2">
      <c r="A4875" s="94"/>
    </row>
    <row r="4876" spans="1:1" x14ac:dyDescent="0.2">
      <c r="A4876" s="94"/>
    </row>
    <row r="4877" spans="1:1" x14ac:dyDescent="0.2">
      <c r="A4877" s="94"/>
    </row>
    <row r="4878" spans="1:1" x14ac:dyDescent="0.2">
      <c r="A4878" s="94"/>
    </row>
    <row r="4879" spans="1:1" x14ac:dyDescent="0.2">
      <c r="A4879" s="94"/>
    </row>
    <row r="4880" spans="1:1" x14ac:dyDescent="0.2">
      <c r="A4880" s="94"/>
    </row>
    <row r="4881" spans="1:1" x14ac:dyDescent="0.2">
      <c r="A4881" s="94"/>
    </row>
    <row r="4882" spans="1:1" x14ac:dyDescent="0.2">
      <c r="A4882" s="94"/>
    </row>
    <row r="4883" spans="1:1" x14ac:dyDescent="0.2">
      <c r="A4883" s="94"/>
    </row>
    <row r="4884" spans="1:1" x14ac:dyDescent="0.2">
      <c r="A4884" s="94"/>
    </row>
    <row r="4885" spans="1:1" x14ac:dyDescent="0.2">
      <c r="A4885" s="94"/>
    </row>
    <row r="4886" spans="1:1" x14ac:dyDescent="0.2">
      <c r="A4886" s="94"/>
    </row>
    <row r="4887" spans="1:1" x14ac:dyDescent="0.2">
      <c r="A4887" s="94"/>
    </row>
    <row r="4888" spans="1:1" x14ac:dyDescent="0.2">
      <c r="A4888" s="94"/>
    </row>
    <row r="4889" spans="1:1" x14ac:dyDescent="0.2">
      <c r="A4889" s="94"/>
    </row>
    <row r="4890" spans="1:1" x14ac:dyDescent="0.2">
      <c r="A4890" s="94"/>
    </row>
    <row r="4891" spans="1:1" x14ac:dyDescent="0.2">
      <c r="A4891" s="94"/>
    </row>
    <row r="4892" spans="1:1" x14ac:dyDescent="0.2">
      <c r="A4892" s="94"/>
    </row>
    <row r="4893" spans="1:1" x14ac:dyDescent="0.2">
      <c r="A4893" s="94"/>
    </row>
    <row r="4894" spans="1:1" x14ac:dyDescent="0.2">
      <c r="A4894" s="94"/>
    </row>
    <row r="4895" spans="1:1" x14ac:dyDescent="0.2">
      <c r="A4895" s="94"/>
    </row>
    <row r="4896" spans="1:1" x14ac:dyDescent="0.2">
      <c r="A4896" s="94"/>
    </row>
    <row r="4897" spans="1:1" x14ac:dyDescent="0.2">
      <c r="A4897" s="94"/>
    </row>
    <row r="4898" spans="1:1" x14ac:dyDescent="0.2">
      <c r="A4898" s="94"/>
    </row>
    <row r="4899" spans="1:1" x14ac:dyDescent="0.2">
      <c r="A4899" s="94"/>
    </row>
    <row r="4900" spans="1:1" x14ac:dyDescent="0.2">
      <c r="A4900" s="94"/>
    </row>
    <row r="4901" spans="1:1" x14ac:dyDescent="0.2">
      <c r="A4901" s="94"/>
    </row>
    <row r="4902" spans="1:1" x14ac:dyDescent="0.2">
      <c r="A4902" s="94"/>
    </row>
    <row r="4903" spans="1:1" x14ac:dyDescent="0.2">
      <c r="A4903" s="94"/>
    </row>
    <row r="4904" spans="1:1" x14ac:dyDescent="0.2">
      <c r="A4904" s="94"/>
    </row>
    <row r="4905" spans="1:1" x14ac:dyDescent="0.2">
      <c r="A4905" s="94"/>
    </row>
    <row r="4906" spans="1:1" x14ac:dyDescent="0.2">
      <c r="A4906" s="94"/>
    </row>
    <row r="4907" spans="1:1" x14ac:dyDescent="0.2">
      <c r="A4907" s="94"/>
    </row>
    <row r="4908" spans="1:1" x14ac:dyDescent="0.2">
      <c r="A4908" s="94"/>
    </row>
    <row r="4909" spans="1:1" x14ac:dyDescent="0.2">
      <c r="A4909" s="94"/>
    </row>
    <row r="4910" spans="1:1" x14ac:dyDescent="0.2">
      <c r="A4910" s="94"/>
    </row>
    <row r="4911" spans="1:1" x14ac:dyDescent="0.2">
      <c r="A4911" s="94"/>
    </row>
    <row r="4912" spans="1:1" x14ac:dyDescent="0.2">
      <c r="A4912" s="94"/>
    </row>
    <row r="4913" spans="1:1" x14ac:dyDescent="0.2">
      <c r="A4913" s="94"/>
    </row>
    <row r="4914" spans="1:1" x14ac:dyDescent="0.2">
      <c r="A4914" s="94"/>
    </row>
    <row r="4915" spans="1:1" x14ac:dyDescent="0.2">
      <c r="A4915" s="94"/>
    </row>
    <row r="4916" spans="1:1" x14ac:dyDescent="0.2">
      <c r="A4916" s="94"/>
    </row>
    <row r="4917" spans="1:1" x14ac:dyDescent="0.2">
      <c r="A4917" s="94"/>
    </row>
    <row r="4918" spans="1:1" x14ac:dyDescent="0.2">
      <c r="A4918" s="94"/>
    </row>
    <row r="4919" spans="1:1" x14ac:dyDescent="0.2">
      <c r="A4919" s="94"/>
    </row>
    <row r="4920" spans="1:1" x14ac:dyDescent="0.2">
      <c r="A4920" s="94"/>
    </row>
    <row r="4921" spans="1:1" x14ac:dyDescent="0.2">
      <c r="A4921" s="94"/>
    </row>
    <row r="4922" spans="1:1" x14ac:dyDescent="0.2">
      <c r="A4922" s="94"/>
    </row>
    <row r="4923" spans="1:1" x14ac:dyDescent="0.2">
      <c r="A4923" s="94"/>
    </row>
    <row r="4924" spans="1:1" x14ac:dyDescent="0.2">
      <c r="A4924" s="94"/>
    </row>
    <row r="4925" spans="1:1" x14ac:dyDescent="0.2">
      <c r="A4925" s="94"/>
    </row>
    <row r="4926" spans="1:1" x14ac:dyDescent="0.2">
      <c r="A4926" s="94"/>
    </row>
    <row r="4927" spans="1:1" x14ac:dyDescent="0.2">
      <c r="A4927" s="94"/>
    </row>
    <row r="4928" spans="1:1" x14ac:dyDescent="0.2">
      <c r="A4928" s="94"/>
    </row>
    <row r="4929" spans="1:1" x14ac:dyDescent="0.2">
      <c r="A4929" s="94"/>
    </row>
    <row r="4930" spans="1:1" x14ac:dyDescent="0.2">
      <c r="A4930" s="94"/>
    </row>
    <row r="4931" spans="1:1" x14ac:dyDescent="0.2">
      <c r="A4931" s="94"/>
    </row>
    <row r="4932" spans="1:1" x14ac:dyDescent="0.2">
      <c r="A4932" s="94"/>
    </row>
    <row r="4933" spans="1:1" x14ac:dyDescent="0.2">
      <c r="A4933" s="94"/>
    </row>
    <row r="4934" spans="1:1" x14ac:dyDescent="0.2">
      <c r="A4934" s="94"/>
    </row>
    <row r="4935" spans="1:1" x14ac:dyDescent="0.2">
      <c r="A4935" s="94"/>
    </row>
    <row r="4936" spans="1:1" x14ac:dyDescent="0.2">
      <c r="A4936" s="94"/>
    </row>
    <row r="4937" spans="1:1" x14ac:dyDescent="0.2">
      <c r="A4937" s="94"/>
    </row>
    <row r="4938" spans="1:1" x14ac:dyDescent="0.2">
      <c r="A4938" s="94"/>
    </row>
    <row r="4939" spans="1:1" x14ac:dyDescent="0.2">
      <c r="A4939" s="94"/>
    </row>
    <row r="4940" spans="1:1" x14ac:dyDescent="0.2">
      <c r="A4940" s="94"/>
    </row>
    <row r="4941" spans="1:1" x14ac:dyDescent="0.2">
      <c r="A4941" s="94"/>
    </row>
    <row r="4942" spans="1:1" x14ac:dyDescent="0.2">
      <c r="A4942" s="94"/>
    </row>
    <row r="4943" spans="1:1" x14ac:dyDescent="0.2">
      <c r="A4943" s="94"/>
    </row>
    <row r="4944" spans="1:1" x14ac:dyDescent="0.2">
      <c r="A4944" s="94"/>
    </row>
    <row r="4945" spans="1:1" x14ac:dyDescent="0.2">
      <c r="A4945" s="94"/>
    </row>
    <row r="4946" spans="1:1" x14ac:dyDescent="0.2">
      <c r="A4946" s="94"/>
    </row>
    <row r="4947" spans="1:1" x14ac:dyDescent="0.2">
      <c r="A4947" s="94"/>
    </row>
    <row r="4948" spans="1:1" x14ac:dyDescent="0.2">
      <c r="A4948" s="94"/>
    </row>
    <row r="4949" spans="1:1" x14ac:dyDescent="0.2">
      <c r="A4949" s="94"/>
    </row>
    <row r="4950" spans="1:1" x14ac:dyDescent="0.2">
      <c r="A4950" s="94"/>
    </row>
    <row r="4951" spans="1:1" x14ac:dyDescent="0.2">
      <c r="A4951" s="94"/>
    </row>
    <row r="4952" spans="1:1" x14ac:dyDescent="0.2">
      <c r="A4952" s="94"/>
    </row>
    <row r="4953" spans="1:1" x14ac:dyDescent="0.2">
      <c r="A4953" s="94"/>
    </row>
    <row r="4954" spans="1:1" x14ac:dyDescent="0.2">
      <c r="A4954" s="94"/>
    </row>
    <row r="4955" spans="1:1" x14ac:dyDescent="0.2">
      <c r="A4955" s="94"/>
    </row>
    <row r="4956" spans="1:1" x14ac:dyDescent="0.2">
      <c r="A4956" s="94"/>
    </row>
    <row r="4957" spans="1:1" x14ac:dyDescent="0.2">
      <c r="A4957" s="94"/>
    </row>
    <row r="4958" spans="1:1" x14ac:dyDescent="0.2">
      <c r="A4958" s="94"/>
    </row>
    <row r="4959" spans="1:1" x14ac:dyDescent="0.2">
      <c r="A4959" s="94"/>
    </row>
    <row r="4960" spans="1:1" x14ac:dyDescent="0.2">
      <c r="A4960" s="94"/>
    </row>
    <row r="4961" spans="1:1" x14ac:dyDescent="0.2">
      <c r="A4961" s="94"/>
    </row>
    <row r="4962" spans="1:1" x14ac:dyDescent="0.2">
      <c r="A4962" s="94"/>
    </row>
    <row r="4963" spans="1:1" x14ac:dyDescent="0.2">
      <c r="A4963" s="94"/>
    </row>
    <row r="4964" spans="1:1" x14ac:dyDescent="0.2">
      <c r="A4964" s="94"/>
    </row>
    <row r="4965" spans="1:1" x14ac:dyDescent="0.2">
      <c r="A4965" s="94"/>
    </row>
    <row r="4966" spans="1:1" x14ac:dyDescent="0.2">
      <c r="A4966" s="94"/>
    </row>
    <row r="4967" spans="1:1" x14ac:dyDescent="0.2">
      <c r="A4967" s="94"/>
    </row>
    <row r="4968" spans="1:1" x14ac:dyDescent="0.2">
      <c r="A4968" s="94"/>
    </row>
    <row r="4969" spans="1:1" x14ac:dyDescent="0.2">
      <c r="A4969" s="94"/>
    </row>
    <row r="4970" spans="1:1" x14ac:dyDescent="0.2">
      <c r="A4970" s="94"/>
    </row>
    <row r="4971" spans="1:1" x14ac:dyDescent="0.2">
      <c r="A4971" s="94"/>
    </row>
    <row r="4972" spans="1:1" x14ac:dyDescent="0.2">
      <c r="A4972" s="94"/>
    </row>
    <row r="4973" spans="1:1" x14ac:dyDescent="0.2">
      <c r="A4973" s="94"/>
    </row>
    <row r="4974" spans="1:1" x14ac:dyDescent="0.2">
      <c r="A4974" s="94"/>
    </row>
    <row r="4975" spans="1:1" x14ac:dyDescent="0.2">
      <c r="A4975" s="94"/>
    </row>
    <row r="4976" spans="1:1" x14ac:dyDescent="0.2">
      <c r="A4976" s="94"/>
    </row>
    <row r="4977" spans="1:1" x14ac:dyDescent="0.2">
      <c r="A4977" s="94"/>
    </row>
    <row r="4978" spans="1:1" x14ac:dyDescent="0.2">
      <c r="A4978" s="94"/>
    </row>
    <row r="4979" spans="1:1" x14ac:dyDescent="0.2">
      <c r="A4979" s="94"/>
    </row>
    <row r="4980" spans="1:1" x14ac:dyDescent="0.2">
      <c r="A4980" s="94"/>
    </row>
    <row r="4981" spans="1:1" x14ac:dyDescent="0.2">
      <c r="A4981" s="94"/>
    </row>
    <row r="4982" spans="1:1" x14ac:dyDescent="0.2">
      <c r="A4982" s="94"/>
    </row>
    <row r="4983" spans="1:1" x14ac:dyDescent="0.2">
      <c r="A4983" s="94"/>
    </row>
    <row r="4984" spans="1:1" x14ac:dyDescent="0.2">
      <c r="A4984" s="94"/>
    </row>
    <row r="4985" spans="1:1" x14ac:dyDescent="0.2">
      <c r="A4985" s="94"/>
    </row>
    <row r="4986" spans="1:1" x14ac:dyDescent="0.2">
      <c r="A4986" s="94"/>
    </row>
    <row r="4987" spans="1:1" x14ac:dyDescent="0.2">
      <c r="A4987" s="94"/>
    </row>
    <row r="4988" spans="1:1" x14ac:dyDescent="0.2">
      <c r="A4988" s="94"/>
    </row>
    <row r="4989" spans="1:1" x14ac:dyDescent="0.2">
      <c r="A4989" s="94"/>
    </row>
    <row r="4990" spans="1:1" x14ac:dyDescent="0.2">
      <c r="A4990" s="94"/>
    </row>
    <row r="4991" spans="1:1" x14ac:dyDescent="0.2">
      <c r="A4991" s="94"/>
    </row>
    <row r="4992" spans="1:1" x14ac:dyDescent="0.2">
      <c r="A4992" s="94"/>
    </row>
    <row r="4993" spans="1:1" x14ac:dyDescent="0.2">
      <c r="A4993" s="94"/>
    </row>
    <row r="4994" spans="1:1" x14ac:dyDescent="0.2">
      <c r="A4994" s="94"/>
    </row>
    <row r="4995" spans="1:1" x14ac:dyDescent="0.2">
      <c r="A4995" s="94"/>
    </row>
    <row r="4996" spans="1:1" x14ac:dyDescent="0.2">
      <c r="A4996" s="94"/>
    </row>
    <row r="4997" spans="1:1" x14ac:dyDescent="0.2">
      <c r="A4997" s="94"/>
    </row>
    <row r="4998" spans="1:1" x14ac:dyDescent="0.2">
      <c r="A4998" s="94"/>
    </row>
    <row r="4999" spans="1:1" x14ac:dyDescent="0.2">
      <c r="A4999" s="94"/>
    </row>
    <row r="5000" spans="1:1" x14ac:dyDescent="0.2">
      <c r="A5000" s="94"/>
    </row>
    <row r="5001" spans="1:1" x14ac:dyDescent="0.2">
      <c r="A5001" s="94"/>
    </row>
    <row r="5002" spans="1:1" x14ac:dyDescent="0.2">
      <c r="A5002" s="94"/>
    </row>
    <row r="5003" spans="1:1" x14ac:dyDescent="0.2">
      <c r="A5003" s="94"/>
    </row>
    <row r="5004" spans="1:1" x14ac:dyDescent="0.2">
      <c r="A5004" s="94"/>
    </row>
    <row r="5005" spans="1:1" x14ac:dyDescent="0.2">
      <c r="A5005" s="94"/>
    </row>
    <row r="5006" spans="1:1" x14ac:dyDescent="0.2">
      <c r="A5006" s="94"/>
    </row>
    <row r="5007" spans="1:1" x14ac:dyDescent="0.2">
      <c r="A5007" s="94"/>
    </row>
    <row r="5008" spans="1:1" x14ac:dyDescent="0.2">
      <c r="A5008" s="94"/>
    </row>
    <row r="5009" spans="1:1" x14ac:dyDescent="0.2">
      <c r="A5009" s="94"/>
    </row>
    <row r="5010" spans="1:1" x14ac:dyDescent="0.2">
      <c r="A5010" s="94"/>
    </row>
    <row r="5011" spans="1:1" x14ac:dyDescent="0.2">
      <c r="A5011" s="94"/>
    </row>
    <row r="5012" spans="1:1" x14ac:dyDescent="0.2">
      <c r="A5012" s="94"/>
    </row>
    <row r="5013" spans="1:1" x14ac:dyDescent="0.2">
      <c r="A5013" s="94"/>
    </row>
    <row r="5014" spans="1:1" x14ac:dyDescent="0.2">
      <c r="A5014" s="94"/>
    </row>
    <row r="5015" spans="1:1" x14ac:dyDescent="0.2">
      <c r="A5015" s="94"/>
    </row>
    <row r="5016" spans="1:1" x14ac:dyDescent="0.2">
      <c r="A5016" s="94"/>
    </row>
    <row r="5017" spans="1:1" x14ac:dyDescent="0.2">
      <c r="A5017" s="94"/>
    </row>
    <row r="5018" spans="1:1" x14ac:dyDescent="0.2">
      <c r="A5018" s="94"/>
    </row>
    <row r="5019" spans="1:1" x14ac:dyDescent="0.2">
      <c r="A5019" s="94"/>
    </row>
    <row r="5020" spans="1:1" x14ac:dyDescent="0.2">
      <c r="A5020" s="94"/>
    </row>
    <row r="5021" spans="1:1" x14ac:dyDescent="0.2">
      <c r="A5021" s="94"/>
    </row>
    <row r="5022" spans="1:1" x14ac:dyDescent="0.2">
      <c r="A5022" s="94"/>
    </row>
    <row r="5023" spans="1:1" x14ac:dyDescent="0.2">
      <c r="A5023" s="94"/>
    </row>
    <row r="5024" spans="1:1" x14ac:dyDescent="0.2">
      <c r="A5024" s="94"/>
    </row>
    <row r="5025" spans="1:1" x14ac:dyDescent="0.2">
      <c r="A5025" s="94"/>
    </row>
    <row r="5026" spans="1:1" x14ac:dyDescent="0.2">
      <c r="A5026" s="94"/>
    </row>
    <row r="5027" spans="1:1" x14ac:dyDescent="0.2">
      <c r="A5027" s="94"/>
    </row>
    <row r="5028" spans="1:1" x14ac:dyDescent="0.2">
      <c r="A5028" s="94"/>
    </row>
    <row r="5029" spans="1:1" x14ac:dyDescent="0.2">
      <c r="A5029" s="94"/>
    </row>
    <row r="5030" spans="1:1" x14ac:dyDescent="0.2">
      <c r="A5030" s="94"/>
    </row>
    <row r="5031" spans="1:1" x14ac:dyDescent="0.2">
      <c r="A5031" s="94"/>
    </row>
    <row r="5032" spans="1:1" x14ac:dyDescent="0.2">
      <c r="A5032" s="94"/>
    </row>
    <row r="5033" spans="1:1" x14ac:dyDescent="0.2">
      <c r="A5033" s="94"/>
    </row>
    <row r="5034" spans="1:1" x14ac:dyDescent="0.2">
      <c r="A5034" s="94"/>
    </row>
    <row r="5035" spans="1:1" x14ac:dyDescent="0.2">
      <c r="A5035" s="94"/>
    </row>
    <row r="5036" spans="1:1" x14ac:dyDescent="0.2">
      <c r="A5036" s="94"/>
    </row>
    <row r="5037" spans="1:1" x14ac:dyDescent="0.2">
      <c r="A5037" s="94"/>
    </row>
    <row r="5038" spans="1:1" x14ac:dyDescent="0.2">
      <c r="A5038" s="94"/>
    </row>
    <row r="5039" spans="1:1" x14ac:dyDescent="0.2">
      <c r="A5039" s="94"/>
    </row>
    <row r="5040" spans="1:1" x14ac:dyDescent="0.2">
      <c r="A5040" s="94"/>
    </row>
    <row r="5041" spans="1:1" x14ac:dyDescent="0.2">
      <c r="A5041" s="94"/>
    </row>
    <row r="5042" spans="1:1" x14ac:dyDescent="0.2">
      <c r="A5042" s="94"/>
    </row>
    <row r="5043" spans="1:1" x14ac:dyDescent="0.2">
      <c r="A5043" s="94"/>
    </row>
    <row r="5044" spans="1:1" x14ac:dyDescent="0.2">
      <c r="A5044" s="94"/>
    </row>
    <row r="5045" spans="1:1" x14ac:dyDescent="0.2">
      <c r="A5045" s="94"/>
    </row>
    <row r="5046" spans="1:1" x14ac:dyDescent="0.2">
      <c r="A5046" s="94"/>
    </row>
    <row r="5047" spans="1:1" x14ac:dyDescent="0.2">
      <c r="A5047" s="94"/>
    </row>
    <row r="5048" spans="1:1" x14ac:dyDescent="0.2">
      <c r="A5048" s="94"/>
    </row>
    <row r="5049" spans="1:1" x14ac:dyDescent="0.2">
      <c r="A5049" s="94"/>
    </row>
    <row r="5050" spans="1:1" x14ac:dyDescent="0.2">
      <c r="A5050" s="94"/>
    </row>
    <row r="5051" spans="1:1" x14ac:dyDescent="0.2">
      <c r="A5051" s="94"/>
    </row>
    <row r="5052" spans="1:1" x14ac:dyDescent="0.2">
      <c r="A5052" s="94"/>
    </row>
    <row r="5053" spans="1:1" x14ac:dyDescent="0.2">
      <c r="A5053" s="94"/>
    </row>
    <row r="5054" spans="1:1" x14ac:dyDescent="0.2">
      <c r="A5054" s="94"/>
    </row>
    <row r="5055" spans="1:1" x14ac:dyDescent="0.2">
      <c r="A5055" s="94"/>
    </row>
    <row r="5056" spans="1:1" x14ac:dyDescent="0.2">
      <c r="A5056" s="94"/>
    </row>
    <row r="5057" spans="1:1" x14ac:dyDescent="0.2">
      <c r="A5057" s="94"/>
    </row>
    <row r="5058" spans="1:1" x14ac:dyDescent="0.2">
      <c r="A5058" s="94"/>
    </row>
    <row r="5059" spans="1:1" x14ac:dyDescent="0.2">
      <c r="A5059" s="94"/>
    </row>
    <row r="5060" spans="1:1" x14ac:dyDescent="0.2">
      <c r="A5060" s="94"/>
    </row>
    <row r="5061" spans="1:1" x14ac:dyDescent="0.2">
      <c r="A5061" s="94"/>
    </row>
    <row r="5062" spans="1:1" x14ac:dyDescent="0.2">
      <c r="A5062" s="94"/>
    </row>
    <row r="5063" spans="1:1" x14ac:dyDescent="0.2">
      <c r="A5063" s="94"/>
    </row>
    <row r="5064" spans="1:1" x14ac:dyDescent="0.2">
      <c r="A5064" s="94"/>
    </row>
    <row r="5065" spans="1:1" x14ac:dyDescent="0.2">
      <c r="A5065" s="94"/>
    </row>
    <row r="5066" spans="1:1" x14ac:dyDescent="0.2">
      <c r="A5066" s="94"/>
    </row>
    <row r="5067" spans="1:1" x14ac:dyDescent="0.2">
      <c r="A5067" s="94"/>
    </row>
    <row r="5068" spans="1:1" x14ac:dyDescent="0.2">
      <c r="A5068" s="94"/>
    </row>
    <row r="5069" spans="1:1" x14ac:dyDescent="0.2">
      <c r="A5069" s="94"/>
    </row>
    <row r="5070" spans="1:1" x14ac:dyDescent="0.2">
      <c r="A5070" s="94"/>
    </row>
    <row r="5071" spans="1:1" x14ac:dyDescent="0.2">
      <c r="A5071" s="94"/>
    </row>
    <row r="5072" spans="1:1" x14ac:dyDescent="0.2">
      <c r="A5072" s="94"/>
    </row>
    <row r="5073" spans="1:1" x14ac:dyDescent="0.2">
      <c r="A5073" s="94"/>
    </row>
    <row r="5074" spans="1:1" x14ac:dyDescent="0.2">
      <c r="A5074" s="94"/>
    </row>
    <row r="5075" spans="1:1" x14ac:dyDescent="0.2">
      <c r="A5075" s="94"/>
    </row>
    <row r="5076" spans="1:1" x14ac:dyDescent="0.2">
      <c r="A5076" s="94"/>
    </row>
    <row r="5077" spans="1:1" x14ac:dyDescent="0.2">
      <c r="A5077" s="94"/>
    </row>
    <row r="5078" spans="1:1" x14ac:dyDescent="0.2">
      <c r="A5078" s="94"/>
    </row>
    <row r="5079" spans="1:1" x14ac:dyDescent="0.2">
      <c r="A5079" s="94"/>
    </row>
    <row r="5080" spans="1:1" x14ac:dyDescent="0.2">
      <c r="A5080" s="94"/>
    </row>
    <row r="5081" spans="1:1" x14ac:dyDescent="0.2">
      <c r="A5081" s="94"/>
    </row>
    <row r="5082" spans="1:1" x14ac:dyDescent="0.2">
      <c r="A5082" s="94"/>
    </row>
    <row r="5083" spans="1:1" x14ac:dyDescent="0.2">
      <c r="A5083" s="94"/>
    </row>
    <row r="5084" spans="1:1" x14ac:dyDescent="0.2">
      <c r="A5084" s="94"/>
    </row>
    <row r="5085" spans="1:1" x14ac:dyDescent="0.2">
      <c r="A5085" s="94"/>
    </row>
    <row r="5086" spans="1:1" x14ac:dyDescent="0.2">
      <c r="A5086" s="94"/>
    </row>
    <row r="5087" spans="1:1" x14ac:dyDescent="0.2">
      <c r="A5087" s="94"/>
    </row>
    <row r="5088" spans="1:1" x14ac:dyDescent="0.2">
      <c r="A5088" s="94"/>
    </row>
    <row r="5089" spans="1:1" x14ac:dyDescent="0.2">
      <c r="A5089" s="94"/>
    </row>
    <row r="5090" spans="1:1" x14ac:dyDescent="0.2">
      <c r="A5090" s="94"/>
    </row>
    <row r="5091" spans="1:1" x14ac:dyDescent="0.2">
      <c r="A5091" s="94"/>
    </row>
    <row r="5092" spans="1:1" x14ac:dyDescent="0.2">
      <c r="A5092" s="94"/>
    </row>
    <row r="5093" spans="1:1" x14ac:dyDescent="0.2">
      <c r="A5093" s="94"/>
    </row>
    <row r="5094" spans="1:1" x14ac:dyDescent="0.2">
      <c r="A5094" s="94"/>
    </row>
    <row r="5095" spans="1:1" x14ac:dyDescent="0.2">
      <c r="A5095" s="94"/>
    </row>
    <row r="5096" spans="1:1" x14ac:dyDescent="0.2">
      <c r="A5096" s="94"/>
    </row>
    <row r="5097" spans="1:1" x14ac:dyDescent="0.2">
      <c r="A5097" s="94"/>
    </row>
    <row r="5098" spans="1:1" x14ac:dyDescent="0.2">
      <c r="A5098" s="94"/>
    </row>
    <row r="5099" spans="1:1" x14ac:dyDescent="0.2">
      <c r="A5099" s="94"/>
    </row>
    <row r="5100" spans="1:1" x14ac:dyDescent="0.2">
      <c r="A5100" s="94"/>
    </row>
    <row r="5101" spans="1:1" x14ac:dyDescent="0.2">
      <c r="A5101" s="94"/>
    </row>
    <row r="5102" spans="1:1" x14ac:dyDescent="0.2">
      <c r="A5102" s="94"/>
    </row>
    <row r="5103" spans="1:1" x14ac:dyDescent="0.2">
      <c r="A5103" s="94"/>
    </row>
    <row r="5104" spans="1:1" x14ac:dyDescent="0.2">
      <c r="A5104" s="94"/>
    </row>
    <row r="5105" spans="1:1" x14ac:dyDescent="0.2">
      <c r="A5105" s="94"/>
    </row>
    <row r="5106" spans="1:1" x14ac:dyDescent="0.2">
      <c r="A5106" s="94"/>
    </row>
    <row r="5107" spans="1:1" x14ac:dyDescent="0.2">
      <c r="A5107" s="94"/>
    </row>
    <row r="5108" spans="1:1" x14ac:dyDescent="0.2">
      <c r="A5108" s="94"/>
    </row>
    <row r="5109" spans="1:1" x14ac:dyDescent="0.2">
      <c r="A5109" s="94"/>
    </row>
    <row r="5110" spans="1:1" x14ac:dyDescent="0.2">
      <c r="A5110" s="94"/>
    </row>
    <row r="5111" spans="1:1" x14ac:dyDescent="0.2">
      <c r="A5111" s="94"/>
    </row>
    <row r="5112" spans="1:1" x14ac:dyDescent="0.2">
      <c r="A5112" s="94"/>
    </row>
    <row r="5113" spans="1:1" x14ac:dyDescent="0.2">
      <c r="A5113" s="94"/>
    </row>
    <row r="5114" spans="1:1" x14ac:dyDescent="0.2">
      <c r="A5114" s="94"/>
    </row>
    <row r="5115" spans="1:1" x14ac:dyDescent="0.2">
      <c r="A5115" s="94"/>
    </row>
    <row r="5116" spans="1:1" x14ac:dyDescent="0.2">
      <c r="A5116" s="94"/>
    </row>
    <row r="5117" spans="1:1" x14ac:dyDescent="0.2">
      <c r="A5117" s="94"/>
    </row>
    <row r="5118" spans="1:1" x14ac:dyDescent="0.2">
      <c r="A5118" s="94"/>
    </row>
    <row r="5119" spans="1:1" x14ac:dyDescent="0.2">
      <c r="A5119" s="94"/>
    </row>
    <row r="5120" spans="1:1" x14ac:dyDescent="0.2">
      <c r="A5120" s="94"/>
    </row>
    <row r="5121" spans="1:1" x14ac:dyDescent="0.2">
      <c r="A5121" s="94"/>
    </row>
    <row r="5122" spans="1:1" x14ac:dyDescent="0.2">
      <c r="A5122" s="94"/>
    </row>
    <row r="5123" spans="1:1" x14ac:dyDescent="0.2">
      <c r="A5123" s="94"/>
    </row>
    <row r="5124" spans="1:1" x14ac:dyDescent="0.2">
      <c r="A5124" s="94"/>
    </row>
    <row r="5125" spans="1:1" x14ac:dyDescent="0.2">
      <c r="A5125" s="94"/>
    </row>
    <row r="5126" spans="1:1" x14ac:dyDescent="0.2">
      <c r="A5126" s="94"/>
    </row>
    <row r="5127" spans="1:1" x14ac:dyDescent="0.2">
      <c r="A5127" s="94"/>
    </row>
    <row r="5128" spans="1:1" x14ac:dyDescent="0.2">
      <c r="A5128" s="94"/>
    </row>
    <row r="5129" spans="1:1" x14ac:dyDescent="0.2">
      <c r="A5129" s="94"/>
    </row>
    <row r="5130" spans="1:1" x14ac:dyDescent="0.2">
      <c r="A5130" s="94"/>
    </row>
    <row r="5131" spans="1:1" x14ac:dyDescent="0.2">
      <c r="A5131" s="94"/>
    </row>
    <row r="5132" spans="1:1" x14ac:dyDescent="0.2">
      <c r="A5132" s="94"/>
    </row>
    <row r="5133" spans="1:1" x14ac:dyDescent="0.2">
      <c r="A5133" s="94"/>
    </row>
    <row r="5134" spans="1:1" x14ac:dyDescent="0.2">
      <c r="A5134" s="94"/>
    </row>
    <row r="5135" spans="1:1" x14ac:dyDescent="0.2">
      <c r="A5135" s="94"/>
    </row>
    <row r="5136" spans="1:1" x14ac:dyDescent="0.2">
      <c r="A5136" s="94"/>
    </row>
    <row r="5137" spans="1:1" x14ac:dyDescent="0.2">
      <c r="A5137" s="94"/>
    </row>
    <row r="5138" spans="1:1" x14ac:dyDescent="0.2">
      <c r="A5138" s="94"/>
    </row>
    <row r="5139" spans="1:1" x14ac:dyDescent="0.2">
      <c r="A5139" s="94"/>
    </row>
    <row r="5140" spans="1:1" x14ac:dyDescent="0.2">
      <c r="A5140" s="94"/>
    </row>
    <row r="5141" spans="1:1" x14ac:dyDescent="0.2">
      <c r="A5141" s="94"/>
    </row>
    <row r="5142" spans="1:1" x14ac:dyDescent="0.2">
      <c r="A5142" s="94"/>
    </row>
    <row r="5143" spans="1:1" x14ac:dyDescent="0.2">
      <c r="A5143" s="94"/>
    </row>
    <row r="5144" spans="1:1" x14ac:dyDescent="0.2">
      <c r="A5144" s="94"/>
    </row>
    <row r="5145" spans="1:1" x14ac:dyDescent="0.2">
      <c r="A5145" s="94"/>
    </row>
    <row r="5146" spans="1:1" x14ac:dyDescent="0.2">
      <c r="A5146" s="94"/>
    </row>
    <row r="5147" spans="1:1" x14ac:dyDescent="0.2">
      <c r="A5147" s="94"/>
    </row>
    <row r="5148" spans="1:1" x14ac:dyDescent="0.2">
      <c r="A5148" s="94"/>
    </row>
    <row r="5149" spans="1:1" x14ac:dyDescent="0.2">
      <c r="A5149" s="94"/>
    </row>
    <row r="5150" spans="1:1" x14ac:dyDescent="0.2">
      <c r="A5150" s="94"/>
    </row>
    <row r="5151" spans="1:1" x14ac:dyDescent="0.2">
      <c r="A5151" s="94"/>
    </row>
    <row r="5152" spans="1:1" x14ac:dyDescent="0.2">
      <c r="A5152" s="94"/>
    </row>
    <row r="5153" spans="1:1" x14ac:dyDescent="0.2">
      <c r="A5153" s="94"/>
    </row>
    <row r="5154" spans="1:1" x14ac:dyDescent="0.2">
      <c r="A5154" s="94"/>
    </row>
    <row r="5155" spans="1:1" x14ac:dyDescent="0.2">
      <c r="A5155" s="94"/>
    </row>
    <row r="5156" spans="1:1" x14ac:dyDescent="0.2">
      <c r="A5156" s="94"/>
    </row>
    <row r="5157" spans="1:1" x14ac:dyDescent="0.2">
      <c r="A5157" s="94"/>
    </row>
    <row r="5158" spans="1:1" x14ac:dyDescent="0.2">
      <c r="A5158" s="94"/>
    </row>
    <row r="5159" spans="1:1" x14ac:dyDescent="0.2">
      <c r="A5159" s="94"/>
    </row>
    <row r="5160" spans="1:1" x14ac:dyDescent="0.2">
      <c r="A5160" s="94"/>
    </row>
    <row r="5161" spans="1:1" x14ac:dyDescent="0.2">
      <c r="A5161" s="94"/>
    </row>
    <row r="5162" spans="1:1" x14ac:dyDescent="0.2">
      <c r="A5162" s="94"/>
    </row>
    <row r="5163" spans="1:1" x14ac:dyDescent="0.2">
      <c r="A5163" s="94"/>
    </row>
    <row r="5164" spans="1:1" x14ac:dyDescent="0.2">
      <c r="A5164" s="94"/>
    </row>
    <row r="5165" spans="1:1" x14ac:dyDescent="0.2">
      <c r="A5165" s="94"/>
    </row>
    <row r="5166" spans="1:1" x14ac:dyDescent="0.2">
      <c r="A5166" s="94"/>
    </row>
    <row r="5167" spans="1:1" x14ac:dyDescent="0.2">
      <c r="A5167" s="94"/>
    </row>
    <row r="5168" spans="1:1" x14ac:dyDescent="0.2">
      <c r="A5168" s="94"/>
    </row>
    <row r="5169" spans="1:1" x14ac:dyDescent="0.2">
      <c r="A5169" s="94"/>
    </row>
    <row r="5170" spans="1:1" x14ac:dyDescent="0.2">
      <c r="A5170" s="94"/>
    </row>
    <row r="5171" spans="1:1" x14ac:dyDescent="0.2">
      <c r="A5171" s="94"/>
    </row>
    <row r="5172" spans="1:1" x14ac:dyDescent="0.2">
      <c r="A5172" s="94"/>
    </row>
    <row r="5173" spans="1:1" x14ac:dyDescent="0.2">
      <c r="A5173" s="94"/>
    </row>
    <row r="5174" spans="1:1" x14ac:dyDescent="0.2">
      <c r="A5174" s="94"/>
    </row>
    <row r="5175" spans="1:1" x14ac:dyDescent="0.2">
      <c r="A5175" s="94"/>
    </row>
    <row r="5176" spans="1:1" x14ac:dyDescent="0.2">
      <c r="A5176" s="94"/>
    </row>
    <row r="5177" spans="1:1" x14ac:dyDescent="0.2">
      <c r="A5177" s="94"/>
    </row>
    <row r="5178" spans="1:1" x14ac:dyDescent="0.2">
      <c r="A5178" s="94"/>
    </row>
    <row r="5179" spans="1:1" x14ac:dyDescent="0.2">
      <c r="A5179" s="94"/>
    </row>
    <row r="5180" spans="1:1" x14ac:dyDescent="0.2">
      <c r="A5180" s="94"/>
    </row>
    <row r="5181" spans="1:1" x14ac:dyDescent="0.2">
      <c r="A5181" s="94"/>
    </row>
    <row r="5182" spans="1:1" x14ac:dyDescent="0.2">
      <c r="A5182" s="94"/>
    </row>
    <row r="5183" spans="1:1" x14ac:dyDescent="0.2">
      <c r="A5183" s="94"/>
    </row>
    <row r="5184" spans="1:1" x14ac:dyDescent="0.2">
      <c r="A5184" s="94"/>
    </row>
    <row r="5185" spans="1:1" x14ac:dyDescent="0.2">
      <c r="A5185" s="94"/>
    </row>
    <row r="5186" spans="1:1" x14ac:dyDescent="0.2">
      <c r="A5186" s="94"/>
    </row>
    <row r="5187" spans="1:1" x14ac:dyDescent="0.2">
      <c r="A5187" s="94"/>
    </row>
    <row r="5188" spans="1:1" x14ac:dyDescent="0.2">
      <c r="A5188" s="94"/>
    </row>
    <row r="5189" spans="1:1" x14ac:dyDescent="0.2">
      <c r="A5189" s="94"/>
    </row>
    <row r="5190" spans="1:1" x14ac:dyDescent="0.2">
      <c r="A5190" s="94"/>
    </row>
    <row r="5191" spans="1:1" x14ac:dyDescent="0.2">
      <c r="A5191" s="94"/>
    </row>
    <row r="5192" spans="1:1" x14ac:dyDescent="0.2">
      <c r="A5192" s="94"/>
    </row>
    <row r="5193" spans="1:1" x14ac:dyDescent="0.2">
      <c r="A5193" s="94"/>
    </row>
    <row r="5194" spans="1:1" x14ac:dyDescent="0.2">
      <c r="A5194" s="94"/>
    </row>
    <row r="5195" spans="1:1" x14ac:dyDescent="0.2">
      <c r="A5195" s="94"/>
    </row>
    <row r="5196" spans="1:1" x14ac:dyDescent="0.2">
      <c r="A5196" s="94"/>
    </row>
    <row r="5197" spans="1:1" x14ac:dyDescent="0.2">
      <c r="A5197" s="94"/>
    </row>
    <row r="5198" spans="1:1" x14ac:dyDescent="0.2">
      <c r="A5198" s="94"/>
    </row>
    <row r="5199" spans="1:1" x14ac:dyDescent="0.2">
      <c r="A5199" s="94"/>
    </row>
    <row r="5200" spans="1:1" x14ac:dyDescent="0.2">
      <c r="A5200" s="94"/>
    </row>
    <row r="5201" spans="1:1" x14ac:dyDescent="0.2">
      <c r="A5201" s="94"/>
    </row>
    <row r="5202" spans="1:1" x14ac:dyDescent="0.2">
      <c r="A5202" s="94"/>
    </row>
    <row r="5203" spans="1:1" x14ac:dyDescent="0.2">
      <c r="A5203" s="94"/>
    </row>
    <row r="5204" spans="1:1" x14ac:dyDescent="0.2">
      <c r="A5204" s="94"/>
    </row>
    <row r="5205" spans="1:1" x14ac:dyDescent="0.2">
      <c r="A5205" s="94"/>
    </row>
    <row r="5206" spans="1:1" x14ac:dyDescent="0.2">
      <c r="A5206" s="94"/>
    </row>
    <row r="5207" spans="1:1" x14ac:dyDescent="0.2">
      <c r="A5207" s="94"/>
    </row>
    <row r="5208" spans="1:1" x14ac:dyDescent="0.2">
      <c r="A5208" s="94"/>
    </row>
    <row r="5209" spans="1:1" x14ac:dyDescent="0.2">
      <c r="A5209" s="94"/>
    </row>
    <row r="5210" spans="1:1" x14ac:dyDescent="0.2">
      <c r="A5210" s="94"/>
    </row>
    <row r="5211" spans="1:1" x14ac:dyDescent="0.2">
      <c r="A5211" s="94"/>
    </row>
    <row r="5212" spans="1:1" x14ac:dyDescent="0.2">
      <c r="A5212" s="94"/>
    </row>
    <row r="5213" spans="1:1" x14ac:dyDescent="0.2">
      <c r="A5213" s="94"/>
    </row>
    <row r="5214" spans="1:1" x14ac:dyDescent="0.2">
      <c r="A5214" s="94"/>
    </row>
    <row r="5215" spans="1:1" x14ac:dyDescent="0.2">
      <c r="A5215" s="94"/>
    </row>
    <row r="5216" spans="1:1" x14ac:dyDescent="0.2">
      <c r="A5216" s="94"/>
    </row>
    <row r="5217" spans="1:1" x14ac:dyDescent="0.2">
      <c r="A5217" s="94"/>
    </row>
    <row r="5218" spans="1:1" x14ac:dyDescent="0.2">
      <c r="A5218" s="94"/>
    </row>
    <row r="5219" spans="1:1" x14ac:dyDescent="0.2">
      <c r="A5219" s="94"/>
    </row>
    <row r="5220" spans="1:1" x14ac:dyDescent="0.2">
      <c r="A5220" s="94"/>
    </row>
    <row r="5221" spans="1:1" x14ac:dyDescent="0.2">
      <c r="A5221" s="94"/>
    </row>
    <row r="5222" spans="1:1" x14ac:dyDescent="0.2">
      <c r="A5222" s="94"/>
    </row>
    <row r="5223" spans="1:1" x14ac:dyDescent="0.2">
      <c r="A5223" s="94"/>
    </row>
    <row r="5224" spans="1:1" x14ac:dyDescent="0.2">
      <c r="A5224" s="94"/>
    </row>
    <row r="5225" spans="1:1" x14ac:dyDescent="0.2">
      <c r="A5225" s="94"/>
    </row>
    <row r="5226" spans="1:1" x14ac:dyDescent="0.2">
      <c r="A5226" s="94"/>
    </row>
    <row r="5227" spans="1:1" x14ac:dyDescent="0.2">
      <c r="A5227" s="94"/>
    </row>
    <row r="5228" spans="1:1" x14ac:dyDescent="0.2">
      <c r="A5228" s="94"/>
    </row>
    <row r="5229" spans="1:1" x14ac:dyDescent="0.2">
      <c r="A5229" s="94"/>
    </row>
    <row r="5230" spans="1:1" x14ac:dyDescent="0.2">
      <c r="A5230" s="94"/>
    </row>
    <row r="5231" spans="1:1" x14ac:dyDescent="0.2">
      <c r="A5231" s="94"/>
    </row>
    <row r="5232" spans="1:1" x14ac:dyDescent="0.2">
      <c r="A5232" s="94"/>
    </row>
    <row r="5233" spans="1:1" x14ac:dyDescent="0.2">
      <c r="A5233" s="94"/>
    </row>
    <row r="5234" spans="1:1" x14ac:dyDescent="0.2">
      <c r="A5234" s="94"/>
    </row>
    <row r="5235" spans="1:1" x14ac:dyDescent="0.2">
      <c r="A5235" s="94"/>
    </row>
    <row r="5236" spans="1:1" x14ac:dyDescent="0.2">
      <c r="A5236" s="94"/>
    </row>
    <row r="5237" spans="1:1" x14ac:dyDescent="0.2">
      <c r="A5237" s="94"/>
    </row>
    <row r="5238" spans="1:1" x14ac:dyDescent="0.2">
      <c r="A5238" s="94"/>
    </row>
    <row r="5239" spans="1:1" x14ac:dyDescent="0.2">
      <c r="A5239" s="94"/>
    </row>
    <row r="5240" spans="1:1" x14ac:dyDescent="0.2">
      <c r="A5240" s="94"/>
    </row>
    <row r="5241" spans="1:1" x14ac:dyDescent="0.2">
      <c r="A5241" s="94"/>
    </row>
    <row r="5242" spans="1:1" x14ac:dyDescent="0.2">
      <c r="A5242" s="94"/>
    </row>
    <row r="5243" spans="1:1" x14ac:dyDescent="0.2">
      <c r="A5243" s="94"/>
    </row>
    <row r="5244" spans="1:1" x14ac:dyDescent="0.2">
      <c r="A5244" s="94"/>
    </row>
    <row r="5245" spans="1:1" x14ac:dyDescent="0.2">
      <c r="A5245" s="94"/>
    </row>
    <row r="5246" spans="1:1" x14ac:dyDescent="0.2">
      <c r="A5246" s="94"/>
    </row>
    <row r="5247" spans="1:1" x14ac:dyDescent="0.2">
      <c r="A5247" s="94"/>
    </row>
    <row r="5248" spans="1:1" x14ac:dyDescent="0.2">
      <c r="A5248" s="94"/>
    </row>
    <row r="5249" spans="1:1" x14ac:dyDescent="0.2">
      <c r="A5249" s="94"/>
    </row>
    <row r="5250" spans="1:1" x14ac:dyDescent="0.2">
      <c r="A5250" s="94"/>
    </row>
    <row r="5251" spans="1:1" x14ac:dyDescent="0.2">
      <c r="A5251" s="94"/>
    </row>
    <row r="5252" spans="1:1" x14ac:dyDescent="0.2">
      <c r="A5252" s="94"/>
    </row>
    <row r="5253" spans="1:1" x14ac:dyDescent="0.2">
      <c r="A5253" s="94"/>
    </row>
    <row r="5254" spans="1:1" x14ac:dyDescent="0.2">
      <c r="A5254" s="94"/>
    </row>
    <row r="5255" spans="1:1" x14ac:dyDescent="0.2">
      <c r="A5255" s="94"/>
    </row>
    <row r="5256" spans="1:1" x14ac:dyDescent="0.2">
      <c r="A5256" s="94"/>
    </row>
    <row r="5257" spans="1:1" x14ac:dyDescent="0.2">
      <c r="A5257" s="94"/>
    </row>
    <row r="5258" spans="1:1" x14ac:dyDescent="0.2">
      <c r="A5258" s="94"/>
    </row>
    <row r="5259" spans="1:1" x14ac:dyDescent="0.2">
      <c r="A5259" s="94"/>
    </row>
    <row r="5260" spans="1:1" x14ac:dyDescent="0.2">
      <c r="A5260" s="94"/>
    </row>
    <row r="5261" spans="1:1" x14ac:dyDescent="0.2">
      <c r="A5261" s="94"/>
    </row>
    <row r="5262" spans="1:1" x14ac:dyDescent="0.2">
      <c r="A5262" s="94"/>
    </row>
    <row r="5263" spans="1:1" x14ac:dyDescent="0.2">
      <c r="A5263" s="94"/>
    </row>
    <row r="5264" spans="1:1" x14ac:dyDescent="0.2">
      <c r="A5264" s="94"/>
    </row>
    <row r="5265" spans="1:1" x14ac:dyDescent="0.2">
      <c r="A5265" s="94"/>
    </row>
    <row r="5266" spans="1:1" x14ac:dyDescent="0.2">
      <c r="A5266" s="94"/>
    </row>
    <row r="5267" spans="1:1" x14ac:dyDescent="0.2">
      <c r="A5267" s="94"/>
    </row>
    <row r="5268" spans="1:1" x14ac:dyDescent="0.2">
      <c r="A5268" s="94"/>
    </row>
    <row r="5269" spans="1:1" x14ac:dyDescent="0.2">
      <c r="A5269" s="94"/>
    </row>
    <row r="5270" spans="1:1" x14ac:dyDescent="0.2">
      <c r="A5270" s="94"/>
    </row>
    <row r="5271" spans="1:1" x14ac:dyDescent="0.2">
      <c r="A5271" s="94"/>
    </row>
    <row r="5272" spans="1:1" x14ac:dyDescent="0.2">
      <c r="A5272" s="94"/>
    </row>
    <row r="5273" spans="1:1" x14ac:dyDescent="0.2">
      <c r="A5273" s="94"/>
    </row>
    <row r="5274" spans="1:1" x14ac:dyDescent="0.2">
      <c r="A5274" s="94"/>
    </row>
    <row r="5275" spans="1:1" x14ac:dyDescent="0.2">
      <c r="A5275" s="94"/>
    </row>
    <row r="5276" spans="1:1" x14ac:dyDescent="0.2">
      <c r="A5276" s="94"/>
    </row>
    <row r="5277" spans="1:1" x14ac:dyDescent="0.2">
      <c r="A5277" s="94"/>
    </row>
    <row r="5278" spans="1:1" x14ac:dyDescent="0.2">
      <c r="A5278" s="94"/>
    </row>
    <row r="5279" spans="1:1" x14ac:dyDescent="0.2">
      <c r="A5279" s="94"/>
    </row>
    <row r="5280" spans="1:1" x14ac:dyDescent="0.2">
      <c r="A5280" s="94"/>
    </row>
    <row r="5281" spans="1:1" x14ac:dyDescent="0.2">
      <c r="A5281" s="94"/>
    </row>
    <row r="5282" spans="1:1" x14ac:dyDescent="0.2">
      <c r="A5282" s="94"/>
    </row>
    <row r="5283" spans="1:1" x14ac:dyDescent="0.2">
      <c r="A5283" s="94"/>
    </row>
    <row r="5284" spans="1:1" x14ac:dyDescent="0.2">
      <c r="A5284" s="94"/>
    </row>
    <row r="5285" spans="1:1" x14ac:dyDescent="0.2">
      <c r="A5285" s="94"/>
    </row>
    <row r="5286" spans="1:1" x14ac:dyDescent="0.2">
      <c r="A5286" s="94"/>
    </row>
    <row r="5287" spans="1:1" x14ac:dyDescent="0.2">
      <c r="A5287" s="94"/>
    </row>
    <row r="5288" spans="1:1" x14ac:dyDescent="0.2">
      <c r="A5288" s="94"/>
    </row>
    <row r="5289" spans="1:1" x14ac:dyDescent="0.2">
      <c r="A5289" s="94"/>
    </row>
    <row r="5290" spans="1:1" x14ac:dyDescent="0.2">
      <c r="A5290" s="94"/>
    </row>
    <row r="5291" spans="1:1" x14ac:dyDescent="0.2">
      <c r="A5291" s="94"/>
    </row>
    <row r="5292" spans="1:1" x14ac:dyDescent="0.2">
      <c r="A5292" s="94"/>
    </row>
    <row r="5293" spans="1:1" x14ac:dyDescent="0.2">
      <c r="A5293" s="94"/>
    </row>
    <row r="5294" spans="1:1" x14ac:dyDescent="0.2">
      <c r="A5294" s="94"/>
    </row>
    <row r="5295" spans="1:1" x14ac:dyDescent="0.2">
      <c r="A5295" s="94"/>
    </row>
    <row r="5296" spans="1:1" x14ac:dyDescent="0.2">
      <c r="A5296" s="94"/>
    </row>
    <row r="5297" spans="1:1" x14ac:dyDescent="0.2">
      <c r="A5297" s="94"/>
    </row>
    <row r="5298" spans="1:1" x14ac:dyDescent="0.2">
      <c r="A5298" s="94"/>
    </row>
    <row r="5299" spans="1:1" x14ac:dyDescent="0.2">
      <c r="A5299" s="94"/>
    </row>
    <row r="5300" spans="1:1" x14ac:dyDescent="0.2">
      <c r="A5300" s="94"/>
    </row>
    <row r="5301" spans="1:1" x14ac:dyDescent="0.2">
      <c r="A5301" s="94"/>
    </row>
    <row r="5302" spans="1:1" x14ac:dyDescent="0.2">
      <c r="A5302" s="94"/>
    </row>
    <row r="5303" spans="1:1" x14ac:dyDescent="0.2">
      <c r="A5303" s="94"/>
    </row>
    <row r="5304" spans="1:1" x14ac:dyDescent="0.2">
      <c r="A5304" s="94"/>
    </row>
    <row r="5305" spans="1:1" x14ac:dyDescent="0.2">
      <c r="A5305" s="94"/>
    </row>
    <row r="5306" spans="1:1" x14ac:dyDescent="0.2">
      <c r="A5306" s="94"/>
    </row>
    <row r="5307" spans="1:1" x14ac:dyDescent="0.2">
      <c r="A5307" s="94"/>
    </row>
    <row r="5308" spans="1:1" x14ac:dyDescent="0.2">
      <c r="A5308" s="94"/>
    </row>
    <row r="5309" spans="1:1" x14ac:dyDescent="0.2">
      <c r="A5309" s="94"/>
    </row>
    <row r="5310" spans="1:1" x14ac:dyDescent="0.2">
      <c r="A5310" s="94"/>
    </row>
    <row r="5311" spans="1:1" x14ac:dyDescent="0.2">
      <c r="A5311" s="94"/>
    </row>
    <row r="5312" spans="1:1" x14ac:dyDescent="0.2">
      <c r="A5312" s="94"/>
    </row>
    <row r="5313" spans="1:1" x14ac:dyDescent="0.2">
      <c r="A5313" s="94"/>
    </row>
    <row r="5314" spans="1:1" x14ac:dyDescent="0.2">
      <c r="A5314" s="94"/>
    </row>
    <row r="5315" spans="1:1" x14ac:dyDescent="0.2">
      <c r="A5315" s="94"/>
    </row>
    <row r="5316" spans="1:1" x14ac:dyDescent="0.2">
      <c r="A5316" s="94"/>
    </row>
    <row r="5317" spans="1:1" x14ac:dyDescent="0.2">
      <c r="A5317" s="94"/>
    </row>
    <row r="5318" spans="1:1" x14ac:dyDescent="0.2">
      <c r="A5318" s="94"/>
    </row>
    <row r="5319" spans="1:1" x14ac:dyDescent="0.2">
      <c r="A5319" s="94"/>
    </row>
    <row r="5320" spans="1:1" x14ac:dyDescent="0.2">
      <c r="A5320" s="94"/>
    </row>
    <row r="5321" spans="1:1" x14ac:dyDescent="0.2">
      <c r="A5321" s="94"/>
    </row>
    <row r="5322" spans="1:1" x14ac:dyDescent="0.2">
      <c r="A5322" s="94"/>
    </row>
    <row r="5323" spans="1:1" x14ac:dyDescent="0.2">
      <c r="A5323" s="94"/>
    </row>
    <row r="5324" spans="1:1" x14ac:dyDescent="0.2">
      <c r="A5324" s="94"/>
    </row>
    <row r="5325" spans="1:1" x14ac:dyDescent="0.2">
      <c r="A5325" s="94"/>
    </row>
    <row r="5326" spans="1:1" x14ac:dyDescent="0.2">
      <c r="A5326" s="94"/>
    </row>
    <row r="5327" spans="1:1" x14ac:dyDescent="0.2">
      <c r="A5327" s="94"/>
    </row>
    <row r="5328" spans="1:1" x14ac:dyDescent="0.2">
      <c r="A5328" s="94"/>
    </row>
    <row r="5329" spans="1:1" x14ac:dyDescent="0.2">
      <c r="A5329" s="94"/>
    </row>
    <row r="5330" spans="1:1" x14ac:dyDescent="0.2">
      <c r="A5330" s="94"/>
    </row>
    <row r="5331" spans="1:1" x14ac:dyDescent="0.2">
      <c r="A5331" s="94"/>
    </row>
    <row r="5332" spans="1:1" x14ac:dyDescent="0.2">
      <c r="A5332" s="94"/>
    </row>
    <row r="5333" spans="1:1" x14ac:dyDescent="0.2">
      <c r="A5333" s="94"/>
    </row>
    <row r="5334" spans="1:1" x14ac:dyDescent="0.2">
      <c r="A5334" s="94"/>
    </row>
    <row r="5335" spans="1:1" x14ac:dyDescent="0.2">
      <c r="A5335" s="94"/>
    </row>
    <row r="5336" spans="1:1" x14ac:dyDescent="0.2">
      <c r="A5336" s="94"/>
    </row>
    <row r="5337" spans="1:1" x14ac:dyDescent="0.2">
      <c r="A5337" s="94"/>
    </row>
    <row r="5338" spans="1:1" x14ac:dyDescent="0.2">
      <c r="A5338" s="94"/>
    </row>
    <row r="5339" spans="1:1" x14ac:dyDescent="0.2">
      <c r="A5339" s="94"/>
    </row>
    <row r="5340" spans="1:1" x14ac:dyDescent="0.2">
      <c r="A5340" s="94"/>
    </row>
    <row r="5341" spans="1:1" x14ac:dyDescent="0.2">
      <c r="A5341" s="94"/>
    </row>
    <row r="5342" spans="1:1" x14ac:dyDescent="0.2">
      <c r="A5342" s="94"/>
    </row>
    <row r="5343" spans="1:1" x14ac:dyDescent="0.2">
      <c r="A5343" s="94"/>
    </row>
    <row r="5344" spans="1:1" x14ac:dyDescent="0.2">
      <c r="A5344" s="94"/>
    </row>
    <row r="5345" spans="1:1" x14ac:dyDescent="0.2">
      <c r="A5345" s="94"/>
    </row>
    <row r="5346" spans="1:1" x14ac:dyDescent="0.2">
      <c r="A5346" s="94"/>
    </row>
    <row r="5347" spans="1:1" x14ac:dyDescent="0.2">
      <c r="A5347" s="94"/>
    </row>
    <row r="5348" spans="1:1" x14ac:dyDescent="0.2">
      <c r="A5348" s="94"/>
    </row>
    <row r="5349" spans="1:1" x14ac:dyDescent="0.2">
      <c r="A5349" s="94"/>
    </row>
    <row r="5350" spans="1:1" x14ac:dyDescent="0.2">
      <c r="A5350" s="94"/>
    </row>
    <row r="5351" spans="1:1" x14ac:dyDescent="0.2">
      <c r="A5351" s="94"/>
    </row>
    <row r="5352" spans="1:1" x14ac:dyDescent="0.2">
      <c r="A5352" s="94"/>
    </row>
    <row r="5353" spans="1:1" x14ac:dyDescent="0.2">
      <c r="A5353" s="94"/>
    </row>
    <row r="5354" spans="1:1" x14ac:dyDescent="0.2">
      <c r="A5354" s="94"/>
    </row>
    <row r="5355" spans="1:1" x14ac:dyDescent="0.2">
      <c r="A5355" s="94"/>
    </row>
    <row r="5356" spans="1:1" x14ac:dyDescent="0.2">
      <c r="A5356" s="94"/>
    </row>
    <row r="5357" spans="1:1" x14ac:dyDescent="0.2">
      <c r="A5357" s="94"/>
    </row>
    <row r="5358" spans="1:1" x14ac:dyDescent="0.2">
      <c r="A5358" s="94"/>
    </row>
    <row r="5359" spans="1:1" x14ac:dyDescent="0.2">
      <c r="A5359" s="94"/>
    </row>
    <row r="5360" spans="1:1" x14ac:dyDescent="0.2">
      <c r="A5360" s="94"/>
    </row>
    <row r="5361" spans="1:1" x14ac:dyDescent="0.2">
      <c r="A5361" s="94"/>
    </row>
    <row r="5362" spans="1:1" x14ac:dyDescent="0.2">
      <c r="A5362" s="94"/>
    </row>
    <row r="5363" spans="1:1" x14ac:dyDescent="0.2">
      <c r="A5363" s="94"/>
    </row>
    <row r="5364" spans="1:1" x14ac:dyDescent="0.2">
      <c r="A5364" s="94"/>
    </row>
    <row r="5365" spans="1:1" x14ac:dyDescent="0.2">
      <c r="A5365" s="94"/>
    </row>
    <row r="5366" spans="1:1" x14ac:dyDescent="0.2">
      <c r="A5366" s="94"/>
    </row>
    <row r="5367" spans="1:1" x14ac:dyDescent="0.2">
      <c r="A5367" s="94"/>
    </row>
    <row r="5368" spans="1:1" x14ac:dyDescent="0.2">
      <c r="A5368" s="94"/>
    </row>
    <row r="5369" spans="1:1" x14ac:dyDescent="0.2">
      <c r="A5369" s="94"/>
    </row>
    <row r="5370" spans="1:1" x14ac:dyDescent="0.2">
      <c r="A5370" s="94"/>
    </row>
    <row r="5371" spans="1:1" x14ac:dyDescent="0.2">
      <c r="A5371" s="94"/>
    </row>
    <row r="5372" spans="1:1" x14ac:dyDescent="0.2">
      <c r="A5372" s="94"/>
    </row>
    <row r="5373" spans="1:1" x14ac:dyDescent="0.2">
      <c r="A5373" s="94"/>
    </row>
    <row r="5374" spans="1:1" x14ac:dyDescent="0.2">
      <c r="A5374" s="94"/>
    </row>
    <row r="5375" spans="1:1" x14ac:dyDescent="0.2">
      <c r="A5375" s="94"/>
    </row>
    <row r="5376" spans="1:1" x14ac:dyDescent="0.2">
      <c r="A5376" s="94"/>
    </row>
    <row r="5377" spans="1:1" x14ac:dyDescent="0.2">
      <c r="A5377" s="94"/>
    </row>
    <row r="5378" spans="1:1" x14ac:dyDescent="0.2">
      <c r="A5378" s="94"/>
    </row>
    <row r="5379" spans="1:1" x14ac:dyDescent="0.2">
      <c r="A5379" s="94"/>
    </row>
    <row r="5380" spans="1:1" x14ac:dyDescent="0.2">
      <c r="A5380" s="94"/>
    </row>
    <row r="5381" spans="1:1" x14ac:dyDescent="0.2">
      <c r="A5381" s="94"/>
    </row>
    <row r="5382" spans="1:1" x14ac:dyDescent="0.2">
      <c r="A5382" s="94"/>
    </row>
    <row r="5383" spans="1:1" x14ac:dyDescent="0.2">
      <c r="A5383" s="94"/>
    </row>
    <row r="5384" spans="1:1" x14ac:dyDescent="0.2">
      <c r="A5384" s="94"/>
    </row>
    <row r="5385" spans="1:1" x14ac:dyDescent="0.2">
      <c r="A5385" s="94"/>
    </row>
    <row r="5386" spans="1:1" x14ac:dyDescent="0.2">
      <c r="A5386" s="94"/>
    </row>
    <row r="5387" spans="1:1" x14ac:dyDescent="0.2">
      <c r="A5387" s="94"/>
    </row>
    <row r="5388" spans="1:1" x14ac:dyDescent="0.2">
      <c r="A5388" s="94"/>
    </row>
    <row r="5389" spans="1:1" x14ac:dyDescent="0.2">
      <c r="A5389" s="94"/>
    </row>
    <row r="5390" spans="1:1" x14ac:dyDescent="0.2">
      <c r="A5390" s="94"/>
    </row>
    <row r="5391" spans="1:1" x14ac:dyDescent="0.2">
      <c r="A5391" s="94"/>
    </row>
    <row r="5392" spans="1:1" x14ac:dyDescent="0.2">
      <c r="A5392" s="94"/>
    </row>
    <row r="5393" spans="1:1" x14ac:dyDescent="0.2">
      <c r="A5393" s="94"/>
    </row>
    <row r="5394" spans="1:1" x14ac:dyDescent="0.2">
      <c r="A5394" s="94"/>
    </row>
    <row r="5395" spans="1:1" x14ac:dyDescent="0.2">
      <c r="A5395" s="94"/>
    </row>
    <row r="5396" spans="1:1" x14ac:dyDescent="0.2">
      <c r="A5396" s="94"/>
    </row>
    <row r="5397" spans="1:1" x14ac:dyDescent="0.2">
      <c r="A5397" s="94"/>
    </row>
    <row r="5398" spans="1:1" x14ac:dyDescent="0.2">
      <c r="A5398" s="94"/>
    </row>
    <row r="5399" spans="1:1" x14ac:dyDescent="0.2">
      <c r="A5399" s="94"/>
    </row>
    <row r="5400" spans="1:1" x14ac:dyDescent="0.2">
      <c r="A5400" s="94"/>
    </row>
    <row r="5401" spans="1:1" x14ac:dyDescent="0.2">
      <c r="A5401" s="94"/>
    </row>
    <row r="5402" spans="1:1" x14ac:dyDescent="0.2">
      <c r="A5402" s="94"/>
    </row>
    <row r="5403" spans="1:1" x14ac:dyDescent="0.2">
      <c r="A5403" s="94"/>
    </row>
    <row r="5404" spans="1:1" x14ac:dyDescent="0.2">
      <c r="A5404" s="94"/>
    </row>
    <row r="5405" spans="1:1" x14ac:dyDescent="0.2">
      <c r="A5405" s="94"/>
    </row>
    <row r="5406" spans="1:1" x14ac:dyDescent="0.2">
      <c r="A5406" s="94"/>
    </row>
    <row r="5407" spans="1:1" x14ac:dyDescent="0.2">
      <c r="A5407" s="94"/>
    </row>
    <row r="5408" spans="1:1" x14ac:dyDescent="0.2">
      <c r="A5408" s="94"/>
    </row>
    <row r="5409" spans="1:1" x14ac:dyDescent="0.2">
      <c r="A5409" s="94"/>
    </row>
    <row r="5410" spans="1:1" x14ac:dyDescent="0.2">
      <c r="A5410" s="94"/>
    </row>
    <row r="5411" spans="1:1" x14ac:dyDescent="0.2">
      <c r="A5411" s="94"/>
    </row>
    <row r="5412" spans="1:1" x14ac:dyDescent="0.2">
      <c r="A5412" s="94"/>
    </row>
    <row r="5413" spans="1:1" x14ac:dyDescent="0.2">
      <c r="A5413" s="94"/>
    </row>
    <row r="5414" spans="1:1" x14ac:dyDescent="0.2">
      <c r="A5414" s="94"/>
    </row>
    <row r="5415" spans="1:1" x14ac:dyDescent="0.2">
      <c r="A5415" s="94"/>
    </row>
    <row r="5416" spans="1:1" x14ac:dyDescent="0.2">
      <c r="A5416" s="94"/>
    </row>
    <row r="5417" spans="1:1" x14ac:dyDescent="0.2">
      <c r="A5417" s="94"/>
    </row>
    <row r="5418" spans="1:1" x14ac:dyDescent="0.2">
      <c r="A5418" s="94"/>
    </row>
    <row r="5419" spans="1:1" x14ac:dyDescent="0.2">
      <c r="A5419" s="94"/>
    </row>
    <row r="5420" spans="1:1" x14ac:dyDescent="0.2">
      <c r="A5420" s="94"/>
    </row>
    <row r="5421" spans="1:1" x14ac:dyDescent="0.2">
      <c r="A5421" s="94"/>
    </row>
    <row r="5422" spans="1:1" x14ac:dyDescent="0.2">
      <c r="A5422" s="94"/>
    </row>
    <row r="5423" spans="1:1" x14ac:dyDescent="0.2">
      <c r="A5423" s="94"/>
    </row>
    <row r="5424" spans="1:1" x14ac:dyDescent="0.2">
      <c r="A5424" s="94"/>
    </row>
    <row r="5425" spans="1:1" x14ac:dyDescent="0.2">
      <c r="A5425" s="94"/>
    </row>
    <row r="5426" spans="1:1" x14ac:dyDescent="0.2">
      <c r="A5426" s="94"/>
    </row>
    <row r="5427" spans="1:1" x14ac:dyDescent="0.2">
      <c r="A5427" s="94"/>
    </row>
    <row r="5428" spans="1:1" x14ac:dyDescent="0.2">
      <c r="A5428" s="94"/>
    </row>
    <row r="5429" spans="1:1" x14ac:dyDescent="0.2">
      <c r="A5429" s="94"/>
    </row>
    <row r="5430" spans="1:1" x14ac:dyDescent="0.2">
      <c r="A5430" s="94"/>
    </row>
    <row r="5431" spans="1:1" x14ac:dyDescent="0.2">
      <c r="A5431" s="94"/>
    </row>
    <row r="5432" spans="1:1" x14ac:dyDescent="0.2">
      <c r="A5432" s="94"/>
    </row>
    <row r="5433" spans="1:1" x14ac:dyDescent="0.2">
      <c r="A5433" s="94"/>
    </row>
    <row r="5434" spans="1:1" x14ac:dyDescent="0.2">
      <c r="A5434" s="94"/>
    </row>
    <row r="5435" spans="1:1" x14ac:dyDescent="0.2">
      <c r="A5435" s="94"/>
    </row>
    <row r="5436" spans="1:1" x14ac:dyDescent="0.2">
      <c r="A5436" s="94"/>
    </row>
    <row r="5437" spans="1:1" x14ac:dyDescent="0.2">
      <c r="A5437" s="94"/>
    </row>
    <row r="5438" spans="1:1" x14ac:dyDescent="0.2">
      <c r="A5438" s="94"/>
    </row>
    <row r="5439" spans="1:1" x14ac:dyDescent="0.2">
      <c r="A5439" s="94"/>
    </row>
    <row r="5440" spans="1:1" x14ac:dyDescent="0.2">
      <c r="A5440" s="94"/>
    </row>
    <row r="5441" spans="1:1" x14ac:dyDescent="0.2">
      <c r="A5441" s="94"/>
    </row>
    <row r="5442" spans="1:1" x14ac:dyDescent="0.2">
      <c r="A5442" s="94"/>
    </row>
    <row r="5443" spans="1:1" x14ac:dyDescent="0.2">
      <c r="A5443" s="94"/>
    </row>
    <row r="5444" spans="1:1" x14ac:dyDescent="0.2">
      <c r="A5444" s="94"/>
    </row>
    <row r="5445" spans="1:1" x14ac:dyDescent="0.2">
      <c r="A5445" s="94"/>
    </row>
    <row r="5446" spans="1:1" x14ac:dyDescent="0.2">
      <c r="A5446" s="94"/>
    </row>
    <row r="5447" spans="1:1" x14ac:dyDescent="0.2">
      <c r="A5447" s="94"/>
    </row>
    <row r="5448" spans="1:1" x14ac:dyDescent="0.2">
      <c r="A5448" s="94"/>
    </row>
    <row r="5449" spans="1:1" x14ac:dyDescent="0.2">
      <c r="A5449" s="94"/>
    </row>
    <row r="5450" spans="1:1" x14ac:dyDescent="0.2">
      <c r="A5450" s="94"/>
    </row>
    <row r="5451" spans="1:1" x14ac:dyDescent="0.2">
      <c r="A5451" s="94"/>
    </row>
    <row r="5452" spans="1:1" x14ac:dyDescent="0.2">
      <c r="A5452" s="94"/>
    </row>
    <row r="5453" spans="1:1" x14ac:dyDescent="0.2">
      <c r="A5453" s="94"/>
    </row>
    <row r="5454" spans="1:1" x14ac:dyDescent="0.2">
      <c r="A5454" s="94"/>
    </row>
    <row r="5455" spans="1:1" x14ac:dyDescent="0.2">
      <c r="A5455" s="94"/>
    </row>
    <row r="5456" spans="1:1" x14ac:dyDescent="0.2">
      <c r="A5456" s="94"/>
    </row>
    <row r="5457" spans="1:1" x14ac:dyDescent="0.2">
      <c r="A5457" s="94"/>
    </row>
    <row r="5458" spans="1:1" x14ac:dyDescent="0.2">
      <c r="A5458" s="94"/>
    </row>
    <row r="5459" spans="1:1" x14ac:dyDescent="0.2">
      <c r="A5459" s="94"/>
    </row>
    <row r="5460" spans="1:1" x14ac:dyDescent="0.2">
      <c r="A5460" s="94"/>
    </row>
    <row r="5461" spans="1:1" x14ac:dyDescent="0.2">
      <c r="A5461" s="94"/>
    </row>
    <row r="5462" spans="1:1" x14ac:dyDescent="0.2">
      <c r="A5462" s="94"/>
    </row>
    <row r="5463" spans="1:1" x14ac:dyDescent="0.2">
      <c r="A5463" s="94"/>
    </row>
    <row r="5464" spans="1:1" x14ac:dyDescent="0.2">
      <c r="A5464" s="94"/>
    </row>
    <row r="5465" spans="1:1" x14ac:dyDescent="0.2">
      <c r="A5465" s="94"/>
    </row>
    <row r="5466" spans="1:1" x14ac:dyDescent="0.2">
      <c r="A5466" s="94"/>
    </row>
    <row r="5467" spans="1:1" x14ac:dyDescent="0.2">
      <c r="A5467" s="94"/>
    </row>
    <row r="5468" spans="1:1" x14ac:dyDescent="0.2">
      <c r="A5468" s="94"/>
    </row>
    <row r="5469" spans="1:1" x14ac:dyDescent="0.2">
      <c r="A5469" s="94"/>
    </row>
    <row r="5470" spans="1:1" x14ac:dyDescent="0.2">
      <c r="A5470" s="94"/>
    </row>
    <row r="5471" spans="1:1" x14ac:dyDescent="0.2">
      <c r="A5471" s="94"/>
    </row>
    <row r="5472" spans="1:1" x14ac:dyDescent="0.2">
      <c r="A5472" s="94"/>
    </row>
    <row r="5473" spans="1:1" x14ac:dyDescent="0.2">
      <c r="A5473" s="94"/>
    </row>
    <row r="5474" spans="1:1" x14ac:dyDescent="0.2">
      <c r="A5474" s="94"/>
    </row>
    <row r="5475" spans="1:1" x14ac:dyDescent="0.2">
      <c r="A5475" s="94"/>
    </row>
    <row r="5476" spans="1:1" x14ac:dyDescent="0.2">
      <c r="A5476" s="94"/>
    </row>
    <row r="5477" spans="1:1" x14ac:dyDescent="0.2">
      <c r="A5477" s="94"/>
    </row>
    <row r="5478" spans="1:1" x14ac:dyDescent="0.2">
      <c r="A5478" s="94"/>
    </row>
    <row r="5479" spans="1:1" x14ac:dyDescent="0.2">
      <c r="A5479" s="94"/>
    </row>
    <row r="5480" spans="1:1" x14ac:dyDescent="0.2">
      <c r="A5480" s="94"/>
    </row>
    <row r="5481" spans="1:1" x14ac:dyDescent="0.2">
      <c r="A5481" s="94"/>
    </row>
    <row r="5482" spans="1:1" x14ac:dyDescent="0.2">
      <c r="A5482" s="94"/>
    </row>
    <row r="5483" spans="1:1" x14ac:dyDescent="0.2">
      <c r="A5483" s="94"/>
    </row>
    <row r="5484" spans="1:1" x14ac:dyDescent="0.2">
      <c r="A5484" s="94"/>
    </row>
    <row r="5485" spans="1:1" x14ac:dyDescent="0.2">
      <c r="A5485" s="94"/>
    </row>
    <row r="5486" spans="1:1" x14ac:dyDescent="0.2">
      <c r="A5486" s="94"/>
    </row>
    <row r="5487" spans="1:1" x14ac:dyDescent="0.2">
      <c r="A5487" s="94"/>
    </row>
    <row r="5488" spans="1:1" x14ac:dyDescent="0.2">
      <c r="A5488" s="94"/>
    </row>
    <row r="5489" spans="1:1" x14ac:dyDescent="0.2">
      <c r="A5489" s="94"/>
    </row>
    <row r="5490" spans="1:1" x14ac:dyDescent="0.2">
      <c r="A5490" s="94"/>
    </row>
    <row r="5491" spans="1:1" x14ac:dyDescent="0.2">
      <c r="A5491" s="94"/>
    </row>
    <row r="5492" spans="1:1" x14ac:dyDescent="0.2">
      <c r="A5492" s="94"/>
    </row>
    <row r="5493" spans="1:1" x14ac:dyDescent="0.2">
      <c r="A5493" s="94"/>
    </row>
    <row r="5494" spans="1:1" x14ac:dyDescent="0.2">
      <c r="A5494" s="94"/>
    </row>
    <row r="5495" spans="1:1" x14ac:dyDescent="0.2">
      <c r="A5495" s="94"/>
    </row>
    <row r="5496" spans="1:1" x14ac:dyDescent="0.2">
      <c r="A5496" s="94"/>
    </row>
    <row r="5497" spans="1:1" x14ac:dyDescent="0.2">
      <c r="A5497" s="94"/>
    </row>
    <row r="5498" spans="1:1" x14ac:dyDescent="0.2">
      <c r="A5498" s="94"/>
    </row>
    <row r="5499" spans="1:1" x14ac:dyDescent="0.2">
      <c r="A5499" s="94"/>
    </row>
    <row r="5500" spans="1:1" x14ac:dyDescent="0.2">
      <c r="A5500" s="94"/>
    </row>
    <row r="5501" spans="1:1" x14ac:dyDescent="0.2">
      <c r="A5501" s="94"/>
    </row>
    <row r="5502" spans="1:1" x14ac:dyDescent="0.2">
      <c r="A5502" s="94"/>
    </row>
    <row r="5503" spans="1:1" x14ac:dyDescent="0.2">
      <c r="A5503" s="94"/>
    </row>
    <row r="5504" spans="1:1" x14ac:dyDescent="0.2">
      <c r="A5504" s="94"/>
    </row>
    <row r="5505" spans="1:1" x14ac:dyDescent="0.2">
      <c r="A5505" s="94"/>
    </row>
    <row r="5506" spans="1:1" x14ac:dyDescent="0.2">
      <c r="A5506" s="94"/>
    </row>
    <row r="5507" spans="1:1" x14ac:dyDescent="0.2">
      <c r="A5507" s="94"/>
    </row>
    <row r="5508" spans="1:1" x14ac:dyDescent="0.2">
      <c r="A5508" s="94"/>
    </row>
    <row r="5509" spans="1:1" x14ac:dyDescent="0.2">
      <c r="A5509" s="94"/>
    </row>
    <row r="5510" spans="1:1" x14ac:dyDescent="0.2">
      <c r="A5510" s="94"/>
    </row>
    <row r="5511" spans="1:1" x14ac:dyDescent="0.2">
      <c r="A5511" s="94"/>
    </row>
    <row r="5512" spans="1:1" x14ac:dyDescent="0.2">
      <c r="A5512" s="94"/>
    </row>
    <row r="5513" spans="1:1" x14ac:dyDescent="0.2">
      <c r="A5513" s="94"/>
    </row>
    <row r="5514" spans="1:1" x14ac:dyDescent="0.2">
      <c r="A5514" s="94"/>
    </row>
    <row r="5515" spans="1:1" x14ac:dyDescent="0.2">
      <c r="A5515" s="94"/>
    </row>
    <row r="5516" spans="1:1" x14ac:dyDescent="0.2">
      <c r="A5516" s="94"/>
    </row>
    <row r="5517" spans="1:1" x14ac:dyDescent="0.2">
      <c r="A5517" s="94"/>
    </row>
    <row r="5518" spans="1:1" x14ac:dyDescent="0.2">
      <c r="A5518" s="94"/>
    </row>
    <row r="5519" spans="1:1" x14ac:dyDescent="0.2">
      <c r="A5519" s="94"/>
    </row>
    <row r="5520" spans="1:1" x14ac:dyDescent="0.2">
      <c r="A5520" s="94"/>
    </row>
    <row r="5521" spans="1:1" x14ac:dyDescent="0.2">
      <c r="A5521" s="94"/>
    </row>
    <row r="5522" spans="1:1" x14ac:dyDescent="0.2">
      <c r="A5522" s="94"/>
    </row>
    <row r="5523" spans="1:1" x14ac:dyDescent="0.2">
      <c r="A5523" s="94"/>
    </row>
    <row r="5524" spans="1:1" x14ac:dyDescent="0.2">
      <c r="A5524" s="94"/>
    </row>
    <row r="5525" spans="1:1" x14ac:dyDescent="0.2">
      <c r="A5525" s="94"/>
    </row>
    <row r="5526" spans="1:1" x14ac:dyDescent="0.2">
      <c r="A5526" s="94"/>
    </row>
    <row r="5527" spans="1:1" x14ac:dyDescent="0.2">
      <c r="A5527" s="94"/>
    </row>
    <row r="5528" spans="1:1" x14ac:dyDescent="0.2">
      <c r="A5528" s="94"/>
    </row>
    <row r="5529" spans="1:1" x14ac:dyDescent="0.2">
      <c r="A5529" s="94"/>
    </row>
    <row r="5530" spans="1:1" x14ac:dyDescent="0.2">
      <c r="A5530" s="94"/>
    </row>
    <row r="5531" spans="1:1" x14ac:dyDescent="0.2">
      <c r="A5531" s="94"/>
    </row>
    <row r="5532" spans="1:1" x14ac:dyDescent="0.2">
      <c r="A5532" s="94"/>
    </row>
    <row r="5533" spans="1:1" x14ac:dyDescent="0.2">
      <c r="A5533" s="94"/>
    </row>
    <row r="5534" spans="1:1" x14ac:dyDescent="0.2">
      <c r="A5534" s="94"/>
    </row>
    <row r="5535" spans="1:1" x14ac:dyDescent="0.2">
      <c r="A5535" s="94"/>
    </row>
    <row r="5536" spans="1:1" x14ac:dyDescent="0.2">
      <c r="A5536" s="94"/>
    </row>
    <row r="5537" spans="1:1" x14ac:dyDescent="0.2">
      <c r="A5537" s="94"/>
    </row>
    <row r="5538" spans="1:1" x14ac:dyDescent="0.2">
      <c r="A5538" s="94"/>
    </row>
    <row r="5539" spans="1:1" x14ac:dyDescent="0.2">
      <c r="A5539" s="94"/>
    </row>
    <row r="5540" spans="1:1" x14ac:dyDescent="0.2">
      <c r="A5540" s="94"/>
    </row>
    <row r="5541" spans="1:1" x14ac:dyDescent="0.2">
      <c r="A5541" s="94"/>
    </row>
    <row r="5542" spans="1:1" x14ac:dyDescent="0.2">
      <c r="A5542" s="94"/>
    </row>
    <row r="5543" spans="1:1" x14ac:dyDescent="0.2">
      <c r="A5543" s="94"/>
    </row>
    <row r="5544" spans="1:1" x14ac:dyDescent="0.2">
      <c r="A5544" s="94"/>
    </row>
    <row r="5545" spans="1:1" x14ac:dyDescent="0.2">
      <c r="A5545" s="94"/>
    </row>
    <row r="5546" spans="1:1" x14ac:dyDescent="0.2">
      <c r="A5546" s="94"/>
    </row>
    <row r="5547" spans="1:1" x14ac:dyDescent="0.2">
      <c r="A5547" s="94"/>
    </row>
    <row r="5548" spans="1:1" x14ac:dyDescent="0.2">
      <c r="A5548" s="94"/>
    </row>
    <row r="5549" spans="1:1" x14ac:dyDescent="0.2">
      <c r="A5549" s="94"/>
    </row>
    <row r="5550" spans="1:1" x14ac:dyDescent="0.2">
      <c r="A5550" s="94"/>
    </row>
    <row r="5551" spans="1:1" x14ac:dyDescent="0.2">
      <c r="A5551" s="94"/>
    </row>
    <row r="5552" spans="1:1" x14ac:dyDescent="0.2">
      <c r="A5552" s="94"/>
    </row>
    <row r="5553" spans="1:1" x14ac:dyDescent="0.2">
      <c r="A5553" s="94"/>
    </row>
    <row r="5554" spans="1:1" x14ac:dyDescent="0.2">
      <c r="A5554" s="94"/>
    </row>
    <row r="5555" spans="1:1" x14ac:dyDescent="0.2">
      <c r="A5555" s="94"/>
    </row>
    <row r="5556" spans="1:1" x14ac:dyDescent="0.2">
      <c r="A5556" s="94"/>
    </row>
    <row r="5557" spans="1:1" x14ac:dyDescent="0.2">
      <c r="A5557" s="94"/>
    </row>
    <row r="5558" spans="1:1" x14ac:dyDescent="0.2">
      <c r="A5558" s="94"/>
    </row>
    <row r="5559" spans="1:1" x14ac:dyDescent="0.2">
      <c r="A5559" s="94"/>
    </row>
    <row r="5560" spans="1:1" x14ac:dyDescent="0.2">
      <c r="A5560" s="94"/>
    </row>
    <row r="5561" spans="1:1" x14ac:dyDescent="0.2">
      <c r="A5561" s="94"/>
    </row>
    <row r="5562" spans="1:1" x14ac:dyDescent="0.2">
      <c r="A5562" s="94"/>
    </row>
    <row r="5563" spans="1:1" x14ac:dyDescent="0.2">
      <c r="A5563" s="94"/>
    </row>
    <row r="5564" spans="1:1" x14ac:dyDescent="0.2">
      <c r="A5564" s="94"/>
    </row>
    <row r="5565" spans="1:1" x14ac:dyDescent="0.2">
      <c r="A5565" s="94"/>
    </row>
    <row r="5566" spans="1:1" x14ac:dyDescent="0.2">
      <c r="A5566" s="94"/>
    </row>
    <row r="5567" spans="1:1" x14ac:dyDescent="0.2">
      <c r="A5567" s="94"/>
    </row>
    <row r="5568" spans="1:1" x14ac:dyDescent="0.2">
      <c r="A5568" s="94"/>
    </row>
    <row r="5569" spans="1:1" x14ac:dyDescent="0.2">
      <c r="A5569" s="94"/>
    </row>
    <row r="5570" spans="1:1" x14ac:dyDescent="0.2">
      <c r="A5570" s="94"/>
    </row>
    <row r="5571" spans="1:1" x14ac:dyDescent="0.2">
      <c r="A5571" s="94"/>
    </row>
    <row r="5572" spans="1:1" x14ac:dyDescent="0.2">
      <c r="A5572" s="94"/>
    </row>
    <row r="5573" spans="1:1" x14ac:dyDescent="0.2">
      <c r="A5573" s="94"/>
    </row>
    <row r="5574" spans="1:1" x14ac:dyDescent="0.2">
      <c r="A5574" s="94"/>
    </row>
    <row r="5575" spans="1:1" x14ac:dyDescent="0.2">
      <c r="A5575" s="94"/>
    </row>
    <row r="5576" spans="1:1" x14ac:dyDescent="0.2">
      <c r="A5576" s="94"/>
    </row>
    <row r="5577" spans="1:1" x14ac:dyDescent="0.2">
      <c r="A5577" s="94"/>
    </row>
    <row r="5578" spans="1:1" x14ac:dyDescent="0.2">
      <c r="A5578" s="94"/>
    </row>
    <row r="5579" spans="1:1" x14ac:dyDescent="0.2">
      <c r="A5579" s="94"/>
    </row>
    <row r="5580" spans="1:1" x14ac:dyDescent="0.2">
      <c r="A5580" s="94"/>
    </row>
    <row r="5581" spans="1:1" x14ac:dyDescent="0.2">
      <c r="A5581" s="94"/>
    </row>
    <row r="5582" spans="1:1" x14ac:dyDescent="0.2">
      <c r="A5582" s="94"/>
    </row>
    <row r="5583" spans="1:1" x14ac:dyDescent="0.2">
      <c r="A5583" s="94"/>
    </row>
    <row r="5584" spans="1:1" x14ac:dyDescent="0.2">
      <c r="A5584" s="94"/>
    </row>
    <row r="5585" spans="1:1" x14ac:dyDescent="0.2">
      <c r="A5585" s="94"/>
    </row>
    <row r="5586" spans="1:1" x14ac:dyDescent="0.2">
      <c r="A5586" s="94"/>
    </row>
    <row r="5587" spans="1:1" x14ac:dyDescent="0.2">
      <c r="A5587" s="94"/>
    </row>
    <row r="5588" spans="1:1" x14ac:dyDescent="0.2">
      <c r="A5588" s="94"/>
    </row>
    <row r="5589" spans="1:1" x14ac:dyDescent="0.2">
      <c r="A5589" s="94"/>
    </row>
    <row r="5590" spans="1:1" x14ac:dyDescent="0.2">
      <c r="A5590" s="94"/>
    </row>
    <row r="5591" spans="1:1" x14ac:dyDescent="0.2">
      <c r="A5591" s="94"/>
    </row>
    <row r="5592" spans="1:1" x14ac:dyDescent="0.2">
      <c r="A5592" s="94"/>
    </row>
    <row r="5593" spans="1:1" x14ac:dyDescent="0.2">
      <c r="A5593" s="94"/>
    </row>
    <row r="5594" spans="1:1" x14ac:dyDescent="0.2">
      <c r="A5594" s="94"/>
    </row>
    <row r="5595" spans="1:1" x14ac:dyDescent="0.2">
      <c r="A5595" s="94"/>
    </row>
    <row r="5596" spans="1:1" x14ac:dyDescent="0.2">
      <c r="A5596" s="94"/>
    </row>
    <row r="5597" spans="1:1" x14ac:dyDescent="0.2">
      <c r="A5597" s="94"/>
    </row>
    <row r="5598" spans="1:1" x14ac:dyDescent="0.2">
      <c r="A5598" s="94"/>
    </row>
    <row r="5599" spans="1:1" x14ac:dyDescent="0.2">
      <c r="A5599" s="94"/>
    </row>
    <row r="5600" spans="1:1" x14ac:dyDescent="0.2">
      <c r="A5600" s="94"/>
    </row>
    <row r="5601" spans="1:1" x14ac:dyDescent="0.2">
      <c r="A5601" s="94"/>
    </row>
    <row r="5602" spans="1:1" x14ac:dyDescent="0.2">
      <c r="A5602" s="94"/>
    </row>
    <row r="5603" spans="1:1" x14ac:dyDescent="0.2">
      <c r="A5603" s="94"/>
    </row>
    <row r="5604" spans="1:1" x14ac:dyDescent="0.2">
      <c r="A5604" s="94"/>
    </row>
    <row r="5605" spans="1:1" x14ac:dyDescent="0.2">
      <c r="A5605" s="94"/>
    </row>
    <row r="5606" spans="1:1" x14ac:dyDescent="0.2">
      <c r="A5606" s="94"/>
    </row>
    <row r="5607" spans="1:1" x14ac:dyDescent="0.2">
      <c r="A5607" s="94"/>
    </row>
    <row r="5608" spans="1:1" x14ac:dyDescent="0.2">
      <c r="A5608" s="94"/>
    </row>
    <row r="5609" spans="1:1" x14ac:dyDescent="0.2">
      <c r="A5609" s="94"/>
    </row>
    <row r="5610" spans="1:1" x14ac:dyDescent="0.2">
      <c r="A5610" s="94"/>
    </row>
    <row r="5611" spans="1:1" x14ac:dyDescent="0.2">
      <c r="A5611" s="94"/>
    </row>
    <row r="5612" spans="1:1" x14ac:dyDescent="0.2">
      <c r="A5612" s="94"/>
    </row>
    <row r="5613" spans="1:1" x14ac:dyDescent="0.2">
      <c r="A5613" s="94"/>
    </row>
    <row r="5614" spans="1:1" x14ac:dyDescent="0.2">
      <c r="A5614" s="94"/>
    </row>
    <row r="5615" spans="1:1" x14ac:dyDescent="0.2">
      <c r="A5615" s="94"/>
    </row>
    <row r="5616" spans="1:1" x14ac:dyDescent="0.2">
      <c r="A5616" s="94"/>
    </row>
    <row r="5617" spans="1:1" x14ac:dyDescent="0.2">
      <c r="A5617" s="94"/>
    </row>
    <row r="5618" spans="1:1" x14ac:dyDescent="0.2">
      <c r="A5618" s="94"/>
    </row>
    <row r="5619" spans="1:1" x14ac:dyDescent="0.2">
      <c r="A5619" s="94"/>
    </row>
    <row r="5620" spans="1:1" x14ac:dyDescent="0.2">
      <c r="A5620" s="94"/>
    </row>
    <row r="5621" spans="1:1" x14ac:dyDescent="0.2">
      <c r="A5621" s="94"/>
    </row>
    <row r="5622" spans="1:1" x14ac:dyDescent="0.2">
      <c r="A5622" s="94"/>
    </row>
    <row r="5623" spans="1:1" x14ac:dyDescent="0.2">
      <c r="A5623" s="94"/>
    </row>
    <row r="5624" spans="1:1" x14ac:dyDescent="0.2">
      <c r="A5624" s="94"/>
    </row>
    <row r="5625" spans="1:1" x14ac:dyDescent="0.2">
      <c r="A5625" s="94"/>
    </row>
    <row r="5626" spans="1:1" x14ac:dyDescent="0.2">
      <c r="A5626" s="94"/>
    </row>
    <row r="5627" spans="1:1" x14ac:dyDescent="0.2">
      <c r="A5627" s="94"/>
    </row>
    <row r="5628" spans="1:1" x14ac:dyDescent="0.2">
      <c r="A5628" s="94"/>
    </row>
    <row r="5629" spans="1:1" x14ac:dyDescent="0.2">
      <c r="A5629" s="94"/>
    </row>
    <row r="5630" spans="1:1" x14ac:dyDescent="0.2">
      <c r="A5630" s="94"/>
    </row>
    <row r="5631" spans="1:1" x14ac:dyDescent="0.2">
      <c r="A5631" s="94"/>
    </row>
    <row r="5632" spans="1:1" x14ac:dyDescent="0.2">
      <c r="A5632" s="94"/>
    </row>
    <row r="5633" spans="1:1" x14ac:dyDescent="0.2">
      <c r="A5633" s="94"/>
    </row>
    <row r="5634" spans="1:1" x14ac:dyDescent="0.2">
      <c r="A5634" s="94"/>
    </row>
    <row r="5635" spans="1:1" x14ac:dyDescent="0.2">
      <c r="A5635" s="94"/>
    </row>
    <row r="5636" spans="1:1" x14ac:dyDescent="0.2">
      <c r="A5636" s="94"/>
    </row>
    <row r="5637" spans="1:1" x14ac:dyDescent="0.2">
      <c r="A5637" s="94"/>
    </row>
    <row r="5638" spans="1:1" x14ac:dyDescent="0.2">
      <c r="A5638" s="94"/>
    </row>
    <row r="5639" spans="1:1" x14ac:dyDescent="0.2">
      <c r="A5639" s="94"/>
    </row>
    <row r="5640" spans="1:1" x14ac:dyDescent="0.2">
      <c r="A5640" s="94"/>
    </row>
    <row r="5641" spans="1:1" x14ac:dyDescent="0.2">
      <c r="A5641" s="94"/>
    </row>
    <row r="5642" spans="1:1" x14ac:dyDescent="0.2">
      <c r="A5642" s="94"/>
    </row>
    <row r="5643" spans="1:1" x14ac:dyDescent="0.2">
      <c r="A5643" s="94"/>
    </row>
    <row r="5644" spans="1:1" x14ac:dyDescent="0.2">
      <c r="A5644" s="94"/>
    </row>
    <row r="5645" spans="1:1" x14ac:dyDescent="0.2">
      <c r="A5645" s="94"/>
    </row>
    <row r="5646" spans="1:1" x14ac:dyDescent="0.2">
      <c r="A5646" s="94"/>
    </row>
    <row r="5647" spans="1:1" x14ac:dyDescent="0.2">
      <c r="A5647" s="94"/>
    </row>
    <row r="5648" spans="1:1" x14ac:dyDescent="0.2">
      <c r="A5648" s="94"/>
    </row>
    <row r="5649" spans="1:1" x14ac:dyDescent="0.2">
      <c r="A5649" s="94"/>
    </row>
    <row r="5650" spans="1:1" x14ac:dyDescent="0.2">
      <c r="A5650" s="94"/>
    </row>
    <row r="5651" spans="1:1" x14ac:dyDescent="0.2">
      <c r="A5651" s="94"/>
    </row>
    <row r="5652" spans="1:1" x14ac:dyDescent="0.2">
      <c r="A5652" s="94"/>
    </row>
    <row r="5653" spans="1:1" x14ac:dyDescent="0.2">
      <c r="A5653" s="94"/>
    </row>
    <row r="5654" spans="1:1" x14ac:dyDescent="0.2">
      <c r="A5654" s="94"/>
    </row>
    <row r="5655" spans="1:1" x14ac:dyDescent="0.2">
      <c r="A5655" s="94"/>
    </row>
    <row r="5656" spans="1:1" x14ac:dyDescent="0.2">
      <c r="A5656" s="94"/>
    </row>
    <row r="5657" spans="1:1" x14ac:dyDescent="0.2">
      <c r="A5657" s="94"/>
    </row>
    <row r="5658" spans="1:1" x14ac:dyDescent="0.2">
      <c r="A5658" s="94"/>
    </row>
    <row r="5659" spans="1:1" x14ac:dyDescent="0.2">
      <c r="A5659" s="94"/>
    </row>
    <row r="5660" spans="1:1" x14ac:dyDescent="0.2">
      <c r="A5660" s="94"/>
    </row>
    <row r="5661" spans="1:1" x14ac:dyDescent="0.2">
      <c r="A5661" s="94"/>
    </row>
    <row r="5662" spans="1:1" x14ac:dyDescent="0.2">
      <c r="A5662" s="94"/>
    </row>
    <row r="5663" spans="1:1" x14ac:dyDescent="0.2">
      <c r="A5663" s="94"/>
    </row>
    <row r="5664" spans="1:1" x14ac:dyDescent="0.2">
      <c r="A5664" s="94"/>
    </row>
    <row r="5665" spans="1:1" x14ac:dyDescent="0.2">
      <c r="A5665" s="94"/>
    </row>
    <row r="5666" spans="1:1" x14ac:dyDescent="0.2">
      <c r="A5666" s="94"/>
    </row>
    <row r="5667" spans="1:1" x14ac:dyDescent="0.2">
      <c r="A5667" s="94"/>
    </row>
    <row r="5668" spans="1:1" x14ac:dyDescent="0.2">
      <c r="A5668" s="94"/>
    </row>
    <row r="5669" spans="1:1" x14ac:dyDescent="0.2">
      <c r="A5669" s="94"/>
    </row>
    <row r="5670" spans="1:1" x14ac:dyDescent="0.2">
      <c r="A5670" s="94"/>
    </row>
    <row r="5671" spans="1:1" x14ac:dyDescent="0.2">
      <c r="A5671" s="94"/>
    </row>
    <row r="5672" spans="1:1" x14ac:dyDescent="0.2">
      <c r="A5672" s="94"/>
    </row>
    <row r="5673" spans="1:1" x14ac:dyDescent="0.2">
      <c r="A5673" s="94"/>
    </row>
    <row r="5674" spans="1:1" x14ac:dyDescent="0.2">
      <c r="A5674" s="94"/>
    </row>
    <row r="5675" spans="1:1" x14ac:dyDescent="0.2">
      <c r="A5675" s="94"/>
    </row>
    <row r="5676" spans="1:1" x14ac:dyDescent="0.2">
      <c r="A5676" s="94"/>
    </row>
    <row r="5677" spans="1:1" x14ac:dyDescent="0.2">
      <c r="A5677" s="94"/>
    </row>
    <row r="5678" spans="1:1" x14ac:dyDescent="0.2">
      <c r="A5678" s="94"/>
    </row>
    <row r="5679" spans="1:1" x14ac:dyDescent="0.2">
      <c r="A5679" s="94"/>
    </row>
    <row r="5680" spans="1:1" x14ac:dyDescent="0.2">
      <c r="A5680" s="94"/>
    </row>
    <row r="5681" spans="1:1" x14ac:dyDescent="0.2">
      <c r="A5681" s="94"/>
    </row>
    <row r="5682" spans="1:1" x14ac:dyDescent="0.2">
      <c r="A5682" s="94"/>
    </row>
    <row r="5683" spans="1:1" x14ac:dyDescent="0.2">
      <c r="A5683" s="94"/>
    </row>
    <row r="5684" spans="1:1" x14ac:dyDescent="0.2">
      <c r="A5684" s="94"/>
    </row>
    <row r="5685" spans="1:1" x14ac:dyDescent="0.2">
      <c r="A5685" s="94"/>
    </row>
    <row r="5686" spans="1:1" x14ac:dyDescent="0.2">
      <c r="A5686" s="94"/>
    </row>
    <row r="5687" spans="1:1" x14ac:dyDescent="0.2">
      <c r="A5687" s="94"/>
    </row>
    <row r="5688" spans="1:1" x14ac:dyDescent="0.2">
      <c r="A5688" s="94"/>
    </row>
    <row r="5689" spans="1:1" x14ac:dyDescent="0.2">
      <c r="A5689" s="94"/>
    </row>
    <row r="5690" spans="1:1" x14ac:dyDescent="0.2">
      <c r="A5690" s="94"/>
    </row>
    <row r="5691" spans="1:1" x14ac:dyDescent="0.2">
      <c r="A5691" s="94"/>
    </row>
    <row r="5692" spans="1:1" x14ac:dyDescent="0.2">
      <c r="A5692" s="94"/>
    </row>
    <row r="5693" spans="1:1" x14ac:dyDescent="0.2">
      <c r="A5693" s="94"/>
    </row>
    <row r="5694" spans="1:1" x14ac:dyDescent="0.2">
      <c r="A5694" s="94"/>
    </row>
    <row r="5695" spans="1:1" x14ac:dyDescent="0.2">
      <c r="A5695" s="94"/>
    </row>
    <row r="5696" spans="1:1" x14ac:dyDescent="0.2">
      <c r="A5696" s="94"/>
    </row>
    <row r="5697" spans="1:1" x14ac:dyDescent="0.2">
      <c r="A5697" s="94"/>
    </row>
    <row r="5698" spans="1:1" x14ac:dyDescent="0.2">
      <c r="A5698" s="94"/>
    </row>
    <row r="5699" spans="1:1" x14ac:dyDescent="0.2">
      <c r="A5699" s="94"/>
    </row>
    <row r="5700" spans="1:1" x14ac:dyDescent="0.2">
      <c r="A5700" s="94"/>
    </row>
    <row r="5701" spans="1:1" x14ac:dyDescent="0.2">
      <c r="A5701" s="94"/>
    </row>
    <row r="5702" spans="1:1" x14ac:dyDescent="0.2">
      <c r="A5702" s="94"/>
    </row>
    <row r="5703" spans="1:1" x14ac:dyDescent="0.2">
      <c r="A5703" s="94"/>
    </row>
    <row r="5704" spans="1:1" x14ac:dyDescent="0.2">
      <c r="A5704" s="94"/>
    </row>
    <row r="5705" spans="1:1" x14ac:dyDescent="0.2">
      <c r="A5705" s="94"/>
    </row>
    <row r="5706" spans="1:1" x14ac:dyDescent="0.2">
      <c r="A5706" s="94"/>
    </row>
    <row r="5707" spans="1:1" x14ac:dyDescent="0.2">
      <c r="A5707" s="94"/>
    </row>
    <row r="5708" spans="1:1" x14ac:dyDescent="0.2">
      <c r="A5708" s="94"/>
    </row>
    <row r="5709" spans="1:1" x14ac:dyDescent="0.2">
      <c r="A5709" s="94"/>
    </row>
    <row r="5710" spans="1:1" x14ac:dyDescent="0.2">
      <c r="A5710" s="94"/>
    </row>
    <row r="5711" spans="1:1" x14ac:dyDescent="0.2">
      <c r="A5711" s="94"/>
    </row>
    <row r="5712" spans="1:1" x14ac:dyDescent="0.2">
      <c r="A5712" s="94"/>
    </row>
    <row r="5713" spans="1:1" x14ac:dyDescent="0.2">
      <c r="A5713" s="94"/>
    </row>
    <row r="5714" spans="1:1" x14ac:dyDescent="0.2">
      <c r="A5714" s="94"/>
    </row>
    <row r="5715" spans="1:1" x14ac:dyDescent="0.2">
      <c r="A5715" s="94"/>
    </row>
    <row r="5716" spans="1:1" x14ac:dyDescent="0.2">
      <c r="A5716" s="94"/>
    </row>
    <row r="5717" spans="1:1" x14ac:dyDescent="0.2">
      <c r="A5717" s="94"/>
    </row>
    <row r="5718" spans="1:1" x14ac:dyDescent="0.2">
      <c r="A5718" s="94"/>
    </row>
    <row r="5719" spans="1:1" x14ac:dyDescent="0.2">
      <c r="A5719" s="94"/>
    </row>
    <row r="5720" spans="1:1" x14ac:dyDescent="0.2">
      <c r="A5720" s="94"/>
    </row>
    <row r="5721" spans="1:1" x14ac:dyDescent="0.2">
      <c r="A5721" s="94"/>
    </row>
    <row r="5722" spans="1:1" x14ac:dyDescent="0.2">
      <c r="A5722" s="94"/>
    </row>
    <row r="5723" spans="1:1" x14ac:dyDescent="0.2">
      <c r="A5723" s="94"/>
    </row>
    <row r="5724" spans="1:1" x14ac:dyDescent="0.2">
      <c r="A5724" s="94"/>
    </row>
    <row r="5725" spans="1:1" x14ac:dyDescent="0.2">
      <c r="A5725" s="94"/>
    </row>
    <row r="5726" spans="1:1" x14ac:dyDescent="0.2">
      <c r="A5726" s="94"/>
    </row>
    <row r="5727" spans="1:1" x14ac:dyDescent="0.2">
      <c r="A5727" s="94"/>
    </row>
    <row r="5728" spans="1:1" x14ac:dyDescent="0.2">
      <c r="A5728" s="94"/>
    </row>
    <row r="5729" spans="1:1" x14ac:dyDescent="0.2">
      <c r="A5729" s="94"/>
    </row>
    <row r="5730" spans="1:1" x14ac:dyDescent="0.2">
      <c r="A5730" s="94"/>
    </row>
    <row r="5731" spans="1:1" x14ac:dyDescent="0.2">
      <c r="A5731" s="94"/>
    </row>
    <row r="5732" spans="1:1" x14ac:dyDescent="0.2">
      <c r="A5732" s="94"/>
    </row>
    <row r="5733" spans="1:1" x14ac:dyDescent="0.2">
      <c r="A5733" s="94"/>
    </row>
    <row r="5734" spans="1:1" x14ac:dyDescent="0.2">
      <c r="A5734" s="94"/>
    </row>
    <row r="5735" spans="1:1" x14ac:dyDescent="0.2">
      <c r="A5735" s="94"/>
    </row>
    <row r="5736" spans="1:1" x14ac:dyDescent="0.2">
      <c r="A5736" s="94"/>
    </row>
    <row r="5737" spans="1:1" x14ac:dyDescent="0.2">
      <c r="A5737" s="94"/>
    </row>
    <row r="5738" spans="1:1" x14ac:dyDescent="0.2">
      <c r="A5738" s="94"/>
    </row>
    <row r="5739" spans="1:1" x14ac:dyDescent="0.2">
      <c r="A5739" s="94"/>
    </row>
    <row r="5740" spans="1:1" x14ac:dyDescent="0.2">
      <c r="A5740" s="94"/>
    </row>
    <row r="5741" spans="1:1" x14ac:dyDescent="0.2">
      <c r="A5741" s="94"/>
    </row>
    <row r="5742" spans="1:1" x14ac:dyDescent="0.2">
      <c r="A5742" s="94"/>
    </row>
    <row r="5743" spans="1:1" x14ac:dyDescent="0.2">
      <c r="A5743" s="94"/>
    </row>
    <row r="5744" spans="1:1" x14ac:dyDescent="0.2">
      <c r="A5744" s="94"/>
    </row>
    <row r="5745" spans="1:1" x14ac:dyDescent="0.2">
      <c r="A5745" s="94"/>
    </row>
    <row r="5746" spans="1:1" x14ac:dyDescent="0.2">
      <c r="A5746" s="94"/>
    </row>
    <row r="5747" spans="1:1" x14ac:dyDescent="0.2">
      <c r="A5747" s="94"/>
    </row>
    <row r="5748" spans="1:1" x14ac:dyDescent="0.2">
      <c r="A5748" s="94"/>
    </row>
    <row r="5749" spans="1:1" x14ac:dyDescent="0.2">
      <c r="A5749" s="94"/>
    </row>
    <row r="5750" spans="1:1" x14ac:dyDescent="0.2">
      <c r="A5750" s="94"/>
    </row>
    <row r="5751" spans="1:1" x14ac:dyDescent="0.2">
      <c r="A5751" s="94"/>
    </row>
    <row r="5752" spans="1:1" x14ac:dyDescent="0.2">
      <c r="A5752" s="94"/>
    </row>
    <row r="5753" spans="1:1" x14ac:dyDescent="0.2">
      <c r="A5753" s="94"/>
    </row>
    <row r="5754" spans="1:1" x14ac:dyDescent="0.2">
      <c r="A5754" s="94"/>
    </row>
    <row r="5755" spans="1:1" x14ac:dyDescent="0.2">
      <c r="A5755" s="94"/>
    </row>
    <row r="5756" spans="1:1" x14ac:dyDescent="0.2">
      <c r="A5756" s="94"/>
    </row>
    <row r="5757" spans="1:1" x14ac:dyDescent="0.2">
      <c r="A5757" s="94"/>
    </row>
    <row r="5758" spans="1:1" x14ac:dyDescent="0.2">
      <c r="A5758" s="94"/>
    </row>
    <row r="5759" spans="1:1" x14ac:dyDescent="0.2">
      <c r="A5759" s="94"/>
    </row>
    <row r="5760" spans="1:1" x14ac:dyDescent="0.2">
      <c r="A5760" s="94"/>
    </row>
    <row r="5761" spans="1:1" x14ac:dyDescent="0.2">
      <c r="A5761" s="94"/>
    </row>
    <row r="5762" spans="1:1" x14ac:dyDescent="0.2">
      <c r="A5762" s="94"/>
    </row>
    <row r="5763" spans="1:1" x14ac:dyDescent="0.2">
      <c r="A5763" s="94"/>
    </row>
    <row r="5764" spans="1:1" x14ac:dyDescent="0.2">
      <c r="A5764" s="94"/>
    </row>
    <row r="5765" spans="1:1" x14ac:dyDescent="0.2">
      <c r="A5765" s="94"/>
    </row>
    <row r="5766" spans="1:1" x14ac:dyDescent="0.2">
      <c r="A5766" s="94"/>
    </row>
    <row r="5767" spans="1:1" x14ac:dyDescent="0.2">
      <c r="A5767" s="94"/>
    </row>
    <row r="5768" spans="1:1" x14ac:dyDescent="0.2">
      <c r="A5768" s="94"/>
    </row>
    <row r="5769" spans="1:1" x14ac:dyDescent="0.2">
      <c r="A5769" s="94"/>
    </row>
    <row r="5770" spans="1:1" x14ac:dyDescent="0.2">
      <c r="A5770" s="94"/>
    </row>
    <row r="5771" spans="1:1" x14ac:dyDescent="0.2">
      <c r="A5771" s="94"/>
    </row>
    <row r="5772" spans="1:1" x14ac:dyDescent="0.2">
      <c r="A5772" s="94"/>
    </row>
    <row r="5773" spans="1:1" x14ac:dyDescent="0.2">
      <c r="A5773" s="94"/>
    </row>
    <row r="5774" spans="1:1" x14ac:dyDescent="0.2">
      <c r="A5774" s="94"/>
    </row>
    <row r="5775" spans="1:1" x14ac:dyDescent="0.2">
      <c r="A5775" s="94"/>
    </row>
    <row r="5776" spans="1:1" x14ac:dyDescent="0.2">
      <c r="A5776" s="94"/>
    </row>
    <row r="5777" spans="1:1" x14ac:dyDescent="0.2">
      <c r="A5777" s="94"/>
    </row>
    <row r="5778" spans="1:1" x14ac:dyDescent="0.2">
      <c r="A5778" s="94"/>
    </row>
    <row r="5779" spans="1:1" x14ac:dyDescent="0.2">
      <c r="A5779" s="94"/>
    </row>
    <row r="5780" spans="1:1" x14ac:dyDescent="0.2">
      <c r="A5780" s="94"/>
    </row>
    <row r="5781" spans="1:1" x14ac:dyDescent="0.2">
      <c r="A5781" s="94"/>
    </row>
    <row r="5782" spans="1:1" x14ac:dyDescent="0.2">
      <c r="A5782" s="94"/>
    </row>
    <row r="5783" spans="1:1" x14ac:dyDescent="0.2">
      <c r="A5783" s="94"/>
    </row>
    <row r="5784" spans="1:1" x14ac:dyDescent="0.2">
      <c r="A5784" s="94"/>
    </row>
    <row r="5785" spans="1:1" x14ac:dyDescent="0.2">
      <c r="A5785" s="94"/>
    </row>
    <row r="5786" spans="1:1" x14ac:dyDescent="0.2">
      <c r="A5786" s="94"/>
    </row>
    <row r="5787" spans="1:1" x14ac:dyDescent="0.2">
      <c r="A5787" s="94"/>
    </row>
    <row r="5788" spans="1:1" x14ac:dyDescent="0.2">
      <c r="A5788" s="94"/>
    </row>
    <row r="5789" spans="1:1" x14ac:dyDescent="0.2">
      <c r="A5789" s="94"/>
    </row>
    <row r="5790" spans="1:1" x14ac:dyDescent="0.2">
      <c r="A5790" s="94"/>
    </row>
    <row r="5791" spans="1:1" x14ac:dyDescent="0.2">
      <c r="A5791" s="94"/>
    </row>
    <row r="5792" spans="1:1" x14ac:dyDescent="0.2">
      <c r="A5792" s="94"/>
    </row>
    <row r="5793" spans="1:1" x14ac:dyDescent="0.2">
      <c r="A5793" s="94"/>
    </row>
    <row r="5794" spans="1:1" x14ac:dyDescent="0.2">
      <c r="A5794" s="94"/>
    </row>
    <row r="5795" spans="1:1" x14ac:dyDescent="0.2">
      <c r="A5795" s="94"/>
    </row>
    <row r="5796" spans="1:1" x14ac:dyDescent="0.2">
      <c r="A5796" s="94"/>
    </row>
    <row r="5797" spans="1:1" x14ac:dyDescent="0.2">
      <c r="A5797" s="94"/>
    </row>
    <row r="5798" spans="1:1" x14ac:dyDescent="0.2">
      <c r="A5798" s="94"/>
    </row>
    <row r="5799" spans="1:1" x14ac:dyDescent="0.2">
      <c r="A5799" s="94"/>
    </row>
    <row r="5800" spans="1:1" x14ac:dyDescent="0.2">
      <c r="A5800" s="94"/>
    </row>
    <row r="5801" spans="1:1" x14ac:dyDescent="0.2">
      <c r="A5801" s="94"/>
    </row>
    <row r="5802" spans="1:1" x14ac:dyDescent="0.2">
      <c r="A5802" s="94"/>
    </row>
    <row r="5803" spans="1:1" x14ac:dyDescent="0.2">
      <c r="A5803" s="94"/>
    </row>
    <row r="5804" spans="1:1" x14ac:dyDescent="0.2">
      <c r="A5804" s="94"/>
    </row>
    <row r="5805" spans="1:1" x14ac:dyDescent="0.2">
      <c r="A5805" s="94"/>
    </row>
    <row r="5806" spans="1:1" x14ac:dyDescent="0.2">
      <c r="A5806" s="94"/>
    </row>
    <row r="5807" spans="1:1" x14ac:dyDescent="0.2">
      <c r="A5807" s="94"/>
    </row>
    <row r="5808" spans="1:1" x14ac:dyDescent="0.2">
      <c r="A5808" s="94"/>
    </row>
    <row r="5809" spans="1:1" x14ac:dyDescent="0.2">
      <c r="A5809" s="94"/>
    </row>
    <row r="5810" spans="1:1" x14ac:dyDescent="0.2">
      <c r="A5810" s="94"/>
    </row>
    <row r="5811" spans="1:1" x14ac:dyDescent="0.2">
      <c r="A5811" s="94"/>
    </row>
    <row r="5812" spans="1:1" x14ac:dyDescent="0.2">
      <c r="A5812" s="94"/>
    </row>
    <row r="5813" spans="1:1" x14ac:dyDescent="0.2">
      <c r="A5813" s="94"/>
    </row>
    <row r="5814" spans="1:1" x14ac:dyDescent="0.2">
      <c r="A5814" s="94"/>
    </row>
    <row r="5815" spans="1:1" x14ac:dyDescent="0.2">
      <c r="A5815" s="94"/>
    </row>
    <row r="5816" spans="1:1" x14ac:dyDescent="0.2">
      <c r="A5816" s="94"/>
    </row>
    <row r="5817" spans="1:1" x14ac:dyDescent="0.2">
      <c r="A5817" s="94"/>
    </row>
    <row r="5818" spans="1:1" x14ac:dyDescent="0.2">
      <c r="A5818" s="94"/>
    </row>
    <row r="5819" spans="1:1" x14ac:dyDescent="0.2">
      <c r="A5819" s="94"/>
    </row>
    <row r="5820" spans="1:1" x14ac:dyDescent="0.2">
      <c r="A5820" s="94"/>
    </row>
    <row r="5821" spans="1:1" x14ac:dyDescent="0.2">
      <c r="A5821" s="94"/>
    </row>
    <row r="5822" spans="1:1" x14ac:dyDescent="0.2">
      <c r="A5822" s="94"/>
    </row>
    <row r="5823" spans="1:1" x14ac:dyDescent="0.2">
      <c r="A5823" s="94"/>
    </row>
    <row r="5824" spans="1:1" x14ac:dyDescent="0.2">
      <c r="A5824" s="94"/>
    </row>
    <row r="5825" spans="1:1" x14ac:dyDescent="0.2">
      <c r="A5825" s="94"/>
    </row>
    <row r="5826" spans="1:1" x14ac:dyDescent="0.2">
      <c r="A5826" s="94"/>
    </row>
    <row r="5827" spans="1:1" x14ac:dyDescent="0.2">
      <c r="A5827" s="94"/>
    </row>
    <row r="5828" spans="1:1" x14ac:dyDescent="0.2">
      <c r="A5828" s="94"/>
    </row>
    <row r="5829" spans="1:1" x14ac:dyDescent="0.2">
      <c r="A5829" s="94"/>
    </row>
    <row r="5830" spans="1:1" x14ac:dyDescent="0.2">
      <c r="A5830" s="94"/>
    </row>
    <row r="5831" spans="1:1" x14ac:dyDescent="0.2">
      <c r="A5831" s="94"/>
    </row>
    <row r="5832" spans="1:1" x14ac:dyDescent="0.2">
      <c r="A5832" s="94"/>
    </row>
    <row r="5833" spans="1:1" x14ac:dyDescent="0.2">
      <c r="A5833" s="94"/>
    </row>
    <row r="5834" spans="1:1" x14ac:dyDescent="0.2">
      <c r="A5834" s="94"/>
    </row>
    <row r="5835" spans="1:1" x14ac:dyDescent="0.2">
      <c r="A5835" s="94"/>
    </row>
    <row r="5836" spans="1:1" x14ac:dyDescent="0.2">
      <c r="A5836" s="94"/>
    </row>
    <row r="5837" spans="1:1" x14ac:dyDescent="0.2">
      <c r="A5837" s="94"/>
    </row>
    <row r="5838" spans="1:1" x14ac:dyDescent="0.2">
      <c r="A5838" s="94"/>
    </row>
    <row r="5839" spans="1:1" x14ac:dyDescent="0.2">
      <c r="A5839" s="94"/>
    </row>
    <row r="5840" spans="1:1" x14ac:dyDescent="0.2">
      <c r="A5840" s="94"/>
    </row>
    <row r="5841" spans="1:1" x14ac:dyDescent="0.2">
      <c r="A5841" s="94"/>
    </row>
    <row r="5842" spans="1:1" x14ac:dyDescent="0.2">
      <c r="A5842" s="94"/>
    </row>
    <row r="5843" spans="1:1" x14ac:dyDescent="0.2">
      <c r="A5843" s="94"/>
    </row>
    <row r="5844" spans="1:1" x14ac:dyDescent="0.2">
      <c r="A5844" s="94"/>
    </row>
    <row r="5845" spans="1:1" x14ac:dyDescent="0.2">
      <c r="A5845" s="94"/>
    </row>
    <row r="5846" spans="1:1" x14ac:dyDescent="0.2">
      <c r="A5846" s="94"/>
    </row>
    <row r="5847" spans="1:1" x14ac:dyDescent="0.2">
      <c r="A5847" s="94"/>
    </row>
    <row r="5848" spans="1:1" x14ac:dyDescent="0.2">
      <c r="A5848" s="94"/>
    </row>
    <row r="5849" spans="1:1" x14ac:dyDescent="0.2">
      <c r="A5849" s="94"/>
    </row>
    <row r="5850" spans="1:1" x14ac:dyDescent="0.2">
      <c r="A5850" s="94"/>
    </row>
    <row r="5851" spans="1:1" x14ac:dyDescent="0.2">
      <c r="A5851" s="94"/>
    </row>
    <row r="5852" spans="1:1" x14ac:dyDescent="0.2">
      <c r="A5852" s="94"/>
    </row>
    <row r="5853" spans="1:1" x14ac:dyDescent="0.2">
      <c r="A5853" s="94"/>
    </row>
    <row r="5854" spans="1:1" x14ac:dyDescent="0.2">
      <c r="A5854" s="94"/>
    </row>
    <row r="5855" spans="1:1" x14ac:dyDescent="0.2">
      <c r="A5855" s="94"/>
    </row>
    <row r="5856" spans="1:1" x14ac:dyDescent="0.2">
      <c r="A5856" s="94"/>
    </row>
    <row r="5857" spans="1:1" x14ac:dyDescent="0.2">
      <c r="A5857" s="94"/>
    </row>
    <row r="5858" spans="1:1" x14ac:dyDescent="0.2">
      <c r="A5858" s="94"/>
    </row>
    <row r="5859" spans="1:1" x14ac:dyDescent="0.2">
      <c r="A5859" s="94"/>
    </row>
    <row r="5860" spans="1:1" x14ac:dyDescent="0.2">
      <c r="A5860" s="94"/>
    </row>
    <row r="5861" spans="1:1" x14ac:dyDescent="0.2">
      <c r="A5861" s="94"/>
    </row>
    <row r="5862" spans="1:1" x14ac:dyDescent="0.2">
      <c r="A5862" s="94"/>
    </row>
    <row r="5863" spans="1:1" x14ac:dyDescent="0.2">
      <c r="A5863" s="94"/>
    </row>
    <row r="5864" spans="1:1" x14ac:dyDescent="0.2">
      <c r="A5864" s="94"/>
    </row>
    <row r="5865" spans="1:1" x14ac:dyDescent="0.2">
      <c r="A5865" s="94"/>
    </row>
    <row r="5866" spans="1:1" x14ac:dyDescent="0.2">
      <c r="A5866" s="94"/>
    </row>
    <row r="5867" spans="1:1" x14ac:dyDescent="0.2">
      <c r="A5867" s="94"/>
    </row>
    <row r="5868" spans="1:1" x14ac:dyDescent="0.2">
      <c r="A5868" s="94"/>
    </row>
    <row r="5869" spans="1:1" x14ac:dyDescent="0.2">
      <c r="A5869" s="94"/>
    </row>
    <row r="5870" spans="1:1" x14ac:dyDescent="0.2">
      <c r="A5870" s="94"/>
    </row>
    <row r="5871" spans="1:1" x14ac:dyDescent="0.2">
      <c r="A5871" s="94"/>
    </row>
    <row r="5872" spans="1:1" x14ac:dyDescent="0.2">
      <c r="A5872" s="94"/>
    </row>
    <row r="5873" spans="1:1" x14ac:dyDescent="0.2">
      <c r="A5873" s="94"/>
    </row>
    <row r="5874" spans="1:1" x14ac:dyDescent="0.2">
      <c r="A5874" s="94"/>
    </row>
    <row r="5875" spans="1:1" x14ac:dyDescent="0.2">
      <c r="A5875" s="94"/>
    </row>
    <row r="5876" spans="1:1" x14ac:dyDescent="0.2">
      <c r="A5876" s="94"/>
    </row>
    <row r="5877" spans="1:1" x14ac:dyDescent="0.2">
      <c r="A5877" s="94"/>
    </row>
    <row r="5878" spans="1:1" x14ac:dyDescent="0.2">
      <c r="A5878" s="94"/>
    </row>
    <row r="5879" spans="1:1" x14ac:dyDescent="0.2">
      <c r="A5879" s="94"/>
    </row>
    <row r="5880" spans="1:1" x14ac:dyDescent="0.2">
      <c r="A5880" s="94"/>
    </row>
    <row r="5881" spans="1:1" x14ac:dyDescent="0.2">
      <c r="A5881" s="94"/>
    </row>
    <row r="5882" spans="1:1" x14ac:dyDescent="0.2">
      <c r="A5882" s="94"/>
    </row>
    <row r="5883" spans="1:1" x14ac:dyDescent="0.2">
      <c r="A5883" s="94"/>
    </row>
    <row r="5884" spans="1:1" x14ac:dyDescent="0.2">
      <c r="A5884" s="94"/>
    </row>
    <row r="5885" spans="1:1" x14ac:dyDescent="0.2">
      <c r="A5885" s="94"/>
    </row>
    <row r="5886" spans="1:1" x14ac:dyDescent="0.2">
      <c r="A5886" s="94"/>
    </row>
    <row r="5887" spans="1:1" x14ac:dyDescent="0.2">
      <c r="A5887" s="94"/>
    </row>
    <row r="5888" spans="1:1" x14ac:dyDescent="0.2">
      <c r="A5888" s="94"/>
    </row>
    <row r="5889" spans="1:1" x14ac:dyDescent="0.2">
      <c r="A5889" s="94"/>
    </row>
    <row r="5890" spans="1:1" x14ac:dyDescent="0.2">
      <c r="A5890" s="94"/>
    </row>
    <row r="5891" spans="1:1" x14ac:dyDescent="0.2">
      <c r="A5891" s="94"/>
    </row>
    <row r="5892" spans="1:1" x14ac:dyDescent="0.2">
      <c r="A5892" s="94"/>
    </row>
    <row r="5893" spans="1:1" x14ac:dyDescent="0.2">
      <c r="A5893" s="94"/>
    </row>
    <row r="5894" spans="1:1" x14ac:dyDescent="0.2">
      <c r="A5894" s="94"/>
    </row>
    <row r="5895" spans="1:1" x14ac:dyDescent="0.2">
      <c r="A5895" s="94"/>
    </row>
    <row r="5896" spans="1:1" x14ac:dyDescent="0.2">
      <c r="A5896" s="94"/>
    </row>
    <row r="5897" spans="1:1" x14ac:dyDescent="0.2">
      <c r="A5897" s="94"/>
    </row>
    <row r="5898" spans="1:1" x14ac:dyDescent="0.2">
      <c r="A5898" s="94"/>
    </row>
    <row r="5899" spans="1:1" x14ac:dyDescent="0.2">
      <c r="A5899" s="94"/>
    </row>
    <row r="5900" spans="1:1" x14ac:dyDescent="0.2">
      <c r="A5900" s="94"/>
    </row>
    <row r="5901" spans="1:1" x14ac:dyDescent="0.2">
      <c r="A5901" s="94"/>
    </row>
    <row r="5902" spans="1:1" x14ac:dyDescent="0.2">
      <c r="A5902" s="94"/>
    </row>
    <row r="5903" spans="1:1" x14ac:dyDescent="0.2">
      <c r="A5903" s="94"/>
    </row>
    <row r="5904" spans="1:1" x14ac:dyDescent="0.2">
      <c r="A5904" s="94"/>
    </row>
    <row r="5905" spans="1:1" x14ac:dyDescent="0.2">
      <c r="A5905" s="94"/>
    </row>
    <row r="5906" spans="1:1" x14ac:dyDescent="0.2">
      <c r="A5906" s="94"/>
    </row>
    <row r="5907" spans="1:1" x14ac:dyDescent="0.2">
      <c r="A5907" s="94"/>
    </row>
    <row r="5908" spans="1:1" x14ac:dyDescent="0.2">
      <c r="A5908" s="94"/>
    </row>
    <row r="5909" spans="1:1" x14ac:dyDescent="0.2">
      <c r="A5909" s="94"/>
    </row>
    <row r="5910" spans="1:1" x14ac:dyDescent="0.2">
      <c r="A5910" s="94"/>
    </row>
    <row r="5911" spans="1:1" x14ac:dyDescent="0.2">
      <c r="A5911" s="94"/>
    </row>
    <row r="5912" spans="1:1" x14ac:dyDescent="0.2">
      <c r="A5912" s="94"/>
    </row>
    <row r="5913" spans="1:1" x14ac:dyDescent="0.2">
      <c r="A5913" s="94"/>
    </row>
    <row r="5914" spans="1:1" x14ac:dyDescent="0.2">
      <c r="A5914" s="94"/>
    </row>
    <row r="5915" spans="1:1" x14ac:dyDescent="0.2">
      <c r="A5915" s="94"/>
    </row>
    <row r="5916" spans="1:1" x14ac:dyDescent="0.2">
      <c r="A5916" s="94"/>
    </row>
    <row r="5917" spans="1:1" x14ac:dyDescent="0.2">
      <c r="A5917" s="94"/>
    </row>
    <row r="5918" spans="1:1" x14ac:dyDescent="0.2">
      <c r="A5918" s="94"/>
    </row>
    <row r="5919" spans="1:1" x14ac:dyDescent="0.2">
      <c r="A5919" s="94"/>
    </row>
    <row r="5920" spans="1:1" x14ac:dyDescent="0.2">
      <c r="A5920" s="94"/>
    </row>
    <row r="5921" spans="1:1" x14ac:dyDescent="0.2">
      <c r="A5921" s="94"/>
    </row>
    <row r="5922" spans="1:1" x14ac:dyDescent="0.2">
      <c r="A5922" s="94"/>
    </row>
    <row r="5923" spans="1:1" x14ac:dyDescent="0.2">
      <c r="A5923" s="94"/>
    </row>
    <row r="5924" spans="1:1" x14ac:dyDescent="0.2">
      <c r="A5924" s="94"/>
    </row>
    <row r="5925" spans="1:1" x14ac:dyDescent="0.2">
      <c r="A5925" s="94"/>
    </row>
    <row r="5926" spans="1:1" x14ac:dyDescent="0.2">
      <c r="A5926" s="94"/>
    </row>
    <row r="5927" spans="1:1" x14ac:dyDescent="0.2">
      <c r="A5927" s="94"/>
    </row>
    <row r="5928" spans="1:1" x14ac:dyDescent="0.2">
      <c r="A5928" s="94"/>
    </row>
    <row r="5929" spans="1:1" x14ac:dyDescent="0.2">
      <c r="A5929" s="94"/>
    </row>
    <row r="5930" spans="1:1" x14ac:dyDescent="0.2">
      <c r="A5930" s="94"/>
    </row>
    <row r="5931" spans="1:1" x14ac:dyDescent="0.2">
      <c r="A5931" s="94"/>
    </row>
    <row r="5932" spans="1:1" x14ac:dyDescent="0.2">
      <c r="A5932" s="94"/>
    </row>
    <row r="5933" spans="1:1" x14ac:dyDescent="0.2">
      <c r="A5933" s="94"/>
    </row>
    <row r="5934" spans="1:1" x14ac:dyDescent="0.2">
      <c r="A5934" s="94"/>
    </row>
    <row r="5935" spans="1:1" x14ac:dyDescent="0.2">
      <c r="A5935" s="94"/>
    </row>
    <row r="5936" spans="1:1" x14ac:dyDescent="0.2">
      <c r="A5936" s="94"/>
    </row>
    <row r="5937" spans="1:1" x14ac:dyDescent="0.2">
      <c r="A5937" s="94"/>
    </row>
    <row r="5938" spans="1:1" x14ac:dyDescent="0.2">
      <c r="A5938" s="94"/>
    </row>
    <row r="5939" spans="1:1" x14ac:dyDescent="0.2">
      <c r="A5939" s="94"/>
    </row>
    <row r="5940" spans="1:1" x14ac:dyDescent="0.2">
      <c r="A5940" s="94"/>
    </row>
    <row r="5941" spans="1:1" x14ac:dyDescent="0.2">
      <c r="A5941" s="94"/>
    </row>
    <row r="5942" spans="1:1" x14ac:dyDescent="0.2">
      <c r="A5942" s="94"/>
    </row>
    <row r="5943" spans="1:1" x14ac:dyDescent="0.2">
      <c r="A5943" s="94"/>
    </row>
    <row r="5944" spans="1:1" x14ac:dyDescent="0.2">
      <c r="A5944" s="94"/>
    </row>
    <row r="5945" spans="1:1" x14ac:dyDescent="0.2">
      <c r="A5945" s="94"/>
    </row>
    <row r="5946" spans="1:1" x14ac:dyDescent="0.2">
      <c r="A5946" s="94"/>
    </row>
    <row r="5947" spans="1:1" x14ac:dyDescent="0.2">
      <c r="A5947" s="94"/>
    </row>
    <row r="5948" spans="1:1" x14ac:dyDescent="0.2">
      <c r="A5948" s="94"/>
    </row>
    <row r="5949" spans="1:1" x14ac:dyDescent="0.2">
      <c r="A5949" s="94"/>
    </row>
    <row r="5950" spans="1:1" x14ac:dyDescent="0.2">
      <c r="A5950" s="94"/>
    </row>
    <row r="5951" spans="1:1" x14ac:dyDescent="0.2">
      <c r="A5951" s="94"/>
    </row>
    <row r="5952" spans="1:1" x14ac:dyDescent="0.2">
      <c r="A5952" s="94"/>
    </row>
    <row r="5953" spans="1:1" x14ac:dyDescent="0.2">
      <c r="A5953" s="94"/>
    </row>
    <row r="5954" spans="1:1" x14ac:dyDescent="0.2">
      <c r="A5954" s="94"/>
    </row>
    <row r="5955" spans="1:1" x14ac:dyDescent="0.2">
      <c r="A5955" s="94"/>
    </row>
    <row r="5956" spans="1:1" x14ac:dyDescent="0.2">
      <c r="A5956" s="94"/>
    </row>
    <row r="5957" spans="1:1" x14ac:dyDescent="0.2">
      <c r="A5957" s="94"/>
    </row>
    <row r="5958" spans="1:1" x14ac:dyDescent="0.2">
      <c r="A5958" s="94"/>
    </row>
    <row r="5959" spans="1:1" x14ac:dyDescent="0.2">
      <c r="A5959" s="94"/>
    </row>
    <row r="5960" spans="1:1" x14ac:dyDescent="0.2">
      <c r="A5960" s="94"/>
    </row>
    <row r="5961" spans="1:1" x14ac:dyDescent="0.2">
      <c r="A5961" s="94"/>
    </row>
    <row r="5962" spans="1:1" x14ac:dyDescent="0.2">
      <c r="A5962" s="94"/>
    </row>
    <row r="5963" spans="1:1" x14ac:dyDescent="0.2">
      <c r="A5963" s="94"/>
    </row>
    <row r="5964" spans="1:1" x14ac:dyDescent="0.2">
      <c r="A5964" s="94"/>
    </row>
    <row r="5965" spans="1:1" x14ac:dyDescent="0.2">
      <c r="A5965" s="94"/>
    </row>
    <row r="5966" spans="1:1" x14ac:dyDescent="0.2">
      <c r="A5966" s="94"/>
    </row>
    <row r="5967" spans="1:1" x14ac:dyDescent="0.2">
      <c r="A5967" s="94"/>
    </row>
    <row r="5968" spans="1:1" x14ac:dyDescent="0.2">
      <c r="A5968" s="94"/>
    </row>
    <row r="5969" spans="1:1" x14ac:dyDescent="0.2">
      <c r="A5969" s="94"/>
    </row>
    <row r="5970" spans="1:1" x14ac:dyDescent="0.2">
      <c r="A5970" s="94"/>
    </row>
    <row r="5971" spans="1:1" x14ac:dyDescent="0.2">
      <c r="A5971" s="94"/>
    </row>
    <row r="5972" spans="1:1" x14ac:dyDescent="0.2">
      <c r="A5972" s="94"/>
    </row>
    <row r="5973" spans="1:1" x14ac:dyDescent="0.2">
      <c r="A5973" s="94"/>
    </row>
    <row r="5974" spans="1:1" x14ac:dyDescent="0.2">
      <c r="A5974" s="94"/>
    </row>
    <row r="5975" spans="1:1" x14ac:dyDescent="0.2">
      <c r="A5975" s="94"/>
    </row>
    <row r="5976" spans="1:1" x14ac:dyDescent="0.2">
      <c r="A5976" s="94"/>
    </row>
    <row r="5977" spans="1:1" x14ac:dyDescent="0.2">
      <c r="A5977" s="94"/>
    </row>
    <row r="5978" spans="1:1" x14ac:dyDescent="0.2">
      <c r="A5978" s="94"/>
    </row>
    <row r="5979" spans="1:1" x14ac:dyDescent="0.2">
      <c r="A5979" s="94"/>
    </row>
    <row r="5980" spans="1:1" x14ac:dyDescent="0.2">
      <c r="A5980" s="94"/>
    </row>
    <row r="5981" spans="1:1" x14ac:dyDescent="0.2">
      <c r="A5981" s="94"/>
    </row>
    <row r="5982" spans="1:1" x14ac:dyDescent="0.2">
      <c r="A5982" s="94"/>
    </row>
    <row r="5983" spans="1:1" x14ac:dyDescent="0.2">
      <c r="A5983" s="94"/>
    </row>
    <row r="5984" spans="1:1" x14ac:dyDescent="0.2">
      <c r="A5984" s="94"/>
    </row>
    <row r="5985" spans="1:1" x14ac:dyDescent="0.2">
      <c r="A5985" s="94"/>
    </row>
    <row r="5986" spans="1:1" x14ac:dyDescent="0.2">
      <c r="A5986" s="94"/>
    </row>
    <row r="5987" spans="1:1" x14ac:dyDescent="0.2">
      <c r="A5987" s="94"/>
    </row>
    <row r="5988" spans="1:1" x14ac:dyDescent="0.2">
      <c r="A5988" s="94"/>
    </row>
    <row r="5989" spans="1:1" x14ac:dyDescent="0.2">
      <c r="A5989" s="94"/>
    </row>
    <row r="5990" spans="1:1" x14ac:dyDescent="0.2">
      <c r="A5990" s="94"/>
    </row>
    <row r="5991" spans="1:1" x14ac:dyDescent="0.2">
      <c r="A5991" s="94"/>
    </row>
    <row r="5992" spans="1:1" x14ac:dyDescent="0.2">
      <c r="A5992" s="94"/>
    </row>
    <row r="5993" spans="1:1" x14ac:dyDescent="0.2">
      <c r="A5993" s="94"/>
    </row>
    <row r="5994" spans="1:1" x14ac:dyDescent="0.2">
      <c r="A5994" s="94"/>
    </row>
    <row r="5995" spans="1:1" x14ac:dyDescent="0.2">
      <c r="A5995" s="94"/>
    </row>
    <row r="5996" spans="1:1" x14ac:dyDescent="0.2">
      <c r="A5996" s="94"/>
    </row>
    <row r="5997" spans="1:1" x14ac:dyDescent="0.2">
      <c r="A5997" s="94"/>
    </row>
    <row r="5998" spans="1:1" x14ac:dyDescent="0.2">
      <c r="A5998" s="94"/>
    </row>
    <row r="5999" spans="1:1" x14ac:dyDescent="0.2">
      <c r="A5999" s="94"/>
    </row>
    <row r="6000" spans="1:1" x14ac:dyDescent="0.2">
      <c r="A6000" s="94"/>
    </row>
    <row r="6001" spans="1:1" x14ac:dyDescent="0.2">
      <c r="A6001" s="94"/>
    </row>
    <row r="6002" spans="1:1" x14ac:dyDescent="0.2">
      <c r="A6002" s="94"/>
    </row>
    <row r="6003" spans="1:1" x14ac:dyDescent="0.2">
      <c r="A6003" s="94"/>
    </row>
    <row r="6004" spans="1:1" x14ac:dyDescent="0.2">
      <c r="A6004" s="94"/>
    </row>
    <row r="6005" spans="1:1" x14ac:dyDescent="0.2">
      <c r="A6005" s="94"/>
    </row>
    <row r="6006" spans="1:1" x14ac:dyDescent="0.2">
      <c r="A6006" s="94"/>
    </row>
    <row r="6007" spans="1:1" x14ac:dyDescent="0.2">
      <c r="A6007" s="94"/>
    </row>
    <row r="6008" spans="1:1" x14ac:dyDescent="0.2">
      <c r="A6008" s="94"/>
    </row>
    <row r="6009" spans="1:1" x14ac:dyDescent="0.2">
      <c r="A6009" s="94"/>
    </row>
    <row r="6010" spans="1:1" x14ac:dyDescent="0.2">
      <c r="A6010" s="94"/>
    </row>
    <row r="6011" spans="1:1" x14ac:dyDescent="0.2">
      <c r="A6011" s="94"/>
    </row>
    <row r="6012" spans="1:1" x14ac:dyDescent="0.2">
      <c r="A6012" s="94"/>
    </row>
    <row r="6013" spans="1:1" x14ac:dyDescent="0.2">
      <c r="A6013" s="94"/>
    </row>
    <row r="6014" spans="1:1" x14ac:dyDescent="0.2">
      <c r="A6014" s="94"/>
    </row>
    <row r="6015" spans="1:1" x14ac:dyDescent="0.2">
      <c r="A6015" s="94"/>
    </row>
    <row r="6016" spans="1:1" x14ac:dyDescent="0.2">
      <c r="A6016" s="94"/>
    </row>
    <row r="6017" spans="1:1" x14ac:dyDescent="0.2">
      <c r="A6017" s="94"/>
    </row>
    <row r="6018" spans="1:1" x14ac:dyDescent="0.2">
      <c r="A6018" s="94"/>
    </row>
    <row r="6019" spans="1:1" x14ac:dyDescent="0.2">
      <c r="A6019" s="94"/>
    </row>
    <row r="6020" spans="1:1" x14ac:dyDescent="0.2">
      <c r="A6020" s="94"/>
    </row>
    <row r="6021" spans="1:1" x14ac:dyDescent="0.2">
      <c r="A6021" s="94"/>
    </row>
    <row r="6022" spans="1:1" x14ac:dyDescent="0.2">
      <c r="A6022" s="94"/>
    </row>
    <row r="6023" spans="1:1" x14ac:dyDescent="0.2">
      <c r="A6023" s="94"/>
    </row>
    <row r="6024" spans="1:1" x14ac:dyDescent="0.2">
      <c r="A6024" s="94"/>
    </row>
    <row r="6025" spans="1:1" x14ac:dyDescent="0.2">
      <c r="A6025" s="94"/>
    </row>
    <row r="6026" spans="1:1" x14ac:dyDescent="0.2">
      <c r="A6026" s="94"/>
    </row>
    <row r="6027" spans="1:1" x14ac:dyDescent="0.2">
      <c r="A6027" s="94"/>
    </row>
    <row r="6028" spans="1:1" x14ac:dyDescent="0.2">
      <c r="A6028" s="94"/>
    </row>
    <row r="6029" spans="1:1" x14ac:dyDescent="0.2">
      <c r="A6029" s="94"/>
    </row>
    <row r="6030" spans="1:1" x14ac:dyDescent="0.2">
      <c r="A6030" s="94"/>
    </row>
    <row r="6031" spans="1:1" x14ac:dyDescent="0.2">
      <c r="A6031" s="94"/>
    </row>
    <row r="6032" spans="1:1" x14ac:dyDescent="0.2">
      <c r="A6032" s="94"/>
    </row>
    <row r="6033" spans="1:1" x14ac:dyDescent="0.2">
      <c r="A6033" s="94"/>
    </row>
    <row r="6034" spans="1:1" x14ac:dyDescent="0.2">
      <c r="A6034" s="94"/>
    </row>
    <row r="6035" spans="1:1" x14ac:dyDescent="0.2">
      <c r="A6035" s="94"/>
    </row>
    <row r="6036" spans="1:1" x14ac:dyDescent="0.2">
      <c r="A6036" s="94"/>
    </row>
    <row r="6037" spans="1:1" x14ac:dyDescent="0.2">
      <c r="A6037" s="94"/>
    </row>
    <row r="6038" spans="1:1" x14ac:dyDescent="0.2">
      <c r="A6038" s="94"/>
    </row>
    <row r="6039" spans="1:1" x14ac:dyDescent="0.2">
      <c r="A6039" s="94"/>
    </row>
    <row r="6040" spans="1:1" x14ac:dyDescent="0.2">
      <c r="A6040" s="94"/>
    </row>
    <row r="6041" spans="1:1" x14ac:dyDescent="0.2">
      <c r="A6041" s="94"/>
    </row>
    <row r="6042" spans="1:1" x14ac:dyDescent="0.2">
      <c r="A6042" s="94"/>
    </row>
    <row r="6043" spans="1:1" x14ac:dyDescent="0.2">
      <c r="A6043" s="94"/>
    </row>
    <row r="6044" spans="1:1" x14ac:dyDescent="0.2">
      <c r="A6044" s="94"/>
    </row>
    <row r="6045" spans="1:1" x14ac:dyDescent="0.2">
      <c r="A6045" s="94"/>
    </row>
    <row r="6046" spans="1:1" x14ac:dyDescent="0.2">
      <c r="A6046" s="94"/>
    </row>
    <row r="6047" spans="1:1" x14ac:dyDescent="0.2">
      <c r="A6047" s="94"/>
    </row>
    <row r="6048" spans="1:1" x14ac:dyDescent="0.2">
      <c r="A6048" s="94"/>
    </row>
    <row r="6049" spans="1:1" x14ac:dyDescent="0.2">
      <c r="A6049" s="94"/>
    </row>
    <row r="6050" spans="1:1" x14ac:dyDescent="0.2">
      <c r="A6050" s="94"/>
    </row>
    <row r="6051" spans="1:1" x14ac:dyDescent="0.2">
      <c r="A6051" s="94"/>
    </row>
    <row r="6052" spans="1:1" x14ac:dyDescent="0.2">
      <c r="A6052" s="94"/>
    </row>
    <row r="6053" spans="1:1" x14ac:dyDescent="0.2">
      <c r="A6053" s="94"/>
    </row>
    <row r="6054" spans="1:1" x14ac:dyDescent="0.2">
      <c r="A6054" s="94"/>
    </row>
    <row r="6055" spans="1:1" x14ac:dyDescent="0.2">
      <c r="A6055" s="94"/>
    </row>
    <row r="6056" spans="1:1" x14ac:dyDescent="0.2">
      <c r="A6056" s="94"/>
    </row>
    <row r="6057" spans="1:1" x14ac:dyDescent="0.2">
      <c r="A6057" s="94"/>
    </row>
    <row r="6058" spans="1:1" x14ac:dyDescent="0.2">
      <c r="A6058" s="94"/>
    </row>
    <row r="6059" spans="1:1" x14ac:dyDescent="0.2">
      <c r="A6059" s="94"/>
    </row>
    <row r="6060" spans="1:1" x14ac:dyDescent="0.2">
      <c r="A6060" s="94"/>
    </row>
    <row r="6061" spans="1:1" x14ac:dyDescent="0.2">
      <c r="A6061" s="94"/>
    </row>
    <row r="6062" spans="1:1" x14ac:dyDescent="0.2">
      <c r="A6062" s="94"/>
    </row>
    <row r="6063" spans="1:1" x14ac:dyDescent="0.2">
      <c r="A6063" s="94"/>
    </row>
    <row r="6064" spans="1:1" x14ac:dyDescent="0.2">
      <c r="A6064" s="94"/>
    </row>
    <row r="6065" spans="1:1" x14ac:dyDescent="0.2">
      <c r="A6065" s="94"/>
    </row>
    <row r="6066" spans="1:1" x14ac:dyDescent="0.2">
      <c r="A6066" s="94"/>
    </row>
    <row r="6067" spans="1:1" x14ac:dyDescent="0.2">
      <c r="A6067" s="94"/>
    </row>
    <row r="6068" spans="1:1" x14ac:dyDescent="0.2">
      <c r="A6068" s="94"/>
    </row>
    <row r="6069" spans="1:1" x14ac:dyDescent="0.2">
      <c r="A6069" s="94"/>
    </row>
    <row r="6070" spans="1:1" x14ac:dyDescent="0.2">
      <c r="A6070" s="94"/>
    </row>
    <row r="6071" spans="1:1" x14ac:dyDescent="0.2">
      <c r="A6071" s="94"/>
    </row>
    <row r="6072" spans="1:1" x14ac:dyDescent="0.2">
      <c r="A6072" s="94"/>
    </row>
    <row r="6073" spans="1:1" x14ac:dyDescent="0.2">
      <c r="A6073" s="94"/>
    </row>
    <row r="6074" spans="1:1" x14ac:dyDescent="0.2">
      <c r="A6074" s="94"/>
    </row>
    <row r="6075" spans="1:1" x14ac:dyDescent="0.2">
      <c r="A6075" s="94"/>
    </row>
    <row r="6076" spans="1:1" x14ac:dyDescent="0.2">
      <c r="A6076" s="94"/>
    </row>
    <row r="6077" spans="1:1" x14ac:dyDescent="0.2">
      <c r="A6077" s="94"/>
    </row>
    <row r="6078" spans="1:1" x14ac:dyDescent="0.2">
      <c r="A6078" s="94"/>
    </row>
    <row r="6079" spans="1:1" x14ac:dyDescent="0.2">
      <c r="A6079" s="94"/>
    </row>
    <row r="6080" spans="1:1" x14ac:dyDescent="0.2">
      <c r="A6080" s="94"/>
    </row>
    <row r="6081" spans="1:1" x14ac:dyDescent="0.2">
      <c r="A6081" s="94"/>
    </row>
    <row r="6082" spans="1:1" x14ac:dyDescent="0.2">
      <c r="A6082" s="94"/>
    </row>
    <row r="6083" spans="1:1" x14ac:dyDescent="0.2">
      <c r="A6083" s="94"/>
    </row>
    <row r="6084" spans="1:1" x14ac:dyDescent="0.2">
      <c r="A6084" s="94"/>
    </row>
    <row r="6085" spans="1:1" x14ac:dyDescent="0.2">
      <c r="A6085" s="94"/>
    </row>
    <row r="6086" spans="1:1" x14ac:dyDescent="0.2">
      <c r="A6086" s="94"/>
    </row>
    <row r="6087" spans="1:1" x14ac:dyDescent="0.2">
      <c r="A6087" s="94"/>
    </row>
    <row r="6088" spans="1:1" x14ac:dyDescent="0.2">
      <c r="A6088" s="94"/>
    </row>
    <row r="6089" spans="1:1" x14ac:dyDescent="0.2">
      <c r="A6089" s="94"/>
    </row>
    <row r="6090" spans="1:1" x14ac:dyDescent="0.2">
      <c r="A6090" s="94"/>
    </row>
    <row r="6091" spans="1:1" x14ac:dyDescent="0.2">
      <c r="A6091" s="94"/>
    </row>
    <row r="6092" spans="1:1" x14ac:dyDescent="0.2">
      <c r="A6092" s="94"/>
    </row>
    <row r="6093" spans="1:1" x14ac:dyDescent="0.2">
      <c r="A6093" s="94"/>
    </row>
    <row r="6094" spans="1:1" x14ac:dyDescent="0.2">
      <c r="A6094" s="94"/>
    </row>
    <row r="6095" spans="1:1" x14ac:dyDescent="0.2">
      <c r="A6095" s="94"/>
    </row>
    <row r="6096" spans="1:1" x14ac:dyDescent="0.2">
      <c r="A6096" s="94"/>
    </row>
    <row r="6097" spans="1:1" x14ac:dyDescent="0.2">
      <c r="A6097" s="94"/>
    </row>
    <row r="6098" spans="1:1" x14ac:dyDescent="0.2">
      <c r="A6098" s="94"/>
    </row>
    <row r="6099" spans="1:1" x14ac:dyDescent="0.2">
      <c r="A6099" s="94"/>
    </row>
    <row r="6100" spans="1:1" x14ac:dyDescent="0.2">
      <c r="A6100" s="94"/>
    </row>
    <row r="6101" spans="1:1" x14ac:dyDescent="0.2">
      <c r="A6101" s="94"/>
    </row>
    <row r="6102" spans="1:1" x14ac:dyDescent="0.2">
      <c r="A6102" s="94"/>
    </row>
    <row r="6103" spans="1:1" x14ac:dyDescent="0.2">
      <c r="A6103" s="94"/>
    </row>
    <row r="6104" spans="1:1" x14ac:dyDescent="0.2">
      <c r="A6104" s="94"/>
    </row>
    <row r="6105" spans="1:1" x14ac:dyDescent="0.2">
      <c r="A6105" s="94"/>
    </row>
    <row r="6106" spans="1:1" x14ac:dyDescent="0.2">
      <c r="A6106" s="94"/>
    </row>
    <row r="6107" spans="1:1" x14ac:dyDescent="0.2">
      <c r="A6107" s="94"/>
    </row>
    <row r="6108" spans="1:1" x14ac:dyDescent="0.2">
      <c r="A6108" s="94"/>
    </row>
    <row r="6109" spans="1:1" x14ac:dyDescent="0.2">
      <c r="A6109" s="94"/>
    </row>
    <row r="6110" spans="1:1" x14ac:dyDescent="0.2">
      <c r="A6110" s="94"/>
    </row>
    <row r="6111" spans="1:1" x14ac:dyDescent="0.2">
      <c r="A6111" s="94"/>
    </row>
    <row r="6112" spans="1:1" x14ac:dyDescent="0.2">
      <c r="A6112" s="94"/>
    </row>
    <row r="6113" spans="1:1" x14ac:dyDescent="0.2">
      <c r="A6113" s="94"/>
    </row>
    <row r="6114" spans="1:1" x14ac:dyDescent="0.2">
      <c r="A6114" s="94"/>
    </row>
    <row r="6115" spans="1:1" x14ac:dyDescent="0.2">
      <c r="A6115" s="94"/>
    </row>
    <row r="6116" spans="1:1" x14ac:dyDescent="0.2">
      <c r="A6116" s="94"/>
    </row>
    <row r="6117" spans="1:1" x14ac:dyDescent="0.2">
      <c r="A6117" s="94"/>
    </row>
    <row r="6118" spans="1:1" x14ac:dyDescent="0.2">
      <c r="A6118" s="94"/>
    </row>
    <row r="6119" spans="1:1" x14ac:dyDescent="0.2">
      <c r="A6119" s="94"/>
    </row>
    <row r="6120" spans="1:1" x14ac:dyDescent="0.2">
      <c r="A6120" s="94"/>
    </row>
    <row r="6121" spans="1:1" x14ac:dyDescent="0.2">
      <c r="A6121" s="94"/>
    </row>
    <row r="6122" spans="1:1" x14ac:dyDescent="0.2">
      <c r="A6122" s="94"/>
    </row>
    <row r="6123" spans="1:1" x14ac:dyDescent="0.2">
      <c r="A6123" s="94"/>
    </row>
    <row r="6124" spans="1:1" x14ac:dyDescent="0.2">
      <c r="A6124" s="94"/>
    </row>
    <row r="6125" spans="1:1" x14ac:dyDescent="0.2">
      <c r="A6125" s="94"/>
    </row>
    <row r="6126" spans="1:1" x14ac:dyDescent="0.2">
      <c r="A6126" s="94"/>
    </row>
    <row r="6127" spans="1:1" x14ac:dyDescent="0.2">
      <c r="A6127" s="94"/>
    </row>
    <row r="6128" spans="1:1" x14ac:dyDescent="0.2">
      <c r="A6128" s="94"/>
    </row>
    <row r="6129" spans="1:1" x14ac:dyDescent="0.2">
      <c r="A6129" s="94"/>
    </row>
    <row r="6130" spans="1:1" x14ac:dyDescent="0.2">
      <c r="A6130" s="94"/>
    </row>
    <row r="6131" spans="1:1" x14ac:dyDescent="0.2">
      <c r="A6131" s="94"/>
    </row>
    <row r="6132" spans="1:1" x14ac:dyDescent="0.2">
      <c r="A6132" s="94"/>
    </row>
    <row r="6133" spans="1:1" x14ac:dyDescent="0.2">
      <c r="A6133" s="94"/>
    </row>
    <row r="6134" spans="1:1" x14ac:dyDescent="0.2">
      <c r="A6134" s="94"/>
    </row>
    <row r="6135" spans="1:1" x14ac:dyDescent="0.2">
      <c r="A6135" s="94"/>
    </row>
    <row r="6136" spans="1:1" x14ac:dyDescent="0.2">
      <c r="A6136" s="94"/>
    </row>
    <row r="6137" spans="1:1" x14ac:dyDescent="0.2">
      <c r="A6137" s="94"/>
    </row>
    <row r="6138" spans="1:1" x14ac:dyDescent="0.2">
      <c r="A6138" s="94"/>
    </row>
    <row r="6139" spans="1:1" x14ac:dyDescent="0.2">
      <c r="A6139" s="94"/>
    </row>
    <row r="6140" spans="1:1" x14ac:dyDescent="0.2">
      <c r="A6140" s="94"/>
    </row>
    <row r="6141" spans="1:1" x14ac:dyDescent="0.2">
      <c r="A6141" s="94"/>
    </row>
    <row r="6142" spans="1:1" x14ac:dyDescent="0.2">
      <c r="A6142" s="94"/>
    </row>
    <row r="6143" spans="1:1" x14ac:dyDescent="0.2">
      <c r="A6143" s="94"/>
    </row>
    <row r="6144" spans="1:1" x14ac:dyDescent="0.2">
      <c r="A6144" s="94"/>
    </row>
    <row r="6145" spans="1:1" x14ac:dyDescent="0.2">
      <c r="A6145" s="94"/>
    </row>
    <row r="6146" spans="1:1" x14ac:dyDescent="0.2">
      <c r="A6146" s="94"/>
    </row>
    <row r="6147" spans="1:1" x14ac:dyDescent="0.2">
      <c r="A6147" s="94"/>
    </row>
    <row r="6148" spans="1:1" x14ac:dyDescent="0.2">
      <c r="A6148" s="94"/>
    </row>
    <row r="6149" spans="1:1" x14ac:dyDescent="0.2">
      <c r="A6149" s="94"/>
    </row>
    <row r="6150" spans="1:1" x14ac:dyDescent="0.2">
      <c r="A6150" s="94"/>
    </row>
    <row r="6151" spans="1:1" x14ac:dyDescent="0.2">
      <c r="A6151" s="94"/>
    </row>
    <row r="6152" spans="1:1" x14ac:dyDescent="0.2">
      <c r="A6152" s="94"/>
    </row>
    <row r="6153" spans="1:1" x14ac:dyDescent="0.2">
      <c r="A6153" s="94"/>
    </row>
    <row r="6154" spans="1:1" x14ac:dyDescent="0.2">
      <c r="A6154" s="94"/>
    </row>
    <row r="6155" spans="1:1" x14ac:dyDescent="0.2">
      <c r="A6155" s="94"/>
    </row>
    <row r="6156" spans="1:1" x14ac:dyDescent="0.2">
      <c r="A6156" s="94"/>
    </row>
    <row r="6157" spans="1:1" x14ac:dyDescent="0.2">
      <c r="A6157" s="94"/>
    </row>
    <row r="6158" spans="1:1" x14ac:dyDescent="0.2">
      <c r="A6158" s="94"/>
    </row>
    <row r="6159" spans="1:1" x14ac:dyDescent="0.2">
      <c r="A6159" s="94"/>
    </row>
    <row r="6160" spans="1:1" x14ac:dyDescent="0.2">
      <c r="A6160" s="94"/>
    </row>
    <row r="6161" spans="1:1" x14ac:dyDescent="0.2">
      <c r="A6161" s="94"/>
    </row>
    <row r="6162" spans="1:1" x14ac:dyDescent="0.2">
      <c r="A6162" s="94"/>
    </row>
    <row r="6163" spans="1:1" x14ac:dyDescent="0.2">
      <c r="A6163" s="94"/>
    </row>
    <row r="6164" spans="1:1" x14ac:dyDescent="0.2">
      <c r="A6164" s="94"/>
    </row>
    <row r="6165" spans="1:1" x14ac:dyDescent="0.2">
      <c r="A6165" s="94"/>
    </row>
    <row r="6166" spans="1:1" x14ac:dyDescent="0.2">
      <c r="A6166" s="94"/>
    </row>
    <row r="6167" spans="1:1" x14ac:dyDescent="0.2">
      <c r="A6167" s="94"/>
    </row>
    <row r="6168" spans="1:1" x14ac:dyDescent="0.2">
      <c r="A6168" s="94"/>
    </row>
    <row r="6169" spans="1:1" x14ac:dyDescent="0.2">
      <c r="A6169" s="94"/>
    </row>
    <row r="6170" spans="1:1" x14ac:dyDescent="0.2">
      <c r="A6170" s="94"/>
    </row>
    <row r="6171" spans="1:1" x14ac:dyDescent="0.2">
      <c r="A6171" s="94"/>
    </row>
    <row r="6172" spans="1:1" x14ac:dyDescent="0.2">
      <c r="A6172" s="94"/>
    </row>
    <row r="6173" spans="1:1" x14ac:dyDescent="0.2">
      <c r="A6173" s="94"/>
    </row>
    <row r="6174" spans="1:1" x14ac:dyDescent="0.2">
      <c r="A6174" s="94"/>
    </row>
    <row r="6175" spans="1:1" x14ac:dyDescent="0.2">
      <c r="A6175" s="94"/>
    </row>
    <row r="6176" spans="1:1" x14ac:dyDescent="0.2">
      <c r="A6176" s="94"/>
    </row>
    <row r="6177" spans="1:1" x14ac:dyDescent="0.2">
      <c r="A6177" s="94"/>
    </row>
    <row r="6178" spans="1:1" x14ac:dyDescent="0.2">
      <c r="A6178" s="94"/>
    </row>
    <row r="6179" spans="1:1" x14ac:dyDescent="0.2">
      <c r="A6179" s="94"/>
    </row>
    <row r="6180" spans="1:1" x14ac:dyDescent="0.2">
      <c r="A6180" s="94"/>
    </row>
    <row r="6181" spans="1:1" x14ac:dyDescent="0.2">
      <c r="A6181" s="94"/>
    </row>
    <row r="6182" spans="1:1" x14ac:dyDescent="0.2">
      <c r="A6182" s="94"/>
    </row>
    <row r="6183" spans="1:1" x14ac:dyDescent="0.2">
      <c r="A6183" s="94"/>
    </row>
    <row r="6184" spans="1:1" x14ac:dyDescent="0.2">
      <c r="A6184" s="94"/>
    </row>
    <row r="6185" spans="1:1" x14ac:dyDescent="0.2">
      <c r="A6185" s="94"/>
    </row>
    <row r="6186" spans="1:1" x14ac:dyDescent="0.2">
      <c r="A6186" s="94"/>
    </row>
    <row r="6187" spans="1:1" x14ac:dyDescent="0.2">
      <c r="A6187" s="94"/>
    </row>
    <row r="6188" spans="1:1" x14ac:dyDescent="0.2">
      <c r="A6188" s="94"/>
    </row>
    <row r="6189" spans="1:1" x14ac:dyDescent="0.2">
      <c r="A6189" s="94"/>
    </row>
    <row r="6190" spans="1:1" x14ac:dyDescent="0.2">
      <c r="A6190" s="94"/>
    </row>
    <row r="6191" spans="1:1" x14ac:dyDescent="0.2">
      <c r="A6191" s="94"/>
    </row>
    <row r="6192" spans="1:1" x14ac:dyDescent="0.2">
      <c r="A6192" s="94"/>
    </row>
    <row r="6193" spans="1:1" x14ac:dyDescent="0.2">
      <c r="A6193" s="94"/>
    </row>
    <row r="6194" spans="1:1" x14ac:dyDescent="0.2">
      <c r="A6194" s="94"/>
    </row>
    <row r="6195" spans="1:1" x14ac:dyDescent="0.2">
      <c r="A6195" s="94"/>
    </row>
    <row r="6196" spans="1:1" x14ac:dyDescent="0.2">
      <c r="A6196" s="94"/>
    </row>
    <row r="6197" spans="1:1" x14ac:dyDescent="0.2">
      <c r="A6197" s="94"/>
    </row>
    <row r="6198" spans="1:1" x14ac:dyDescent="0.2">
      <c r="A6198" s="94"/>
    </row>
    <row r="6199" spans="1:1" x14ac:dyDescent="0.2">
      <c r="A6199" s="94"/>
    </row>
    <row r="6200" spans="1:1" x14ac:dyDescent="0.2">
      <c r="A6200" s="94"/>
    </row>
    <row r="6201" spans="1:1" x14ac:dyDescent="0.2">
      <c r="A6201" s="94"/>
    </row>
    <row r="6202" spans="1:1" x14ac:dyDescent="0.2">
      <c r="A6202" s="94"/>
    </row>
    <row r="6203" spans="1:1" x14ac:dyDescent="0.2">
      <c r="A6203" s="94"/>
    </row>
    <row r="6204" spans="1:1" x14ac:dyDescent="0.2">
      <c r="A6204" s="94"/>
    </row>
    <row r="6205" spans="1:1" x14ac:dyDescent="0.2">
      <c r="A6205" s="94"/>
    </row>
    <row r="6206" spans="1:1" x14ac:dyDescent="0.2">
      <c r="A6206" s="94"/>
    </row>
    <row r="6207" spans="1:1" x14ac:dyDescent="0.2">
      <c r="A6207" s="94"/>
    </row>
    <row r="6208" spans="1:1" x14ac:dyDescent="0.2">
      <c r="A6208" s="94"/>
    </row>
    <row r="6209" spans="1:1" x14ac:dyDescent="0.2">
      <c r="A6209" s="94"/>
    </row>
    <row r="6210" spans="1:1" x14ac:dyDescent="0.2">
      <c r="A6210" s="94"/>
    </row>
    <row r="6211" spans="1:1" x14ac:dyDescent="0.2">
      <c r="A6211" s="94"/>
    </row>
    <row r="6212" spans="1:1" x14ac:dyDescent="0.2">
      <c r="A6212" s="94"/>
    </row>
    <row r="6213" spans="1:1" x14ac:dyDescent="0.2">
      <c r="A6213" s="94"/>
    </row>
    <row r="6214" spans="1:1" x14ac:dyDescent="0.2">
      <c r="A6214" s="94"/>
    </row>
    <row r="6215" spans="1:1" x14ac:dyDescent="0.2">
      <c r="A6215" s="94"/>
    </row>
    <row r="6216" spans="1:1" x14ac:dyDescent="0.2">
      <c r="A6216" s="94"/>
    </row>
    <row r="6217" spans="1:1" x14ac:dyDescent="0.2">
      <c r="A6217" s="94"/>
    </row>
    <row r="6218" spans="1:1" x14ac:dyDescent="0.2">
      <c r="A6218" s="94"/>
    </row>
    <row r="6219" spans="1:1" x14ac:dyDescent="0.2">
      <c r="A6219" s="94"/>
    </row>
    <row r="6220" spans="1:1" x14ac:dyDescent="0.2">
      <c r="A6220" s="94"/>
    </row>
    <row r="6221" spans="1:1" x14ac:dyDescent="0.2">
      <c r="A6221" s="94"/>
    </row>
    <row r="6222" spans="1:1" x14ac:dyDescent="0.2">
      <c r="A6222" s="94"/>
    </row>
    <row r="6223" spans="1:1" x14ac:dyDescent="0.2">
      <c r="A6223" s="94"/>
    </row>
    <row r="6224" spans="1:1" x14ac:dyDescent="0.2">
      <c r="A6224" s="94"/>
    </row>
    <row r="6225" spans="1:1" x14ac:dyDescent="0.2">
      <c r="A6225" s="94"/>
    </row>
    <row r="6226" spans="1:1" x14ac:dyDescent="0.2">
      <c r="A6226" s="94"/>
    </row>
    <row r="6227" spans="1:1" x14ac:dyDescent="0.2">
      <c r="A6227" s="94"/>
    </row>
    <row r="6228" spans="1:1" x14ac:dyDescent="0.2">
      <c r="A6228" s="94"/>
    </row>
    <row r="6229" spans="1:1" x14ac:dyDescent="0.2">
      <c r="A6229" s="94"/>
    </row>
    <row r="6230" spans="1:1" x14ac:dyDescent="0.2">
      <c r="A6230" s="94"/>
    </row>
    <row r="6231" spans="1:1" x14ac:dyDescent="0.2">
      <c r="A6231" s="94"/>
    </row>
    <row r="6232" spans="1:1" x14ac:dyDescent="0.2">
      <c r="A6232" s="94"/>
    </row>
    <row r="6233" spans="1:1" x14ac:dyDescent="0.2">
      <c r="A6233" s="94"/>
    </row>
    <row r="6234" spans="1:1" x14ac:dyDescent="0.2">
      <c r="A6234" s="94"/>
    </row>
    <row r="6235" spans="1:1" x14ac:dyDescent="0.2">
      <c r="A6235" s="94"/>
    </row>
    <row r="6236" spans="1:1" x14ac:dyDescent="0.2">
      <c r="A6236" s="94"/>
    </row>
    <row r="6237" spans="1:1" x14ac:dyDescent="0.2">
      <c r="A6237" s="94"/>
    </row>
    <row r="6238" spans="1:1" x14ac:dyDescent="0.2">
      <c r="A6238" s="94"/>
    </row>
    <row r="6239" spans="1:1" x14ac:dyDescent="0.2">
      <c r="A6239" s="94"/>
    </row>
    <row r="6240" spans="1:1" x14ac:dyDescent="0.2">
      <c r="A6240" s="94"/>
    </row>
    <row r="6241" spans="1:1" x14ac:dyDescent="0.2">
      <c r="A6241" s="94"/>
    </row>
    <row r="6242" spans="1:1" x14ac:dyDescent="0.2">
      <c r="A6242" s="94"/>
    </row>
    <row r="6243" spans="1:1" x14ac:dyDescent="0.2">
      <c r="A6243" s="94"/>
    </row>
    <row r="6244" spans="1:1" x14ac:dyDescent="0.2">
      <c r="A6244" s="94"/>
    </row>
    <row r="6245" spans="1:1" x14ac:dyDescent="0.2">
      <c r="A6245" s="94"/>
    </row>
    <row r="6246" spans="1:1" x14ac:dyDescent="0.2">
      <c r="A6246" s="94"/>
    </row>
    <row r="6247" spans="1:1" x14ac:dyDescent="0.2">
      <c r="A6247" s="94"/>
    </row>
    <row r="6248" spans="1:1" x14ac:dyDescent="0.2">
      <c r="A6248" s="94"/>
    </row>
    <row r="6249" spans="1:1" x14ac:dyDescent="0.2">
      <c r="A6249" s="94"/>
    </row>
    <row r="6250" spans="1:1" x14ac:dyDescent="0.2">
      <c r="A6250" s="94"/>
    </row>
    <row r="6251" spans="1:1" x14ac:dyDescent="0.2">
      <c r="A6251" s="94"/>
    </row>
    <row r="6252" spans="1:1" x14ac:dyDescent="0.2">
      <c r="A6252" s="94"/>
    </row>
    <row r="6253" spans="1:1" x14ac:dyDescent="0.2">
      <c r="A6253" s="94"/>
    </row>
    <row r="6254" spans="1:1" x14ac:dyDescent="0.2">
      <c r="A6254" s="94"/>
    </row>
    <row r="6255" spans="1:1" x14ac:dyDescent="0.2">
      <c r="A6255" s="94"/>
    </row>
    <row r="6256" spans="1:1" x14ac:dyDescent="0.2">
      <c r="A6256" s="94"/>
    </row>
    <row r="6257" spans="1:1" x14ac:dyDescent="0.2">
      <c r="A6257" s="94"/>
    </row>
    <row r="6258" spans="1:1" x14ac:dyDescent="0.2">
      <c r="A6258" s="94"/>
    </row>
    <row r="6259" spans="1:1" x14ac:dyDescent="0.2">
      <c r="A6259" s="94"/>
    </row>
    <row r="6260" spans="1:1" x14ac:dyDescent="0.2">
      <c r="A6260" s="94"/>
    </row>
    <row r="6261" spans="1:1" x14ac:dyDescent="0.2">
      <c r="A6261" s="94"/>
    </row>
    <row r="6262" spans="1:1" x14ac:dyDescent="0.2">
      <c r="A6262" s="94"/>
    </row>
    <row r="6263" spans="1:1" x14ac:dyDescent="0.2">
      <c r="A6263" s="94"/>
    </row>
    <row r="6264" spans="1:1" x14ac:dyDescent="0.2">
      <c r="A6264" s="94"/>
    </row>
    <row r="6265" spans="1:1" x14ac:dyDescent="0.2">
      <c r="A6265" s="94"/>
    </row>
    <row r="6266" spans="1:1" x14ac:dyDescent="0.2">
      <c r="A6266" s="94"/>
    </row>
    <row r="6267" spans="1:1" x14ac:dyDescent="0.2">
      <c r="A6267" s="94"/>
    </row>
    <row r="6268" spans="1:1" x14ac:dyDescent="0.2">
      <c r="A6268" s="94"/>
    </row>
    <row r="6269" spans="1:1" x14ac:dyDescent="0.2">
      <c r="A6269" s="94"/>
    </row>
    <row r="6270" spans="1:1" x14ac:dyDescent="0.2">
      <c r="A6270" s="94"/>
    </row>
    <row r="6271" spans="1:1" x14ac:dyDescent="0.2">
      <c r="A6271" s="94"/>
    </row>
    <row r="6272" spans="1:1" x14ac:dyDescent="0.2">
      <c r="A6272" s="94"/>
    </row>
    <row r="6273" spans="1:1" x14ac:dyDescent="0.2">
      <c r="A6273" s="94"/>
    </row>
    <row r="6274" spans="1:1" x14ac:dyDescent="0.2">
      <c r="A6274" s="94"/>
    </row>
    <row r="6275" spans="1:1" x14ac:dyDescent="0.2">
      <c r="A6275" s="94"/>
    </row>
    <row r="6276" spans="1:1" x14ac:dyDescent="0.2">
      <c r="A6276" s="94"/>
    </row>
    <row r="6277" spans="1:1" x14ac:dyDescent="0.2">
      <c r="A6277" s="94"/>
    </row>
    <row r="6278" spans="1:1" x14ac:dyDescent="0.2">
      <c r="A6278" s="94"/>
    </row>
    <row r="6279" spans="1:1" x14ac:dyDescent="0.2">
      <c r="A6279" s="94"/>
    </row>
    <row r="6280" spans="1:1" x14ac:dyDescent="0.2">
      <c r="A6280" s="94"/>
    </row>
    <row r="6281" spans="1:1" x14ac:dyDescent="0.2">
      <c r="A6281" s="94"/>
    </row>
    <row r="6282" spans="1:1" x14ac:dyDescent="0.2">
      <c r="A6282" s="94"/>
    </row>
    <row r="6283" spans="1:1" x14ac:dyDescent="0.2">
      <c r="A6283" s="94"/>
    </row>
    <row r="6284" spans="1:1" x14ac:dyDescent="0.2">
      <c r="A6284" s="94"/>
    </row>
    <row r="6285" spans="1:1" x14ac:dyDescent="0.2">
      <c r="A6285" s="94"/>
    </row>
    <row r="6286" spans="1:1" x14ac:dyDescent="0.2">
      <c r="A6286" s="94"/>
    </row>
    <row r="6287" spans="1:1" x14ac:dyDescent="0.2">
      <c r="A6287" s="94"/>
    </row>
    <row r="6288" spans="1:1" x14ac:dyDescent="0.2">
      <c r="A6288" s="94"/>
    </row>
    <row r="6289" spans="1:1" x14ac:dyDescent="0.2">
      <c r="A6289" s="94"/>
    </row>
    <row r="6290" spans="1:1" x14ac:dyDescent="0.2">
      <c r="A6290" s="94"/>
    </row>
    <row r="6291" spans="1:1" x14ac:dyDescent="0.2">
      <c r="A6291" s="94"/>
    </row>
    <row r="6292" spans="1:1" x14ac:dyDescent="0.2">
      <c r="A6292" s="94"/>
    </row>
    <row r="6293" spans="1:1" x14ac:dyDescent="0.2">
      <c r="A6293" s="94"/>
    </row>
    <row r="6294" spans="1:1" x14ac:dyDescent="0.2">
      <c r="A6294" s="94"/>
    </row>
    <row r="6295" spans="1:1" x14ac:dyDescent="0.2">
      <c r="A6295" s="94"/>
    </row>
    <row r="6296" spans="1:1" x14ac:dyDescent="0.2">
      <c r="A6296" s="94"/>
    </row>
    <row r="6297" spans="1:1" x14ac:dyDescent="0.2">
      <c r="A6297" s="94"/>
    </row>
    <row r="6298" spans="1:1" x14ac:dyDescent="0.2">
      <c r="A6298" s="94"/>
    </row>
    <row r="6299" spans="1:1" x14ac:dyDescent="0.2">
      <c r="A6299" s="94"/>
    </row>
    <row r="6300" spans="1:1" x14ac:dyDescent="0.2">
      <c r="A6300" s="94"/>
    </row>
    <row r="6301" spans="1:1" x14ac:dyDescent="0.2">
      <c r="A6301" s="94"/>
    </row>
    <row r="6302" spans="1:1" x14ac:dyDescent="0.2">
      <c r="A6302" s="94"/>
    </row>
    <row r="6303" spans="1:1" x14ac:dyDescent="0.2">
      <c r="A6303" s="94"/>
    </row>
    <row r="6304" spans="1:1" x14ac:dyDescent="0.2">
      <c r="A6304" s="94"/>
    </row>
    <row r="6305" spans="1:1" x14ac:dyDescent="0.2">
      <c r="A6305" s="94"/>
    </row>
    <row r="6306" spans="1:1" x14ac:dyDescent="0.2">
      <c r="A6306" s="94"/>
    </row>
    <row r="6307" spans="1:1" x14ac:dyDescent="0.2">
      <c r="A6307" s="94"/>
    </row>
    <row r="6308" spans="1:1" x14ac:dyDescent="0.2">
      <c r="A6308" s="94"/>
    </row>
    <row r="6309" spans="1:1" x14ac:dyDescent="0.2">
      <c r="A6309" s="94"/>
    </row>
    <row r="6310" spans="1:1" x14ac:dyDescent="0.2">
      <c r="A6310" s="94"/>
    </row>
    <row r="6311" spans="1:1" x14ac:dyDescent="0.2">
      <c r="A6311" s="94"/>
    </row>
    <row r="6312" spans="1:1" x14ac:dyDescent="0.2">
      <c r="A6312" s="94"/>
    </row>
    <row r="6313" spans="1:1" x14ac:dyDescent="0.2">
      <c r="A6313" s="94"/>
    </row>
    <row r="6314" spans="1:1" x14ac:dyDescent="0.2">
      <c r="A6314" s="94"/>
    </row>
    <row r="6315" spans="1:1" x14ac:dyDescent="0.2">
      <c r="A6315" s="94"/>
    </row>
    <row r="6316" spans="1:1" x14ac:dyDescent="0.2">
      <c r="A6316" s="94"/>
    </row>
    <row r="6317" spans="1:1" x14ac:dyDescent="0.2">
      <c r="A6317" s="94"/>
    </row>
    <row r="6318" spans="1:1" x14ac:dyDescent="0.2">
      <c r="A6318" s="94"/>
    </row>
    <row r="6319" spans="1:1" x14ac:dyDescent="0.2">
      <c r="A6319" s="94"/>
    </row>
    <row r="6320" spans="1:1" x14ac:dyDescent="0.2">
      <c r="A6320" s="94"/>
    </row>
    <row r="6321" spans="1:1" x14ac:dyDescent="0.2">
      <c r="A6321" s="94"/>
    </row>
    <row r="6322" spans="1:1" x14ac:dyDescent="0.2">
      <c r="A6322" s="94"/>
    </row>
    <row r="6323" spans="1:1" x14ac:dyDescent="0.2">
      <c r="A6323" s="94"/>
    </row>
    <row r="6324" spans="1:1" x14ac:dyDescent="0.2">
      <c r="A6324" s="94"/>
    </row>
    <row r="6325" spans="1:1" x14ac:dyDescent="0.2">
      <c r="A6325" s="94"/>
    </row>
    <row r="6326" spans="1:1" x14ac:dyDescent="0.2">
      <c r="A6326" s="94"/>
    </row>
    <row r="6327" spans="1:1" x14ac:dyDescent="0.2">
      <c r="A6327" s="94"/>
    </row>
    <row r="6328" spans="1:1" x14ac:dyDescent="0.2">
      <c r="A6328" s="94"/>
    </row>
    <row r="6329" spans="1:1" x14ac:dyDescent="0.2">
      <c r="A6329" s="94"/>
    </row>
    <row r="6330" spans="1:1" x14ac:dyDescent="0.2">
      <c r="A6330" s="94"/>
    </row>
    <row r="6331" spans="1:1" x14ac:dyDescent="0.2">
      <c r="A6331" s="94"/>
    </row>
    <row r="6332" spans="1:1" x14ac:dyDescent="0.2">
      <c r="A6332" s="94"/>
    </row>
    <row r="6333" spans="1:1" x14ac:dyDescent="0.2">
      <c r="A6333" s="94"/>
    </row>
    <row r="6334" spans="1:1" x14ac:dyDescent="0.2">
      <c r="A6334" s="94"/>
    </row>
    <row r="6335" spans="1:1" x14ac:dyDescent="0.2">
      <c r="A6335" s="94"/>
    </row>
    <row r="6336" spans="1:1" x14ac:dyDescent="0.2">
      <c r="A6336" s="94"/>
    </row>
    <row r="6337" spans="1:1" x14ac:dyDescent="0.2">
      <c r="A6337" s="94"/>
    </row>
    <row r="6338" spans="1:1" x14ac:dyDescent="0.2">
      <c r="A6338" s="94"/>
    </row>
    <row r="6339" spans="1:1" x14ac:dyDescent="0.2">
      <c r="A6339" s="94"/>
    </row>
    <row r="6340" spans="1:1" x14ac:dyDescent="0.2">
      <c r="A6340" s="94"/>
    </row>
    <row r="6341" spans="1:1" x14ac:dyDescent="0.2">
      <c r="A6341" s="94"/>
    </row>
    <row r="6342" spans="1:1" x14ac:dyDescent="0.2">
      <c r="A6342" s="94"/>
    </row>
    <row r="6343" spans="1:1" x14ac:dyDescent="0.2">
      <c r="A6343" s="94"/>
    </row>
    <row r="6344" spans="1:1" x14ac:dyDescent="0.2">
      <c r="A6344" s="94"/>
    </row>
    <row r="6345" spans="1:1" x14ac:dyDescent="0.2">
      <c r="A6345" s="94"/>
    </row>
    <row r="6346" spans="1:1" x14ac:dyDescent="0.2">
      <c r="A6346" s="94"/>
    </row>
    <row r="6347" spans="1:1" x14ac:dyDescent="0.2">
      <c r="A6347" s="94"/>
    </row>
    <row r="6348" spans="1:1" x14ac:dyDescent="0.2">
      <c r="A6348" s="94"/>
    </row>
    <row r="6349" spans="1:1" x14ac:dyDescent="0.2">
      <c r="A6349" s="94"/>
    </row>
    <row r="6350" spans="1:1" x14ac:dyDescent="0.2">
      <c r="A6350" s="94"/>
    </row>
    <row r="6351" spans="1:1" x14ac:dyDescent="0.2">
      <c r="A6351" s="94"/>
    </row>
    <row r="6352" spans="1:1" x14ac:dyDescent="0.2">
      <c r="A6352" s="94"/>
    </row>
    <row r="6353" spans="1:1" x14ac:dyDescent="0.2">
      <c r="A6353" s="94"/>
    </row>
    <row r="6354" spans="1:1" x14ac:dyDescent="0.2">
      <c r="A6354" s="94"/>
    </row>
    <row r="6355" spans="1:1" x14ac:dyDescent="0.2">
      <c r="A6355" s="94"/>
    </row>
    <row r="6356" spans="1:1" x14ac:dyDescent="0.2">
      <c r="A6356" s="94"/>
    </row>
    <row r="6357" spans="1:1" x14ac:dyDescent="0.2">
      <c r="A6357" s="94"/>
    </row>
    <row r="6358" spans="1:1" x14ac:dyDescent="0.2">
      <c r="A6358" s="94"/>
    </row>
    <row r="6359" spans="1:1" x14ac:dyDescent="0.2">
      <c r="A6359" s="94"/>
    </row>
    <row r="6360" spans="1:1" x14ac:dyDescent="0.2">
      <c r="A6360" s="94"/>
    </row>
    <row r="6361" spans="1:1" x14ac:dyDescent="0.2">
      <c r="A6361" s="94"/>
    </row>
    <row r="6362" spans="1:1" x14ac:dyDescent="0.2">
      <c r="A6362" s="94"/>
    </row>
    <row r="6363" spans="1:1" x14ac:dyDescent="0.2">
      <c r="A6363" s="94"/>
    </row>
    <row r="6364" spans="1:1" x14ac:dyDescent="0.2">
      <c r="A6364" s="94"/>
    </row>
    <row r="6365" spans="1:1" x14ac:dyDescent="0.2">
      <c r="A6365" s="94"/>
    </row>
    <row r="6366" spans="1:1" x14ac:dyDescent="0.2">
      <c r="A6366" s="94"/>
    </row>
    <row r="6367" spans="1:1" x14ac:dyDescent="0.2">
      <c r="A6367" s="94"/>
    </row>
    <row r="6368" spans="1:1" x14ac:dyDescent="0.2">
      <c r="A6368" s="94"/>
    </row>
    <row r="6369" spans="1:1" x14ac:dyDescent="0.2">
      <c r="A6369" s="94"/>
    </row>
    <row r="6370" spans="1:1" x14ac:dyDescent="0.2">
      <c r="A6370" s="94"/>
    </row>
    <row r="6371" spans="1:1" x14ac:dyDescent="0.2">
      <c r="A6371" s="94"/>
    </row>
    <row r="6372" spans="1:1" x14ac:dyDescent="0.2">
      <c r="A6372" s="94"/>
    </row>
    <row r="6373" spans="1:1" x14ac:dyDescent="0.2">
      <c r="A6373" s="94"/>
    </row>
    <row r="6374" spans="1:1" x14ac:dyDescent="0.2">
      <c r="A6374" s="94"/>
    </row>
    <row r="6375" spans="1:1" x14ac:dyDescent="0.2">
      <c r="A6375" s="94"/>
    </row>
    <row r="6376" spans="1:1" x14ac:dyDescent="0.2">
      <c r="A6376" s="94"/>
    </row>
    <row r="6377" spans="1:1" x14ac:dyDescent="0.2">
      <c r="A6377" s="94"/>
    </row>
    <row r="6378" spans="1:1" x14ac:dyDescent="0.2">
      <c r="A6378" s="94"/>
    </row>
    <row r="6379" spans="1:1" x14ac:dyDescent="0.2">
      <c r="A6379" s="94"/>
    </row>
    <row r="6380" spans="1:1" x14ac:dyDescent="0.2">
      <c r="A6380" s="94"/>
    </row>
    <row r="6381" spans="1:1" x14ac:dyDescent="0.2">
      <c r="A6381" s="94"/>
    </row>
    <row r="6382" spans="1:1" x14ac:dyDescent="0.2">
      <c r="A6382" s="94"/>
    </row>
    <row r="6383" spans="1:1" x14ac:dyDescent="0.2">
      <c r="A6383" s="94"/>
    </row>
    <row r="6384" spans="1:1" x14ac:dyDescent="0.2">
      <c r="A6384" s="94"/>
    </row>
    <row r="6385" spans="1:1" x14ac:dyDescent="0.2">
      <c r="A6385" s="94"/>
    </row>
    <row r="6386" spans="1:1" x14ac:dyDescent="0.2">
      <c r="A6386" s="94"/>
    </row>
    <row r="6387" spans="1:1" x14ac:dyDescent="0.2">
      <c r="A6387" s="94"/>
    </row>
    <row r="6388" spans="1:1" x14ac:dyDescent="0.2">
      <c r="A6388" s="94"/>
    </row>
    <row r="6389" spans="1:1" x14ac:dyDescent="0.2">
      <c r="A6389" s="94"/>
    </row>
    <row r="6390" spans="1:1" x14ac:dyDescent="0.2">
      <c r="A6390" s="94"/>
    </row>
    <row r="6391" spans="1:1" x14ac:dyDescent="0.2">
      <c r="A6391" s="94"/>
    </row>
    <row r="6392" spans="1:1" x14ac:dyDescent="0.2">
      <c r="A6392" s="94"/>
    </row>
    <row r="6393" spans="1:1" x14ac:dyDescent="0.2">
      <c r="A6393" s="94"/>
    </row>
    <row r="6394" spans="1:1" x14ac:dyDescent="0.2">
      <c r="A6394" s="94"/>
    </row>
    <row r="6395" spans="1:1" x14ac:dyDescent="0.2">
      <c r="A6395" s="94"/>
    </row>
    <row r="6396" spans="1:1" x14ac:dyDescent="0.2">
      <c r="A6396" s="94"/>
    </row>
    <row r="6397" spans="1:1" x14ac:dyDescent="0.2">
      <c r="A6397" s="94"/>
    </row>
    <row r="6398" spans="1:1" x14ac:dyDescent="0.2">
      <c r="A6398" s="94"/>
    </row>
    <row r="6399" spans="1:1" x14ac:dyDescent="0.2">
      <c r="A6399" s="94"/>
    </row>
    <row r="6400" spans="1:1" x14ac:dyDescent="0.2">
      <c r="A6400" s="94"/>
    </row>
    <row r="6401" spans="1:1" x14ac:dyDescent="0.2">
      <c r="A6401" s="94"/>
    </row>
    <row r="6402" spans="1:1" x14ac:dyDescent="0.2">
      <c r="A6402" s="94"/>
    </row>
    <row r="6403" spans="1:1" x14ac:dyDescent="0.2">
      <c r="A6403" s="94"/>
    </row>
    <row r="6404" spans="1:1" x14ac:dyDescent="0.2">
      <c r="A6404" s="94"/>
    </row>
    <row r="6405" spans="1:1" x14ac:dyDescent="0.2">
      <c r="A6405" s="94"/>
    </row>
    <row r="6406" spans="1:1" x14ac:dyDescent="0.2">
      <c r="A6406" s="94"/>
    </row>
    <row r="6407" spans="1:1" x14ac:dyDescent="0.2">
      <c r="A6407" s="94"/>
    </row>
    <row r="6408" spans="1:1" x14ac:dyDescent="0.2">
      <c r="A6408" s="94"/>
    </row>
    <row r="6409" spans="1:1" x14ac:dyDescent="0.2">
      <c r="A6409" s="94"/>
    </row>
    <row r="6410" spans="1:1" x14ac:dyDescent="0.2">
      <c r="A6410" s="94"/>
    </row>
    <row r="6411" spans="1:1" x14ac:dyDescent="0.2">
      <c r="A6411" s="94"/>
    </row>
    <row r="6412" spans="1:1" x14ac:dyDescent="0.2">
      <c r="A6412" s="94"/>
    </row>
    <row r="6413" spans="1:1" x14ac:dyDescent="0.2">
      <c r="A6413" s="94"/>
    </row>
    <row r="6414" spans="1:1" x14ac:dyDescent="0.2">
      <c r="A6414" s="94"/>
    </row>
    <row r="6415" spans="1:1" x14ac:dyDescent="0.2">
      <c r="A6415" s="94"/>
    </row>
    <row r="6416" spans="1:1" x14ac:dyDescent="0.2">
      <c r="A6416" s="94"/>
    </row>
    <row r="6417" spans="1:1" x14ac:dyDescent="0.2">
      <c r="A6417" s="94"/>
    </row>
    <row r="6418" spans="1:1" x14ac:dyDescent="0.2">
      <c r="A6418" s="94"/>
    </row>
    <row r="6419" spans="1:1" x14ac:dyDescent="0.2">
      <c r="A6419" s="94"/>
    </row>
    <row r="6420" spans="1:1" x14ac:dyDescent="0.2">
      <c r="A6420" s="94"/>
    </row>
    <row r="6421" spans="1:1" x14ac:dyDescent="0.2">
      <c r="A6421" s="94"/>
    </row>
    <row r="6422" spans="1:1" x14ac:dyDescent="0.2">
      <c r="A6422" s="94"/>
    </row>
    <row r="6423" spans="1:1" x14ac:dyDescent="0.2">
      <c r="A6423" s="94"/>
    </row>
    <row r="6424" spans="1:1" x14ac:dyDescent="0.2">
      <c r="A6424" s="94"/>
    </row>
    <row r="6425" spans="1:1" x14ac:dyDescent="0.2">
      <c r="A6425" s="94"/>
    </row>
    <row r="6426" spans="1:1" x14ac:dyDescent="0.2">
      <c r="A6426" s="94"/>
    </row>
    <row r="6427" spans="1:1" x14ac:dyDescent="0.2">
      <c r="A6427" s="94"/>
    </row>
    <row r="6428" spans="1:1" x14ac:dyDescent="0.2">
      <c r="A6428" s="94"/>
    </row>
    <row r="6429" spans="1:1" x14ac:dyDescent="0.2">
      <c r="A6429" s="94"/>
    </row>
    <row r="6430" spans="1:1" x14ac:dyDescent="0.2">
      <c r="A6430" s="94"/>
    </row>
    <row r="6431" spans="1:1" x14ac:dyDescent="0.2">
      <c r="A6431" s="94"/>
    </row>
    <row r="6432" spans="1:1" x14ac:dyDescent="0.2">
      <c r="A6432" s="94"/>
    </row>
    <row r="6433" spans="1:1" x14ac:dyDescent="0.2">
      <c r="A6433" s="94"/>
    </row>
    <row r="6434" spans="1:1" x14ac:dyDescent="0.2">
      <c r="A6434" s="94"/>
    </row>
    <row r="6435" spans="1:1" x14ac:dyDescent="0.2">
      <c r="A6435" s="94"/>
    </row>
    <row r="6436" spans="1:1" x14ac:dyDescent="0.2">
      <c r="A6436" s="94"/>
    </row>
    <row r="6437" spans="1:1" x14ac:dyDescent="0.2">
      <c r="A6437" s="94"/>
    </row>
    <row r="6438" spans="1:1" x14ac:dyDescent="0.2">
      <c r="A6438" s="94"/>
    </row>
    <row r="6439" spans="1:1" x14ac:dyDescent="0.2">
      <c r="A6439" s="94"/>
    </row>
    <row r="6440" spans="1:1" x14ac:dyDescent="0.2">
      <c r="A6440" s="94"/>
    </row>
    <row r="6441" spans="1:1" x14ac:dyDescent="0.2">
      <c r="A6441" s="94"/>
    </row>
    <row r="6442" spans="1:1" x14ac:dyDescent="0.2">
      <c r="A6442" s="94"/>
    </row>
    <row r="6443" spans="1:1" x14ac:dyDescent="0.2">
      <c r="A6443" s="94"/>
    </row>
    <row r="6444" spans="1:1" x14ac:dyDescent="0.2">
      <c r="A6444" s="94"/>
    </row>
    <row r="6445" spans="1:1" x14ac:dyDescent="0.2">
      <c r="A6445" s="94"/>
    </row>
    <row r="6446" spans="1:1" x14ac:dyDescent="0.2">
      <c r="A6446" s="94"/>
    </row>
    <row r="6447" spans="1:1" x14ac:dyDescent="0.2">
      <c r="A6447" s="94"/>
    </row>
    <row r="6448" spans="1:1" x14ac:dyDescent="0.2">
      <c r="A6448" s="94"/>
    </row>
    <row r="6449" spans="1:1" x14ac:dyDescent="0.2">
      <c r="A6449" s="94"/>
    </row>
    <row r="6450" spans="1:1" x14ac:dyDescent="0.2">
      <c r="A6450" s="94"/>
    </row>
    <row r="6451" spans="1:1" x14ac:dyDescent="0.2">
      <c r="A6451" s="94"/>
    </row>
    <row r="6452" spans="1:1" x14ac:dyDescent="0.2">
      <c r="A6452" s="94"/>
    </row>
    <row r="6453" spans="1:1" x14ac:dyDescent="0.2">
      <c r="A6453" s="94"/>
    </row>
    <row r="6454" spans="1:1" x14ac:dyDescent="0.2">
      <c r="A6454" s="94"/>
    </row>
    <row r="6455" spans="1:1" x14ac:dyDescent="0.2">
      <c r="A6455" s="94"/>
    </row>
    <row r="6456" spans="1:1" x14ac:dyDescent="0.2">
      <c r="A6456" s="94"/>
    </row>
    <row r="6457" spans="1:1" x14ac:dyDescent="0.2">
      <c r="A6457" s="94"/>
    </row>
    <row r="6458" spans="1:1" x14ac:dyDescent="0.2">
      <c r="A6458" s="94"/>
    </row>
    <row r="6459" spans="1:1" x14ac:dyDescent="0.2">
      <c r="A6459" s="94"/>
    </row>
    <row r="6460" spans="1:1" x14ac:dyDescent="0.2">
      <c r="A6460" s="94"/>
    </row>
    <row r="6461" spans="1:1" x14ac:dyDescent="0.2">
      <c r="A6461" s="94"/>
    </row>
    <row r="6462" spans="1:1" x14ac:dyDescent="0.2">
      <c r="A6462" s="94"/>
    </row>
    <row r="6463" spans="1:1" x14ac:dyDescent="0.2">
      <c r="A6463" s="94"/>
    </row>
    <row r="6464" spans="1:1" x14ac:dyDescent="0.2">
      <c r="A6464" s="94"/>
    </row>
    <row r="6465" spans="1:1" x14ac:dyDescent="0.2">
      <c r="A6465" s="94"/>
    </row>
    <row r="6466" spans="1:1" x14ac:dyDescent="0.2">
      <c r="A6466" s="94"/>
    </row>
    <row r="6467" spans="1:1" x14ac:dyDescent="0.2">
      <c r="A6467" s="94"/>
    </row>
    <row r="6468" spans="1:1" x14ac:dyDescent="0.2">
      <c r="A6468" s="94"/>
    </row>
    <row r="6469" spans="1:1" x14ac:dyDescent="0.2">
      <c r="A6469" s="94"/>
    </row>
    <row r="6470" spans="1:1" x14ac:dyDescent="0.2">
      <c r="A6470" s="94"/>
    </row>
    <row r="6471" spans="1:1" x14ac:dyDescent="0.2">
      <c r="A6471" s="94"/>
    </row>
    <row r="6472" spans="1:1" x14ac:dyDescent="0.2">
      <c r="A6472" s="94"/>
    </row>
    <row r="6473" spans="1:1" x14ac:dyDescent="0.2">
      <c r="A6473" s="94"/>
    </row>
    <row r="6474" spans="1:1" x14ac:dyDescent="0.2">
      <c r="A6474" s="94"/>
    </row>
    <row r="6475" spans="1:1" x14ac:dyDescent="0.2">
      <c r="A6475" s="94"/>
    </row>
    <row r="6476" spans="1:1" x14ac:dyDescent="0.2">
      <c r="A6476" s="94"/>
    </row>
    <row r="6477" spans="1:1" x14ac:dyDescent="0.2">
      <c r="A6477" s="94"/>
    </row>
    <row r="6478" spans="1:1" x14ac:dyDescent="0.2">
      <c r="A6478" s="94"/>
    </row>
    <row r="6479" spans="1:1" x14ac:dyDescent="0.2">
      <c r="A6479" s="94"/>
    </row>
    <row r="6480" spans="1:1" x14ac:dyDescent="0.2">
      <c r="A6480" s="94"/>
    </row>
    <row r="6481" spans="1:1" x14ac:dyDescent="0.2">
      <c r="A6481" s="94"/>
    </row>
    <row r="6482" spans="1:1" x14ac:dyDescent="0.2">
      <c r="A6482" s="94"/>
    </row>
    <row r="6483" spans="1:1" x14ac:dyDescent="0.2">
      <c r="A6483" s="94"/>
    </row>
    <row r="6484" spans="1:1" x14ac:dyDescent="0.2">
      <c r="A6484" s="94"/>
    </row>
    <row r="6485" spans="1:1" x14ac:dyDescent="0.2">
      <c r="A6485" s="94"/>
    </row>
    <row r="6486" spans="1:1" x14ac:dyDescent="0.2">
      <c r="A6486" s="94"/>
    </row>
    <row r="6487" spans="1:1" x14ac:dyDescent="0.2">
      <c r="A6487" s="94"/>
    </row>
    <row r="6488" spans="1:1" x14ac:dyDescent="0.2">
      <c r="A6488" s="94"/>
    </row>
    <row r="6489" spans="1:1" x14ac:dyDescent="0.2">
      <c r="A6489" s="94"/>
    </row>
    <row r="6490" spans="1:1" x14ac:dyDescent="0.2">
      <c r="A6490" s="94"/>
    </row>
    <row r="6491" spans="1:1" x14ac:dyDescent="0.2">
      <c r="A6491" s="94"/>
    </row>
    <row r="6492" spans="1:1" x14ac:dyDescent="0.2">
      <c r="A6492" s="94"/>
    </row>
    <row r="6493" spans="1:1" x14ac:dyDescent="0.2">
      <c r="A6493" s="94"/>
    </row>
    <row r="6494" spans="1:1" x14ac:dyDescent="0.2">
      <c r="A6494" s="94"/>
    </row>
    <row r="6495" spans="1:1" x14ac:dyDescent="0.2">
      <c r="A6495" s="94"/>
    </row>
    <row r="6496" spans="1:1" x14ac:dyDescent="0.2">
      <c r="A6496" s="94"/>
    </row>
    <row r="6497" spans="1:1" x14ac:dyDescent="0.2">
      <c r="A6497" s="94"/>
    </row>
    <row r="6498" spans="1:1" x14ac:dyDescent="0.2">
      <c r="A6498" s="94"/>
    </row>
    <row r="6499" spans="1:1" x14ac:dyDescent="0.2">
      <c r="A6499" s="94"/>
    </row>
    <row r="6500" spans="1:1" x14ac:dyDescent="0.2">
      <c r="A6500" s="94"/>
    </row>
    <row r="6501" spans="1:1" x14ac:dyDescent="0.2">
      <c r="A6501" s="94"/>
    </row>
    <row r="6502" spans="1:1" x14ac:dyDescent="0.2">
      <c r="A6502" s="94"/>
    </row>
    <row r="6503" spans="1:1" x14ac:dyDescent="0.2">
      <c r="A6503" s="94"/>
    </row>
    <row r="6504" spans="1:1" x14ac:dyDescent="0.2">
      <c r="A6504" s="94"/>
    </row>
    <row r="6505" spans="1:1" x14ac:dyDescent="0.2">
      <c r="A6505" s="94"/>
    </row>
    <row r="6506" spans="1:1" x14ac:dyDescent="0.2">
      <c r="A6506" s="94"/>
    </row>
    <row r="6507" spans="1:1" x14ac:dyDescent="0.2">
      <c r="A6507" s="94"/>
    </row>
    <row r="6508" spans="1:1" x14ac:dyDescent="0.2">
      <c r="A6508" s="94"/>
    </row>
    <row r="6509" spans="1:1" x14ac:dyDescent="0.2">
      <c r="A6509" s="94"/>
    </row>
    <row r="6510" spans="1:1" x14ac:dyDescent="0.2">
      <c r="A6510" s="94"/>
    </row>
    <row r="6511" spans="1:1" x14ac:dyDescent="0.2">
      <c r="A6511" s="94"/>
    </row>
    <row r="6512" spans="1:1" x14ac:dyDescent="0.2">
      <c r="A6512" s="94"/>
    </row>
    <row r="6513" spans="1:1" x14ac:dyDescent="0.2">
      <c r="A6513" s="94"/>
    </row>
    <row r="6514" spans="1:1" x14ac:dyDescent="0.2">
      <c r="A6514" s="94"/>
    </row>
    <row r="6515" spans="1:1" x14ac:dyDescent="0.2">
      <c r="A6515" s="94"/>
    </row>
    <row r="6516" spans="1:1" x14ac:dyDescent="0.2">
      <c r="A6516" s="94"/>
    </row>
    <row r="6517" spans="1:1" x14ac:dyDescent="0.2">
      <c r="A6517" s="94"/>
    </row>
    <row r="6518" spans="1:1" x14ac:dyDescent="0.2">
      <c r="A6518" s="94"/>
    </row>
    <row r="6519" spans="1:1" x14ac:dyDescent="0.2">
      <c r="A6519" s="94"/>
    </row>
    <row r="6520" spans="1:1" x14ac:dyDescent="0.2">
      <c r="A6520" s="94"/>
    </row>
    <row r="6521" spans="1:1" x14ac:dyDescent="0.2">
      <c r="A6521" s="94"/>
    </row>
    <row r="6522" spans="1:1" x14ac:dyDescent="0.2">
      <c r="A6522" s="94"/>
    </row>
    <row r="6523" spans="1:1" x14ac:dyDescent="0.2">
      <c r="A6523" s="94"/>
    </row>
    <row r="6524" spans="1:1" x14ac:dyDescent="0.2">
      <c r="A6524" s="94"/>
    </row>
    <row r="6525" spans="1:1" x14ac:dyDescent="0.2">
      <c r="A6525" s="94"/>
    </row>
    <row r="6526" spans="1:1" x14ac:dyDescent="0.2">
      <c r="A6526" s="94"/>
    </row>
    <row r="6527" spans="1:1" x14ac:dyDescent="0.2">
      <c r="A6527" s="94"/>
    </row>
    <row r="6528" spans="1:1" x14ac:dyDescent="0.2">
      <c r="A6528" s="94"/>
    </row>
    <row r="6529" spans="1:1" x14ac:dyDescent="0.2">
      <c r="A6529" s="94"/>
    </row>
    <row r="6530" spans="1:1" x14ac:dyDescent="0.2">
      <c r="A6530" s="94"/>
    </row>
    <row r="6531" spans="1:1" x14ac:dyDescent="0.2">
      <c r="A6531" s="94"/>
    </row>
    <row r="6532" spans="1:1" x14ac:dyDescent="0.2">
      <c r="A6532" s="94"/>
    </row>
    <row r="6533" spans="1:1" x14ac:dyDescent="0.2">
      <c r="A6533" s="94"/>
    </row>
    <row r="6534" spans="1:1" x14ac:dyDescent="0.2">
      <c r="A6534" s="94"/>
    </row>
    <row r="6535" spans="1:1" x14ac:dyDescent="0.2">
      <c r="A6535" s="94"/>
    </row>
    <row r="6536" spans="1:1" x14ac:dyDescent="0.2">
      <c r="A6536" s="94"/>
    </row>
    <row r="6537" spans="1:1" x14ac:dyDescent="0.2">
      <c r="A6537" s="94"/>
    </row>
    <row r="6538" spans="1:1" x14ac:dyDescent="0.2">
      <c r="A6538" s="94"/>
    </row>
    <row r="6539" spans="1:1" x14ac:dyDescent="0.2">
      <c r="A6539" s="94"/>
    </row>
    <row r="6540" spans="1:1" x14ac:dyDescent="0.2">
      <c r="A6540" s="94"/>
    </row>
    <row r="6541" spans="1:1" x14ac:dyDescent="0.2">
      <c r="A6541" s="94"/>
    </row>
    <row r="6542" spans="1:1" x14ac:dyDescent="0.2">
      <c r="A6542" s="94"/>
    </row>
    <row r="6543" spans="1:1" x14ac:dyDescent="0.2">
      <c r="A6543" s="94"/>
    </row>
    <row r="6544" spans="1:1" x14ac:dyDescent="0.2">
      <c r="A6544" s="94"/>
    </row>
    <row r="6545" spans="1:1" x14ac:dyDescent="0.2">
      <c r="A6545" s="94"/>
    </row>
    <row r="6546" spans="1:1" x14ac:dyDescent="0.2">
      <c r="A6546" s="94"/>
    </row>
    <row r="6547" spans="1:1" x14ac:dyDescent="0.2">
      <c r="A6547" s="94"/>
    </row>
    <row r="6548" spans="1:1" x14ac:dyDescent="0.2">
      <c r="A6548" s="94"/>
    </row>
    <row r="6549" spans="1:1" x14ac:dyDescent="0.2">
      <c r="A6549" s="94"/>
    </row>
    <row r="6550" spans="1:1" x14ac:dyDescent="0.2">
      <c r="A6550" s="94"/>
    </row>
    <row r="6551" spans="1:1" x14ac:dyDescent="0.2">
      <c r="A6551" s="94"/>
    </row>
    <row r="6552" spans="1:1" x14ac:dyDescent="0.2">
      <c r="A6552" s="94"/>
    </row>
    <row r="6553" spans="1:1" x14ac:dyDescent="0.2">
      <c r="A6553" s="94"/>
    </row>
    <row r="6554" spans="1:1" x14ac:dyDescent="0.2">
      <c r="A6554" s="94"/>
    </row>
    <row r="6555" spans="1:1" x14ac:dyDescent="0.2">
      <c r="A6555" s="94"/>
    </row>
    <row r="6556" spans="1:1" x14ac:dyDescent="0.2">
      <c r="A6556" s="94"/>
    </row>
    <row r="6557" spans="1:1" x14ac:dyDescent="0.2">
      <c r="A6557" s="94"/>
    </row>
    <row r="6558" spans="1:1" x14ac:dyDescent="0.2">
      <c r="A6558" s="94"/>
    </row>
    <row r="6559" spans="1:1" x14ac:dyDescent="0.2">
      <c r="A6559" s="94"/>
    </row>
    <row r="6560" spans="1:1" x14ac:dyDescent="0.2">
      <c r="A6560" s="94"/>
    </row>
    <row r="6561" spans="1:1" x14ac:dyDescent="0.2">
      <c r="A6561" s="94"/>
    </row>
    <row r="6562" spans="1:1" x14ac:dyDescent="0.2">
      <c r="A6562" s="94"/>
    </row>
    <row r="6563" spans="1:1" x14ac:dyDescent="0.2">
      <c r="A6563" s="94"/>
    </row>
    <row r="6564" spans="1:1" x14ac:dyDescent="0.2">
      <c r="A6564" s="94"/>
    </row>
    <row r="6565" spans="1:1" x14ac:dyDescent="0.2">
      <c r="A6565" s="94"/>
    </row>
    <row r="6566" spans="1:1" x14ac:dyDescent="0.2">
      <c r="A6566" s="94"/>
    </row>
    <row r="6567" spans="1:1" x14ac:dyDescent="0.2">
      <c r="A6567" s="94"/>
    </row>
    <row r="6568" spans="1:1" x14ac:dyDescent="0.2">
      <c r="A6568" s="94"/>
    </row>
    <row r="6569" spans="1:1" x14ac:dyDescent="0.2">
      <c r="A6569" s="94"/>
    </row>
    <row r="6570" spans="1:1" x14ac:dyDescent="0.2">
      <c r="A6570" s="94"/>
    </row>
    <row r="6571" spans="1:1" x14ac:dyDescent="0.2">
      <c r="A6571" s="94"/>
    </row>
    <row r="6572" spans="1:1" x14ac:dyDescent="0.2">
      <c r="A6572" s="94"/>
    </row>
    <row r="6573" spans="1:1" x14ac:dyDescent="0.2">
      <c r="A6573" s="94"/>
    </row>
    <row r="6574" spans="1:1" x14ac:dyDescent="0.2">
      <c r="A6574" s="94"/>
    </row>
    <row r="6575" spans="1:1" x14ac:dyDescent="0.2">
      <c r="A6575" s="94"/>
    </row>
    <row r="6576" spans="1:1" x14ac:dyDescent="0.2">
      <c r="A6576" s="94"/>
    </row>
    <row r="6577" spans="1:1" x14ac:dyDescent="0.2">
      <c r="A6577" s="94"/>
    </row>
    <row r="6578" spans="1:1" x14ac:dyDescent="0.2">
      <c r="A6578" s="94"/>
    </row>
    <row r="6579" spans="1:1" x14ac:dyDescent="0.2">
      <c r="A6579" s="94"/>
    </row>
    <row r="6580" spans="1:1" x14ac:dyDescent="0.2">
      <c r="A6580" s="94"/>
    </row>
    <row r="6581" spans="1:1" x14ac:dyDescent="0.2">
      <c r="A6581" s="94"/>
    </row>
    <row r="6582" spans="1:1" x14ac:dyDescent="0.2">
      <c r="A6582" s="94"/>
    </row>
    <row r="6583" spans="1:1" x14ac:dyDescent="0.2">
      <c r="A6583" s="94"/>
    </row>
    <row r="6584" spans="1:1" x14ac:dyDescent="0.2">
      <c r="A6584" s="94"/>
    </row>
    <row r="6585" spans="1:1" x14ac:dyDescent="0.2">
      <c r="A6585" s="94"/>
    </row>
    <row r="6586" spans="1:1" x14ac:dyDescent="0.2">
      <c r="A6586" s="94"/>
    </row>
    <row r="6587" spans="1:1" x14ac:dyDescent="0.2">
      <c r="A6587" s="94"/>
    </row>
    <row r="6588" spans="1:1" x14ac:dyDescent="0.2">
      <c r="A6588" s="94"/>
    </row>
    <row r="6589" spans="1:1" x14ac:dyDescent="0.2">
      <c r="A6589" s="94"/>
    </row>
    <row r="6590" spans="1:1" x14ac:dyDescent="0.2">
      <c r="A6590" s="94"/>
    </row>
    <row r="6591" spans="1:1" x14ac:dyDescent="0.2">
      <c r="A6591" s="94"/>
    </row>
    <row r="6592" spans="1:1" x14ac:dyDescent="0.2">
      <c r="A6592" s="94"/>
    </row>
    <row r="6593" spans="1:1" x14ac:dyDescent="0.2">
      <c r="A6593" s="94"/>
    </row>
    <row r="6594" spans="1:1" x14ac:dyDescent="0.2">
      <c r="A6594" s="94"/>
    </row>
    <row r="6595" spans="1:1" x14ac:dyDescent="0.2">
      <c r="A6595" s="94"/>
    </row>
    <row r="6596" spans="1:1" x14ac:dyDescent="0.2">
      <c r="A6596" s="94"/>
    </row>
    <row r="6597" spans="1:1" x14ac:dyDescent="0.2">
      <c r="A6597" s="94"/>
    </row>
    <row r="6598" spans="1:1" x14ac:dyDescent="0.2">
      <c r="A6598" s="94"/>
    </row>
    <row r="6599" spans="1:1" x14ac:dyDescent="0.2">
      <c r="A6599" s="94"/>
    </row>
    <row r="6600" spans="1:1" x14ac:dyDescent="0.2">
      <c r="A6600" s="94"/>
    </row>
    <row r="6601" spans="1:1" x14ac:dyDescent="0.2">
      <c r="A6601" s="94"/>
    </row>
    <row r="6602" spans="1:1" x14ac:dyDescent="0.2">
      <c r="A6602" s="94"/>
    </row>
    <row r="6603" spans="1:1" x14ac:dyDescent="0.2">
      <c r="A6603" s="94"/>
    </row>
    <row r="6604" spans="1:1" x14ac:dyDescent="0.2">
      <c r="A6604" s="94"/>
    </row>
    <row r="6605" spans="1:1" x14ac:dyDescent="0.2">
      <c r="A6605" s="94"/>
    </row>
    <row r="6606" spans="1:1" x14ac:dyDescent="0.2">
      <c r="A6606" s="94"/>
    </row>
    <row r="6607" spans="1:1" x14ac:dyDescent="0.2">
      <c r="A6607" s="94"/>
    </row>
    <row r="6608" spans="1:1" x14ac:dyDescent="0.2">
      <c r="A6608" s="94"/>
    </row>
    <row r="6609" spans="1:1" x14ac:dyDescent="0.2">
      <c r="A6609" s="94"/>
    </row>
    <row r="6610" spans="1:1" x14ac:dyDescent="0.2">
      <c r="A6610" s="94"/>
    </row>
    <row r="6611" spans="1:1" x14ac:dyDescent="0.2">
      <c r="A6611" s="94"/>
    </row>
    <row r="6612" spans="1:1" x14ac:dyDescent="0.2">
      <c r="A6612" s="94"/>
    </row>
    <row r="6613" spans="1:1" x14ac:dyDescent="0.2">
      <c r="A6613" s="94"/>
    </row>
    <row r="6614" spans="1:1" x14ac:dyDescent="0.2">
      <c r="A6614" s="94"/>
    </row>
    <row r="6615" spans="1:1" x14ac:dyDescent="0.2">
      <c r="A6615" s="94"/>
    </row>
    <row r="6616" spans="1:1" x14ac:dyDescent="0.2">
      <c r="A6616" s="94"/>
    </row>
    <row r="6617" spans="1:1" x14ac:dyDescent="0.2">
      <c r="A6617" s="94"/>
    </row>
    <row r="6618" spans="1:1" x14ac:dyDescent="0.2">
      <c r="A6618" s="94"/>
    </row>
    <row r="6619" spans="1:1" x14ac:dyDescent="0.2">
      <c r="A6619" s="94"/>
    </row>
    <row r="6620" spans="1:1" x14ac:dyDescent="0.2">
      <c r="A6620" s="94"/>
    </row>
    <row r="6621" spans="1:1" x14ac:dyDescent="0.2">
      <c r="A6621" s="94"/>
    </row>
    <row r="6622" spans="1:1" x14ac:dyDescent="0.2">
      <c r="A6622" s="94"/>
    </row>
    <row r="6623" spans="1:1" x14ac:dyDescent="0.2">
      <c r="A6623" s="94"/>
    </row>
    <row r="6624" spans="1:1" x14ac:dyDescent="0.2">
      <c r="A6624" s="94"/>
    </row>
    <row r="6625" spans="1:1" x14ac:dyDescent="0.2">
      <c r="A6625" s="94"/>
    </row>
    <row r="6626" spans="1:1" x14ac:dyDescent="0.2">
      <c r="A6626" s="94"/>
    </row>
    <row r="6627" spans="1:1" x14ac:dyDescent="0.2">
      <c r="A6627" s="94"/>
    </row>
    <row r="6628" spans="1:1" x14ac:dyDescent="0.2">
      <c r="A6628" s="94"/>
    </row>
    <row r="6629" spans="1:1" x14ac:dyDescent="0.2">
      <c r="A6629" s="94"/>
    </row>
    <row r="6630" spans="1:1" x14ac:dyDescent="0.2">
      <c r="A6630" s="94"/>
    </row>
    <row r="6631" spans="1:1" x14ac:dyDescent="0.2">
      <c r="A6631" s="94"/>
    </row>
    <row r="6632" spans="1:1" x14ac:dyDescent="0.2">
      <c r="A6632" s="94"/>
    </row>
    <row r="6633" spans="1:1" x14ac:dyDescent="0.2">
      <c r="A6633" s="94"/>
    </row>
    <row r="6634" spans="1:1" x14ac:dyDescent="0.2">
      <c r="A6634" s="94"/>
    </row>
    <row r="6635" spans="1:1" x14ac:dyDescent="0.2">
      <c r="A6635" s="94"/>
    </row>
    <row r="6636" spans="1:1" x14ac:dyDescent="0.2">
      <c r="A6636" s="94"/>
    </row>
    <row r="6637" spans="1:1" x14ac:dyDescent="0.2">
      <c r="A6637" s="94"/>
    </row>
    <row r="6638" spans="1:1" x14ac:dyDescent="0.2">
      <c r="A6638" s="94"/>
    </row>
    <row r="6639" spans="1:1" x14ac:dyDescent="0.2">
      <c r="A6639" s="94"/>
    </row>
    <row r="6640" spans="1:1" x14ac:dyDescent="0.2">
      <c r="A6640" s="94"/>
    </row>
    <row r="6641" spans="1:1" x14ac:dyDescent="0.2">
      <c r="A6641" s="94"/>
    </row>
    <row r="6642" spans="1:1" x14ac:dyDescent="0.2">
      <c r="A6642" s="94"/>
    </row>
    <row r="6643" spans="1:1" x14ac:dyDescent="0.2">
      <c r="A6643" s="94"/>
    </row>
    <row r="6644" spans="1:1" x14ac:dyDescent="0.2">
      <c r="A6644" s="94"/>
    </row>
    <row r="6645" spans="1:1" x14ac:dyDescent="0.2">
      <c r="A6645" s="94"/>
    </row>
    <row r="6646" spans="1:1" x14ac:dyDescent="0.2">
      <c r="A6646" s="94"/>
    </row>
    <row r="6647" spans="1:1" x14ac:dyDescent="0.2">
      <c r="A6647" s="94"/>
    </row>
    <row r="6648" spans="1:1" x14ac:dyDescent="0.2">
      <c r="A6648" s="94"/>
    </row>
    <row r="6649" spans="1:1" x14ac:dyDescent="0.2">
      <c r="A6649" s="94"/>
    </row>
    <row r="6650" spans="1:1" x14ac:dyDescent="0.2">
      <c r="A6650" s="94"/>
    </row>
    <row r="6651" spans="1:1" x14ac:dyDescent="0.2">
      <c r="A6651" s="94"/>
    </row>
    <row r="6652" spans="1:1" x14ac:dyDescent="0.2">
      <c r="A6652" s="94"/>
    </row>
    <row r="6653" spans="1:1" x14ac:dyDescent="0.2">
      <c r="A6653" s="94"/>
    </row>
    <row r="6654" spans="1:1" x14ac:dyDescent="0.2">
      <c r="A6654" s="94"/>
    </row>
    <row r="6655" spans="1:1" x14ac:dyDescent="0.2">
      <c r="A6655" s="94"/>
    </row>
    <row r="6656" spans="1:1" x14ac:dyDescent="0.2">
      <c r="A6656" s="94"/>
    </row>
    <row r="6657" spans="1:1" x14ac:dyDescent="0.2">
      <c r="A6657" s="94"/>
    </row>
    <row r="6658" spans="1:1" x14ac:dyDescent="0.2">
      <c r="A6658" s="94"/>
    </row>
    <row r="6659" spans="1:1" x14ac:dyDescent="0.2">
      <c r="A6659" s="94"/>
    </row>
    <row r="6660" spans="1:1" x14ac:dyDescent="0.2">
      <c r="A6660" s="94"/>
    </row>
    <row r="6661" spans="1:1" x14ac:dyDescent="0.2">
      <c r="A6661" s="94"/>
    </row>
    <row r="6662" spans="1:1" x14ac:dyDescent="0.2">
      <c r="A6662" s="94"/>
    </row>
    <row r="6663" spans="1:1" x14ac:dyDescent="0.2">
      <c r="A6663" s="94"/>
    </row>
    <row r="6664" spans="1:1" x14ac:dyDescent="0.2">
      <c r="A6664" s="94"/>
    </row>
    <row r="6665" spans="1:1" x14ac:dyDescent="0.2">
      <c r="A6665" s="94"/>
    </row>
    <row r="6666" spans="1:1" x14ac:dyDescent="0.2">
      <c r="A6666" s="94"/>
    </row>
    <row r="6667" spans="1:1" x14ac:dyDescent="0.2">
      <c r="A6667" s="94"/>
    </row>
    <row r="6668" spans="1:1" x14ac:dyDescent="0.2">
      <c r="A6668" s="94"/>
    </row>
    <row r="6669" spans="1:1" x14ac:dyDescent="0.2">
      <c r="A6669" s="94"/>
    </row>
    <row r="6670" spans="1:1" x14ac:dyDescent="0.2">
      <c r="A6670" s="94"/>
    </row>
    <row r="6671" spans="1:1" x14ac:dyDescent="0.2">
      <c r="A6671" s="94"/>
    </row>
    <row r="6672" spans="1:1" x14ac:dyDescent="0.2">
      <c r="A6672" s="94"/>
    </row>
    <row r="6673" spans="1:1" x14ac:dyDescent="0.2">
      <c r="A6673" s="94"/>
    </row>
    <row r="6674" spans="1:1" x14ac:dyDescent="0.2">
      <c r="A6674" s="94"/>
    </row>
    <row r="6675" spans="1:1" x14ac:dyDescent="0.2">
      <c r="A6675" s="94"/>
    </row>
    <row r="6676" spans="1:1" x14ac:dyDescent="0.2">
      <c r="A6676" s="94"/>
    </row>
    <row r="6677" spans="1:1" x14ac:dyDescent="0.2">
      <c r="A6677" s="94"/>
    </row>
    <row r="6678" spans="1:1" x14ac:dyDescent="0.2">
      <c r="A6678" s="94"/>
    </row>
    <row r="6679" spans="1:1" x14ac:dyDescent="0.2">
      <c r="A6679" s="94"/>
    </row>
    <row r="6680" spans="1:1" x14ac:dyDescent="0.2">
      <c r="A6680" s="94"/>
    </row>
    <row r="6681" spans="1:1" x14ac:dyDescent="0.2">
      <c r="A6681" s="94"/>
    </row>
    <row r="6682" spans="1:1" x14ac:dyDescent="0.2">
      <c r="A6682" s="94"/>
    </row>
    <row r="6683" spans="1:1" x14ac:dyDescent="0.2">
      <c r="A6683" s="94"/>
    </row>
    <row r="6684" spans="1:1" x14ac:dyDescent="0.2">
      <c r="A6684" s="94"/>
    </row>
    <row r="6685" spans="1:1" x14ac:dyDescent="0.2">
      <c r="A6685" s="94"/>
    </row>
    <row r="6686" spans="1:1" x14ac:dyDescent="0.2">
      <c r="A6686" s="94"/>
    </row>
    <row r="6687" spans="1:1" x14ac:dyDescent="0.2">
      <c r="A6687" s="94"/>
    </row>
    <row r="6688" spans="1:1" x14ac:dyDescent="0.2">
      <c r="A6688" s="94"/>
    </row>
    <row r="6689" spans="1:1" x14ac:dyDescent="0.2">
      <c r="A6689" s="94"/>
    </row>
    <row r="6690" spans="1:1" x14ac:dyDescent="0.2">
      <c r="A6690" s="94"/>
    </row>
    <row r="6691" spans="1:1" x14ac:dyDescent="0.2">
      <c r="A6691" s="94"/>
    </row>
    <row r="6692" spans="1:1" x14ac:dyDescent="0.2">
      <c r="A6692" s="94"/>
    </row>
    <row r="6693" spans="1:1" x14ac:dyDescent="0.2">
      <c r="A6693" s="94"/>
    </row>
    <row r="6694" spans="1:1" x14ac:dyDescent="0.2">
      <c r="A6694" s="94"/>
    </row>
    <row r="6695" spans="1:1" x14ac:dyDescent="0.2">
      <c r="A6695" s="94"/>
    </row>
    <row r="6696" spans="1:1" x14ac:dyDescent="0.2">
      <c r="A6696" s="94"/>
    </row>
    <row r="6697" spans="1:1" x14ac:dyDescent="0.2">
      <c r="A6697" s="94"/>
    </row>
    <row r="6698" spans="1:1" x14ac:dyDescent="0.2">
      <c r="A6698" s="94"/>
    </row>
    <row r="6699" spans="1:1" x14ac:dyDescent="0.2">
      <c r="A6699" s="94"/>
    </row>
    <row r="6700" spans="1:1" x14ac:dyDescent="0.2">
      <c r="A6700" s="94"/>
    </row>
    <row r="6701" spans="1:1" x14ac:dyDescent="0.2">
      <c r="A6701" s="94"/>
    </row>
    <row r="6702" spans="1:1" x14ac:dyDescent="0.2">
      <c r="A6702" s="94"/>
    </row>
    <row r="6703" spans="1:1" x14ac:dyDescent="0.2">
      <c r="A6703" s="94"/>
    </row>
    <row r="6704" spans="1:1" x14ac:dyDescent="0.2">
      <c r="A6704" s="94"/>
    </row>
    <row r="6705" spans="1:1" x14ac:dyDescent="0.2">
      <c r="A6705" s="94"/>
    </row>
    <row r="6706" spans="1:1" x14ac:dyDescent="0.2">
      <c r="A6706" s="94"/>
    </row>
    <row r="6707" spans="1:1" x14ac:dyDescent="0.2">
      <c r="A6707" s="94"/>
    </row>
    <row r="6708" spans="1:1" x14ac:dyDescent="0.2">
      <c r="A6708" s="94"/>
    </row>
    <row r="6709" spans="1:1" x14ac:dyDescent="0.2">
      <c r="A6709" s="94"/>
    </row>
    <row r="6710" spans="1:1" x14ac:dyDescent="0.2">
      <c r="A6710" s="94"/>
    </row>
    <row r="6711" spans="1:1" x14ac:dyDescent="0.2">
      <c r="A6711" s="94"/>
    </row>
    <row r="6712" spans="1:1" x14ac:dyDescent="0.2">
      <c r="A6712" s="94"/>
    </row>
    <row r="6713" spans="1:1" x14ac:dyDescent="0.2">
      <c r="A6713" s="94"/>
    </row>
    <row r="6714" spans="1:1" x14ac:dyDescent="0.2">
      <c r="A6714" s="94"/>
    </row>
    <row r="6715" spans="1:1" x14ac:dyDescent="0.2">
      <c r="A6715" s="94"/>
    </row>
    <row r="6716" spans="1:1" x14ac:dyDescent="0.2">
      <c r="A6716" s="94"/>
    </row>
    <row r="6717" spans="1:1" x14ac:dyDescent="0.2">
      <c r="A6717" s="94"/>
    </row>
    <row r="6718" spans="1:1" x14ac:dyDescent="0.2">
      <c r="A6718" s="94"/>
    </row>
    <row r="6719" spans="1:1" x14ac:dyDescent="0.2">
      <c r="A6719" s="94"/>
    </row>
    <row r="6720" spans="1:1" x14ac:dyDescent="0.2">
      <c r="A6720" s="94"/>
    </row>
    <row r="6721" spans="1:1" x14ac:dyDescent="0.2">
      <c r="A6721" s="94"/>
    </row>
    <row r="6722" spans="1:1" x14ac:dyDescent="0.2">
      <c r="A6722" s="94"/>
    </row>
    <row r="6723" spans="1:1" x14ac:dyDescent="0.2">
      <c r="A6723" s="94"/>
    </row>
    <row r="6724" spans="1:1" x14ac:dyDescent="0.2">
      <c r="A6724" s="94"/>
    </row>
    <row r="6725" spans="1:1" x14ac:dyDescent="0.2">
      <c r="A6725" s="94"/>
    </row>
    <row r="6726" spans="1:1" x14ac:dyDescent="0.2">
      <c r="A6726" s="94"/>
    </row>
    <row r="6727" spans="1:1" x14ac:dyDescent="0.2">
      <c r="A6727" s="94"/>
    </row>
    <row r="6728" spans="1:1" x14ac:dyDescent="0.2">
      <c r="A6728" s="94"/>
    </row>
    <row r="6729" spans="1:1" x14ac:dyDescent="0.2">
      <c r="A6729" s="94"/>
    </row>
    <row r="6730" spans="1:1" x14ac:dyDescent="0.2">
      <c r="A6730" s="94"/>
    </row>
    <row r="6731" spans="1:1" x14ac:dyDescent="0.2">
      <c r="A6731" s="94"/>
    </row>
    <row r="6732" spans="1:1" x14ac:dyDescent="0.2">
      <c r="A6732" s="94"/>
    </row>
    <row r="6733" spans="1:1" x14ac:dyDescent="0.2">
      <c r="A6733" s="94"/>
    </row>
    <row r="6734" spans="1:1" x14ac:dyDescent="0.2">
      <c r="A6734" s="94"/>
    </row>
    <row r="6735" spans="1:1" x14ac:dyDescent="0.2">
      <c r="A6735" s="94"/>
    </row>
    <row r="6736" spans="1:1" x14ac:dyDescent="0.2">
      <c r="A6736" s="94"/>
    </row>
    <row r="6737" spans="1:1" x14ac:dyDescent="0.2">
      <c r="A6737" s="94"/>
    </row>
    <row r="6738" spans="1:1" x14ac:dyDescent="0.2">
      <c r="A6738" s="94"/>
    </row>
    <row r="6739" spans="1:1" x14ac:dyDescent="0.2">
      <c r="A6739" s="94"/>
    </row>
    <row r="6740" spans="1:1" x14ac:dyDescent="0.2">
      <c r="A6740" s="94"/>
    </row>
    <row r="6741" spans="1:1" x14ac:dyDescent="0.2">
      <c r="A6741" s="94"/>
    </row>
    <row r="6742" spans="1:1" x14ac:dyDescent="0.2">
      <c r="A6742" s="94"/>
    </row>
    <row r="6743" spans="1:1" x14ac:dyDescent="0.2">
      <c r="A6743" s="94"/>
    </row>
    <row r="6744" spans="1:1" x14ac:dyDescent="0.2">
      <c r="A6744" s="94"/>
    </row>
    <row r="6745" spans="1:1" x14ac:dyDescent="0.2">
      <c r="A6745" s="94"/>
    </row>
    <row r="6746" spans="1:1" x14ac:dyDescent="0.2">
      <c r="A6746" s="94"/>
    </row>
    <row r="6747" spans="1:1" x14ac:dyDescent="0.2">
      <c r="A6747" s="94"/>
    </row>
    <row r="6748" spans="1:1" x14ac:dyDescent="0.2">
      <c r="A6748" s="94"/>
    </row>
    <row r="6749" spans="1:1" x14ac:dyDescent="0.2">
      <c r="A6749" s="94"/>
    </row>
    <row r="6750" spans="1:1" x14ac:dyDescent="0.2">
      <c r="A6750" s="94"/>
    </row>
    <row r="6751" spans="1:1" x14ac:dyDescent="0.2">
      <c r="A6751" s="94"/>
    </row>
    <row r="6752" spans="1:1" x14ac:dyDescent="0.2">
      <c r="A6752" s="94"/>
    </row>
    <row r="6753" spans="1:1" x14ac:dyDescent="0.2">
      <c r="A6753" s="94"/>
    </row>
    <row r="6754" spans="1:1" x14ac:dyDescent="0.2">
      <c r="A6754" s="94"/>
    </row>
    <row r="6755" spans="1:1" x14ac:dyDescent="0.2">
      <c r="A6755" s="94"/>
    </row>
    <row r="6756" spans="1:1" x14ac:dyDescent="0.2">
      <c r="A6756" s="94"/>
    </row>
    <row r="6757" spans="1:1" x14ac:dyDescent="0.2">
      <c r="A6757" s="94"/>
    </row>
    <row r="6758" spans="1:1" x14ac:dyDescent="0.2">
      <c r="A6758" s="94"/>
    </row>
    <row r="6759" spans="1:1" x14ac:dyDescent="0.2">
      <c r="A6759" s="94"/>
    </row>
    <row r="6760" spans="1:1" x14ac:dyDescent="0.2">
      <c r="A6760" s="94"/>
    </row>
    <row r="6761" spans="1:1" x14ac:dyDescent="0.2">
      <c r="A6761" s="94"/>
    </row>
    <row r="6762" spans="1:1" x14ac:dyDescent="0.2">
      <c r="A6762" s="94"/>
    </row>
    <row r="6763" spans="1:1" x14ac:dyDescent="0.2">
      <c r="A6763" s="94"/>
    </row>
    <row r="6764" spans="1:1" x14ac:dyDescent="0.2">
      <c r="A6764" s="94"/>
    </row>
    <row r="6765" spans="1:1" x14ac:dyDescent="0.2">
      <c r="A6765" s="94"/>
    </row>
    <row r="6766" spans="1:1" x14ac:dyDescent="0.2">
      <c r="A6766" s="94"/>
    </row>
    <row r="6767" spans="1:1" x14ac:dyDescent="0.2">
      <c r="A6767" s="94"/>
    </row>
    <row r="6768" spans="1:1" x14ac:dyDescent="0.2">
      <c r="A6768" s="94"/>
    </row>
    <row r="6769" spans="1:1" x14ac:dyDescent="0.2">
      <c r="A6769" s="94"/>
    </row>
    <row r="6770" spans="1:1" x14ac:dyDescent="0.2">
      <c r="A6770" s="94"/>
    </row>
    <row r="6771" spans="1:1" x14ac:dyDescent="0.2">
      <c r="A6771" s="94"/>
    </row>
    <row r="6772" spans="1:1" x14ac:dyDescent="0.2">
      <c r="A6772" s="94"/>
    </row>
    <row r="6773" spans="1:1" x14ac:dyDescent="0.2">
      <c r="A6773" s="94"/>
    </row>
    <row r="6774" spans="1:1" x14ac:dyDescent="0.2">
      <c r="A6774" s="94"/>
    </row>
    <row r="6775" spans="1:1" x14ac:dyDescent="0.2">
      <c r="A6775" s="94"/>
    </row>
    <row r="6776" spans="1:1" x14ac:dyDescent="0.2">
      <c r="A6776" s="94"/>
    </row>
    <row r="6777" spans="1:1" x14ac:dyDescent="0.2">
      <c r="A6777" s="94"/>
    </row>
    <row r="6778" spans="1:1" x14ac:dyDescent="0.2">
      <c r="A6778" s="94"/>
    </row>
    <row r="6779" spans="1:1" x14ac:dyDescent="0.2">
      <c r="A6779" s="94"/>
    </row>
    <row r="6780" spans="1:1" x14ac:dyDescent="0.2">
      <c r="A6780" s="94"/>
    </row>
    <row r="6781" spans="1:1" x14ac:dyDescent="0.2">
      <c r="A6781" s="94"/>
    </row>
    <row r="6782" spans="1:1" x14ac:dyDescent="0.2">
      <c r="A6782" s="94"/>
    </row>
    <row r="6783" spans="1:1" x14ac:dyDescent="0.2">
      <c r="A6783" s="94"/>
    </row>
    <row r="6784" spans="1:1" x14ac:dyDescent="0.2">
      <c r="A6784" s="94"/>
    </row>
    <row r="6785" spans="1:1" x14ac:dyDescent="0.2">
      <c r="A6785" s="94"/>
    </row>
    <row r="6786" spans="1:1" x14ac:dyDescent="0.2">
      <c r="A6786" s="94"/>
    </row>
    <row r="6787" spans="1:1" x14ac:dyDescent="0.2">
      <c r="A6787" s="94"/>
    </row>
    <row r="6788" spans="1:1" x14ac:dyDescent="0.2">
      <c r="A6788" s="94"/>
    </row>
    <row r="6789" spans="1:1" x14ac:dyDescent="0.2">
      <c r="A6789" s="94"/>
    </row>
    <row r="6790" spans="1:1" x14ac:dyDescent="0.2">
      <c r="A6790" s="94"/>
    </row>
    <row r="6791" spans="1:1" x14ac:dyDescent="0.2">
      <c r="A6791" s="94"/>
    </row>
    <row r="6792" spans="1:1" x14ac:dyDescent="0.2">
      <c r="A6792" s="94"/>
    </row>
    <row r="6793" spans="1:1" x14ac:dyDescent="0.2">
      <c r="A6793" s="94"/>
    </row>
    <row r="6794" spans="1:1" x14ac:dyDescent="0.2">
      <c r="A6794" s="94"/>
    </row>
    <row r="6795" spans="1:1" x14ac:dyDescent="0.2">
      <c r="A6795" s="94"/>
    </row>
    <row r="6796" spans="1:1" x14ac:dyDescent="0.2">
      <c r="A6796" s="94"/>
    </row>
    <row r="6797" spans="1:1" x14ac:dyDescent="0.2">
      <c r="A6797" s="94"/>
    </row>
    <row r="6798" spans="1:1" x14ac:dyDescent="0.2">
      <c r="A6798" s="94"/>
    </row>
    <row r="6799" spans="1:1" x14ac:dyDescent="0.2">
      <c r="A6799" s="94"/>
    </row>
    <row r="6800" spans="1:1" x14ac:dyDescent="0.2">
      <c r="A6800" s="94"/>
    </row>
    <row r="6801" spans="1:1" x14ac:dyDescent="0.2">
      <c r="A6801" s="94"/>
    </row>
    <row r="6802" spans="1:1" x14ac:dyDescent="0.2">
      <c r="A6802" s="94"/>
    </row>
    <row r="6803" spans="1:1" x14ac:dyDescent="0.2">
      <c r="A6803" s="94"/>
    </row>
    <row r="6804" spans="1:1" x14ac:dyDescent="0.2">
      <c r="A6804" s="94"/>
    </row>
    <row r="6805" spans="1:1" x14ac:dyDescent="0.2">
      <c r="A6805" s="94"/>
    </row>
    <row r="6806" spans="1:1" x14ac:dyDescent="0.2">
      <c r="A6806" s="94"/>
    </row>
    <row r="6807" spans="1:1" x14ac:dyDescent="0.2">
      <c r="A6807" s="94"/>
    </row>
    <row r="6808" spans="1:1" x14ac:dyDescent="0.2">
      <c r="A6808" s="94"/>
    </row>
    <row r="6809" spans="1:1" x14ac:dyDescent="0.2">
      <c r="A6809" s="94"/>
    </row>
    <row r="6810" spans="1:1" x14ac:dyDescent="0.2">
      <c r="A6810" s="94"/>
    </row>
    <row r="6811" spans="1:1" x14ac:dyDescent="0.2">
      <c r="A6811" s="94"/>
    </row>
    <row r="6812" spans="1:1" x14ac:dyDescent="0.2">
      <c r="A6812" s="94"/>
    </row>
    <row r="6813" spans="1:1" x14ac:dyDescent="0.2">
      <c r="A6813" s="94"/>
    </row>
    <row r="6814" spans="1:1" x14ac:dyDescent="0.2">
      <c r="A6814" s="94"/>
    </row>
    <row r="6815" spans="1:1" x14ac:dyDescent="0.2">
      <c r="A6815" s="94"/>
    </row>
    <row r="6816" spans="1:1" x14ac:dyDescent="0.2">
      <c r="A6816" s="94"/>
    </row>
    <row r="6817" spans="1:1" x14ac:dyDescent="0.2">
      <c r="A6817" s="94"/>
    </row>
    <row r="6818" spans="1:1" x14ac:dyDescent="0.2">
      <c r="A6818" s="94"/>
    </row>
    <row r="6819" spans="1:1" x14ac:dyDescent="0.2">
      <c r="A6819" s="94"/>
    </row>
    <row r="6820" spans="1:1" x14ac:dyDescent="0.2">
      <c r="A6820" s="94"/>
    </row>
    <row r="6821" spans="1:1" x14ac:dyDescent="0.2">
      <c r="A6821" s="94"/>
    </row>
    <row r="6822" spans="1:1" x14ac:dyDescent="0.2">
      <c r="A6822" s="94"/>
    </row>
    <row r="6823" spans="1:1" x14ac:dyDescent="0.2">
      <c r="A6823" s="94"/>
    </row>
    <row r="6824" spans="1:1" x14ac:dyDescent="0.2">
      <c r="A6824" s="94"/>
    </row>
    <row r="6825" spans="1:1" x14ac:dyDescent="0.2">
      <c r="A6825" s="94"/>
    </row>
    <row r="6826" spans="1:1" x14ac:dyDescent="0.2">
      <c r="A6826" s="94"/>
    </row>
    <row r="6827" spans="1:1" x14ac:dyDescent="0.2">
      <c r="A6827" s="94"/>
    </row>
    <row r="6828" spans="1:1" x14ac:dyDescent="0.2">
      <c r="A6828" s="94"/>
    </row>
    <row r="6829" spans="1:1" x14ac:dyDescent="0.2">
      <c r="A6829" s="94"/>
    </row>
    <row r="6830" spans="1:1" x14ac:dyDescent="0.2">
      <c r="A6830" s="94"/>
    </row>
    <row r="6831" spans="1:1" x14ac:dyDescent="0.2">
      <c r="A6831" s="94"/>
    </row>
    <row r="6832" spans="1:1" x14ac:dyDescent="0.2">
      <c r="A6832" s="94"/>
    </row>
    <row r="6833" spans="1:1" x14ac:dyDescent="0.2">
      <c r="A6833" s="94"/>
    </row>
    <row r="6834" spans="1:1" x14ac:dyDescent="0.2">
      <c r="A6834" s="94"/>
    </row>
    <row r="6835" spans="1:1" x14ac:dyDescent="0.2">
      <c r="A6835" s="94"/>
    </row>
    <row r="6836" spans="1:1" x14ac:dyDescent="0.2">
      <c r="A6836" s="94"/>
    </row>
    <row r="6837" spans="1:1" x14ac:dyDescent="0.2">
      <c r="A6837" s="94"/>
    </row>
    <row r="6838" spans="1:1" x14ac:dyDescent="0.2">
      <c r="A6838" s="94"/>
    </row>
    <row r="6839" spans="1:1" x14ac:dyDescent="0.2">
      <c r="A6839" s="94"/>
    </row>
    <row r="6840" spans="1:1" x14ac:dyDescent="0.2">
      <c r="A6840" s="94"/>
    </row>
    <row r="6841" spans="1:1" x14ac:dyDescent="0.2">
      <c r="A6841" s="94"/>
    </row>
    <row r="6842" spans="1:1" x14ac:dyDescent="0.2">
      <c r="A6842" s="94"/>
    </row>
    <row r="6843" spans="1:1" x14ac:dyDescent="0.2">
      <c r="A6843" s="94"/>
    </row>
    <row r="6844" spans="1:1" x14ac:dyDescent="0.2">
      <c r="A6844" s="94"/>
    </row>
    <row r="6845" spans="1:1" x14ac:dyDescent="0.2">
      <c r="A6845" s="94"/>
    </row>
    <row r="6846" spans="1:1" x14ac:dyDescent="0.2">
      <c r="A6846" s="94"/>
    </row>
    <row r="6847" spans="1:1" x14ac:dyDescent="0.2">
      <c r="A6847" s="94"/>
    </row>
    <row r="6848" spans="1:1" x14ac:dyDescent="0.2">
      <c r="A6848" s="94"/>
    </row>
    <row r="6849" spans="1:1" x14ac:dyDescent="0.2">
      <c r="A6849" s="94"/>
    </row>
    <row r="6850" spans="1:1" x14ac:dyDescent="0.2">
      <c r="A6850" s="94"/>
    </row>
    <row r="6851" spans="1:1" x14ac:dyDescent="0.2">
      <c r="A6851" s="94"/>
    </row>
    <row r="6852" spans="1:1" x14ac:dyDescent="0.2">
      <c r="A6852" s="94"/>
    </row>
    <row r="6853" spans="1:1" x14ac:dyDescent="0.2">
      <c r="A6853" s="94"/>
    </row>
    <row r="6854" spans="1:1" x14ac:dyDescent="0.2">
      <c r="A6854" s="94"/>
    </row>
    <row r="6855" spans="1:1" x14ac:dyDescent="0.2">
      <c r="A6855" s="94"/>
    </row>
    <row r="6856" spans="1:1" x14ac:dyDescent="0.2">
      <c r="A6856" s="94"/>
    </row>
    <row r="6857" spans="1:1" x14ac:dyDescent="0.2">
      <c r="A6857" s="94"/>
    </row>
    <row r="6858" spans="1:1" x14ac:dyDescent="0.2">
      <c r="A6858" s="94"/>
    </row>
    <row r="6859" spans="1:1" x14ac:dyDescent="0.2">
      <c r="A6859" s="94"/>
    </row>
    <row r="6860" spans="1:1" x14ac:dyDescent="0.2">
      <c r="A6860" s="94"/>
    </row>
    <row r="6861" spans="1:1" x14ac:dyDescent="0.2">
      <c r="A6861" s="94"/>
    </row>
    <row r="6862" spans="1:1" x14ac:dyDescent="0.2">
      <c r="A6862" s="94"/>
    </row>
    <row r="6863" spans="1:1" x14ac:dyDescent="0.2">
      <c r="A6863" s="94"/>
    </row>
    <row r="6864" spans="1:1" x14ac:dyDescent="0.2">
      <c r="A6864" s="94"/>
    </row>
    <row r="6865" spans="1:1" x14ac:dyDescent="0.2">
      <c r="A6865" s="94"/>
    </row>
    <row r="6866" spans="1:1" x14ac:dyDescent="0.2">
      <c r="A6866" s="94"/>
    </row>
    <row r="6867" spans="1:1" x14ac:dyDescent="0.2">
      <c r="A6867" s="94"/>
    </row>
    <row r="6868" spans="1:1" x14ac:dyDescent="0.2">
      <c r="A6868" s="94"/>
    </row>
    <row r="6869" spans="1:1" x14ac:dyDescent="0.2">
      <c r="A6869" s="94"/>
    </row>
    <row r="6870" spans="1:1" x14ac:dyDescent="0.2">
      <c r="A6870" s="94"/>
    </row>
    <row r="6871" spans="1:1" x14ac:dyDescent="0.2">
      <c r="A6871" s="94"/>
    </row>
    <row r="6872" spans="1:1" x14ac:dyDescent="0.2">
      <c r="A6872" s="94"/>
    </row>
    <row r="6873" spans="1:1" x14ac:dyDescent="0.2">
      <c r="A6873" s="94"/>
    </row>
    <row r="6874" spans="1:1" x14ac:dyDescent="0.2">
      <c r="A6874" s="94"/>
    </row>
    <row r="6875" spans="1:1" x14ac:dyDescent="0.2">
      <c r="A6875" s="94"/>
    </row>
    <row r="6876" spans="1:1" x14ac:dyDescent="0.2">
      <c r="A6876" s="94"/>
    </row>
    <row r="6877" spans="1:1" x14ac:dyDescent="0.2">
      <c r="A6877" s="94"/>
    </row>
    <row r="6878" spans="1:1" x14ac:dyDescent="0.2">
      <c r="A6878" s="94"/>
    </row>
    <row r="6879" spans="1:1" x14ac:dyDescent="0.2">
      <c r="A6879" s="94"/>
    </row>
    <row r="6880" spans="1:1" x14ac:dyDescent="0.2">
      <c r="A6880" s="94"/>
    </row>
    <row r="6881" spans="1:1" x14ac:dyDescent="0.2">
      <c r="A6881" s="94"/>
    </row>
    <row r="6882" spans="1:1" x14ac:dyDescent="0.2">
      <c r="A6882" s="94"/>
    </row>
    <row r="6883" spans="1:1" x14ac:dyDescent="0.2">
      <c r="A6883" s="94"/>
    </row>
    <row r="6884" spans="1:1" x14ac:dyDescent="0.2">
      <c r="A6884" s="94"/>
    </row>
    <row r="6885" spans="1:1" x14ac:dyDescent="0.2">
      <c r="A6885" s="94"/>
    </row>
    <row r="6886" spans="1:1" x14ac:dyDescent="0.2">
      <c r="A6886" s="94"/>
    </row>
    <row r="6887" spans="1:1" x14ac:dyDescent="0.2">
      <c r="A6887" s="94"/>
    </row>
    <row r="6888" spans="1:1" x14ac:dyDescent="0.2">
      <c r="A6888" s="94"/>
    </row>
    <row r="6889" spans="1:1" x14ac:dyDescent="0.2">
      <c r="A6889" s="94"/>
    </row>
    <row r="6890" spans="1:1" x14ac:dyDescent="0.2">
      <c r="A6890" s="94"/>
    </row>
    <row r="6891" spans="1:1" x14ac:dyDescent="0.2">
      <c r="A6891" s="94"/>
    </row>
    <row r="6892" spans="1:1" x14ac:dyDescent="0.2">
      <c r="A6892" s="94"/>
    </row>
    <row r="6893" spans="1:1" x14ac:dyDescent="0.2">
      <c r="A6893" s="94"/>
    </row>
    <row r="6894" spans="1:1" x14ac:dyDescent="0.2">
      <c r="A6894" s="94"/>
    </row>
    <row r="6895" spans="1:1" x14ac:dyDescent="0.2">
      <c r="A6895" s="94"/>
    </row>
    <row r="6896" spans="1:1" x14ac:dyDescent="0.2">
      <c r="A6896" s="94"/>
    </row>
    <row r="6897" spans="1:1" x14ac:dyDescent="0.2">
      <c r="A6897" s="94"/>
    </row>
    <row r="6898" spans="1:1" x14ac:dyDescent="0.2">
      <c r="A6898" s="94"/>
    </row>
    <row r="6899" spans="1:1" x14ac:dyDescent="0.2">
      <c r="A6899" s="94"/>
    </row>
    <row r="6900" spans="1:1" x14ac:dyDescent="0.2">
      <c r="A6900" s="94"/>
    </row>
    <row r="6901" spans="1:1" x14ac:dyDescent="0.2">
      <c r="A6901" s="94"/>
    </row>
    <row r="6902" spans="1:1" x14ac:dyDescent="0.2">
      <c r="A6902" s="94"/>
    </row>
    <row r="6903" spans="1:1" x14ac:dyDescent="0.2">
      <c r="A6903" s="94"/>
    </row>
    <row r="6904" spans="1:1" x14ac:dyDescent="0.2">
      <c r="A6904" s="94"/>
    </row>
    <row r="6905" spans="1:1" x14ac:dyDescent="0.2">
      <c r="A6905" s="94"/>
    </row>
    <row r="6906" spans="1:1" x14ac:dyDescent="0.2">
      <c r="A6906" s="94"/>
    </row>
    <row r="6907" spans="1:1" x14ac:dyDescent="0.2">
      <c r="A6907" s="94"/>
    </row>
    <row r="6908" spans="1:1" x14ac:dyDescent="0.2">
      <c r="A6908" s="94"/>
    </row>
    <row r="6909" spans="1:1" x14ac:dyDescent="0.2">
      <c r="A6909" s="94"/>
    </row>
    <row r="6910" spans="1:1" x14ac:dyDescent="0.2">
      <c r="A6910" s="94"/>
    </row>
    <row r="6911" spans="1:1" x14ac:dyDescent="0.2">
      <c r="A6911" s="94"/>
    </row>
    <row r="6912" spans="1:1" x14ac:dyDescent="0.2">
      <c r="A6912" s="94"/>
    </row>
    <row r="6913" spans="1:1" x14ac:dyDescent="0.2">
      <c r="A6913" s="94"/>
    </row>
    <row r="6914" spans="1:1" x14ac:dyDescent="0.2">
      <c r="A6914" s="94"/>
    </row>
    <row r="6915" spans="1:1" x14ac:dyDescent="0.2">
      <c r="A6915" s="94"/>
    </row>
    <row r="6916" spans="1:1" x14ac:dyDescent="0.2">
      <c r="A6916" s="94"/>
    </row>
    <row r="6917" spans="1:1" x14ac:dyDescent="0.2">
      <c r="A6917" s="94"/>
    </row>
    <row r="6918" spans="1:1" x14ac:dyDescent="0.2">
      <c r="A6918" s="94"/>
    </row>
    <row r="6919" spans="1:1" x14ac:dyDescent="0.2">
      <c r="A6919" s="94"/>
    </row>
    <row r="6920" spans="1:1" x14ac:dyDescent="0.2">
      <c r="A6920" s="94"/>
    </row>
    <row r="6921" spans="1:1" x14ac:dyDescent="0.2">
      <c r="A6921" s="94"/>
    </row>
    <row r="6922" spans="1:1" x14ac:dyDescent="0.2">
      <c r="A6922" s="94"/>
    </row>
    <row r="6923" spans="1:1" x14ac:dyDescent="0.2">
      <c r="A6923" s="94"/>
    </row>
    <row r="6924" spans="1:1" x14ac:dyDescent="0.2">
      <c r="A6924" s="94"/>
    </row>
    <row r="6925" spans="1:1" x14ac:dyDescent="0.2">
      <c r="A6925" s="94"/>
    </row>
    <row r="6926" spans="1:1" x14ac:dyDescent="0.2">
      <c r="A6926" s="94"/>
    </row>
    <row r="6927" spans="1:1" x14ac:dyDescent="0.2">
      <c r="A6927" s="94"/>
    </row>
    <row r="6928" spans="1:1" x14ac:dyDescent="0.2">
      <c r="A6928" s="94"/>
    </row>
    <row r="6929" spans="1:1" x14ac:dyDescent="0.2">
      <c r="A6929" s="94"/>
    </row>
    <row r="6930" spans="1:1" x14ac:dyDescent="0.2">
      <c r="A6930" s="94"/>
    </row>
    <row r="6931" spans="1:1" x14ac:dyDescent="0.2">
      <c r="A6931" s="94"/>
    </row>
    <row r="6932" spans="1:1" x14ac:dyDescent="0.2">
      <c r="A6932" s="94"/>
    </row>
    <row r="6933" spans="1:1" x14ac:dyDescent="0.2">
      <c r="A6933" s="94"/>
    </row>
    <row r="6934" spans="1:1" x14ac:dyDescent="0.2">
      <c r="A6934" s="94"/>
    </row>
    <row r="6935" spans="1:1" x14ac:dyDescent="0.2">
      <c r="A6935" s="94"/>
    </row>
    <row r="6936" spans="1:1" x14ac:dyDescent="0.2">
      <c r="A6936" s="94"/>
    </row>
    <row r="6937" spans="1:1" x14ac:dyDescent="0.2">
      <c r="A6937" s="94"/>
    </row>
    <row r="6938" spans="1:1" x14ac:dyDescent="0.2">
      <c r="A6938" s="94"/>
    </row>
    <row r="6939" spans="1:1" x14ac:dyDescent="0.2">
      <c r="A6939" s="94"/>
    </row>
    <row r="6940" spans="1:1" x14ac:dyDescent="0.2">
      <c r="A6940" s="94"/>
    </row>
    <row r="6941" spans="1:1" x14ac:dyDescent="0.2">
      <c r="A6941" s="94"/>
    </row>
    <row r="6942" spans="1:1" x14ac:dyDescent="0.2">
      <c r="A6942" s="94"/>
    </row>
    <row r="6943" spans="1:1" x14ac:dyDescent="0.2">
      <c r="A6943" s="94"/>
    </row>
    <row r="6944" spans="1:1" x14ac:dyDescent="0.2">
      <c r="A6944" s="94"/>
    </row>
    <row r="6945" spans="1:1" x14ac:dyDescent="0.2">
      <c r="A6945" s="94"/>
    </row>
    <row r="6946" spans="1:1" x14ac:dyDescent="0.2">
      <c r="A6946" s="94"/>
    </row>
    <row r="6947" spans="1:1" x14ac:dyDescent="0.2">
      <c r="A6947" s="94"/>
    </row>
    <row r="6948" spans="1:1" x14ac:dyDescent="0.2">
      <c r="A6948" s="94"/>
    </row>
    <row r="6949" spans="1:1" x14ac:dyDescent="0.2">
      <c r="A6949" s="94"/>
    </row>
    <row r="6950" spans="1:1" x14ac:dyDescent="0.2">
      <c r="A6950" s="94"/>
    </row>
    <row r="6951" spans="1:1" x14ac:dyDescent="0.2">
      <c r="A6951" s="94"/>
    </row>
    <row r="6952" spans="1:1" x14ac:dyDescent="0.2">
      <c r="A6952" s="94"/>
    </row>
    <row r="6953" spans="1:1" x14ac:dyDescent="0.2">
      <c r="A6953" s="94"/>
    </row>
    <row r="6954" spans="1:1" x14ac:dyDescent="0.2">
      <c r="A6954" s="94"/>
    </row>
    <row r="6955" spans="1:1" x14ac:dyDescent="0.2">
      <c r="A6955" s="94"/>
    </row>
    <row r="6956" spans="1:1" x14ac:dyDescent="0.2">
      <c r="A6956" s="94"/>
    </row>
    <row r="6957" spans="1:1" x14ac:dyDescent="0.2">
      <c r="A6957" s="94"/>
    </row>
    <row r="6958" spans="1:1" x14ac:dyDescent="0.2">
      <c r="A6958" s="94"/>
    </row>
    <row r="6959" spans="1:1" x14ac:dyDescent="0.2">
      <c r="A6959" s="94"/>
    </row>
    <row r="6960" spans="1:1" x14ac:dyDescent="0.2">
      <c r="A6960" s="94"/>
    </row>
    <row r="6961" spans="1:1" x14ac:dyDescent="0.2">
      <c r="A6961" s="94"/>
    </row>
    <row r="6962" spans="1:1" x14ac:dyDescent="0.2">
      <c r="A6962" s="94"/>
    </row>
    <row r="6963" spans="1:1" x14ac:dyDescent="0.2">
      <c r="A6963" s="94"/>
    </row>
    <row r="6964" spans="1:1" x14ac:dyDescent="0.2">
      <c r="A6964" s="94"/>
    </row>
    <row r="6965" spans="1:1" x14ac:dyDescent="0.2">
      <c r="A6965" s="94"/>
    </row>
    <row r="6966" spans="1:1" x14ac:dyDescent="0.2">
      <c r="A6966" s="94"/>
    </row>
    <row r="6967" spans="1:1" x14ac:dyDescent="0.2">
      <c r="A6967" s="94"/>
    </row>
    <row r="6968" spans="1:1" x14ac:dyDescent="0.2">
      <c r="A6968" s="94"/>
    </row>
    <row r="6969" spans="1:1" x14ac:dyDescent="0.2">
      <c r="A6969" s="94"/>
    </row>
    <row r="6970" spans="1:1" x14ac:dyDescent="0.2">
      <c r="A6970" s="94"/>
    </row>
    <row r="6971" spans="1:1" x14ac:dyDescent="0.2">
      <c r="A6971" s="94"/>
    </row>
    <row r="6972" spans="1:1" x14ac:dyDescent="0.2">
      <c r="A6972" s="94"/>
    </row>
    <row r="6973" spans="1:1" x14ac:dyDescent="0.2">
      <c r="A6973" s="94"/>
    </row>
    <row r="6974" spans="1:1" x14ac:dyDescent="0.2">
      <c r="A6974" s="94"/>
    </row>
    <row r="6975" spans="1:1" x14ac:dyDescent="0.2">
      <c r="A6975" s="94"/>
    </row>
    <row r="6976" spans="1:1" x14ac:dyDescent="0.2">
      <c r="A6976" s="94"/>
    </row>
    <row r="6977" spans="1:1" x14ac:dyDescent="0.2">
      <c r="A6977" s="94"/>
    </row>
    <row r="6978" spans="1:1" x14ac:dyDescent="0.2">
      <c r="A6978" s="94"/>
    </row>
    <row r="6979" spans="1:1" x14ac:dyDescent="0.2">
      <c r="A6979" s="94"/>
    </row>
    <row r="6980" spans="1:1" x14ac:dyDescent="0.2">
      <c r="A6980" s="94"/>
    </row>
    <row r="6981" spans="1:1" x14ac:dyDescent="0.2">
      <c r="A6981" s="94"/>
    </row>
    <row r="6982" spans="1:1" x14ac:dyDescent="0.2">
      <c r="A6982" s="94"/>
    </row>
    <row r="6983" spans="1:1" x14ac:dyDescent="0.2">
      <c r="A6983" s="94"/>
    </row>
    <row r="6984" spans="1:1" x14ac:dyDescent="0.2">
      <c r="A6984" s="94"/>
    </row>
    <row r="6985" spans="1:1" x14ac:dyDescent="0.2">
      <c r="A6985" s="94"/>
    </row>
    <row r="6986" spans="1:1" x14ac:dyDescent="0.2">
      <c r="A6986" s="94"/>
    </row>
    <row r="6987" spans="1:1" x14ac:dyDescent="0.2">
      <c r="A6987" s="94"/>
    </row>
    <row r="6988" spans="1:1" x14ac:dyDescent="0.2">
      <c r="A6988" s="94"/>
    </row>
    <row r="6989" spans="1:1" x14ac:dyDescent="0.2">
      <c r="A6989" s="94"/>
    </row>
    <row r="6990" spans="1:1" x14ac:dyDescent="0.2">
      <c r="A6990" s="94"/>
    </row>
    <row r="6991" spans="1:1" x14ac:dyDescent="0.2">
      <c r="A6991" s="94"/>
    </row>
    <row r="6992" spans="1:1" x14ac:dyDescent="0.2">
      <c r="A6992" s="94"/>
    </row>
    <row r="6993" spans="1:1" x14ac:dyDescent="0.2">
      <c r="A6993" s="94"/>
    </row>
    <row r="6994" spans="1:1" x14ac:dyDescent="0.2">
      <c r="A6994" s="94"/>
    </row>
    <row r="6995" spans="1:1" x14ac:dyDescent="0.2">
      <c r="A6995" s="94"/>
    </row>
    <row r="6996" spans="1:1" x14ac:dyDescent="0.2">
      <c r="A6996" s="94"/>
    </row>
    <row r="6997" spans="1:1" x14ac:dyDescent="0.2">
      <c r="A6997" s="94"/>
    </row>
    <row r="6998" spans="1:1" x14ac:dyDescent="0.2">
      <c r="A6998" s="94"/>
    </row>
    <row r="6999" spans="1:1" x14ac:dyDescent="0.2">
      <c r="A6999" s="94"/>
    </row>
    <row r="7000" spans="1:1" x14ac:dyDescent="0.2">
      <c r="A7000" s="94"/>
    </row>
    <row r="7001" spans="1:1" x14ac:dyDescent="0.2">
      <c r="A7001" s="94"/>
    </row>
    <row r="7002" spans="1:1" x14ac:dyDescent="0.2">
      <c r="A7002" s="94"/>
    </row>
    <row r="7003" spans="1:1" x14ac:dyDescent="0.2">
      <c r="A7003" s="94"/>
    </row>
    <row r="7004" spans="1:1" x14ac:dyDescent="0.2">
      <c r="A7004" s="94"/>
    </row>
    <row r="7005" spans="1:1" x14ac:dyDescent="0.2">
      <c r="A7005" s="94"/>
    </row>
    <row r="7006" spans="1:1" x14ac:dyDescent="0.2">
      <c r="A7006" s="94"/>
    </row>
    <row r="7007" spans="1:1" x14ac:dyDescent="0.2">
      <c r="A7007" s="94"/>
    </row>
    <row r="7008" spans="1:1" x14ac:dyDescent="0.2">
      <c r="A7008" s="94"/>
    </row>
    <row r="7009" spans="1:1" x14ac:dyDescent="0.2">
      <c r="A7009" s="94"/>
    </row>
    <row r="7010" spans="1:1" x14ac:dyDescent="0.2">
      <c r="A7010" s="94"/>
    </row>
    <row r="7011" spans="1:1" x14ac:dyDescent="0.2">
      <c r="A7011" s="94"/>
    </row>
    <row r="7012" spans="1:1" x14ac:dyDescent="0.2">
      <c r="A7012" s="94"/>
    </row>
    <row r="7013" spans="1:1" x14ac:dyDescent="0.2">
      <c r="A7013" s="94"/>
    </row>
    <row r="7014" spans="1:1" x14ac:dyDescent="0.2">
      <c r="A7014" s="94"/>
    </row>
    <row r="7015" spans="1:1" x14ac:dyDescent="0.2">
      <c r="A7015" s="94"/>
    </row>
    <row r="7016" spans="1:1" x14ac:dyDescent="0.2">
      <c r="A7016" s="94"/>
    </row>
    <row r="7017" spans="1:1" x14ac:dyDescent="0.2">
      <c r="A7017" s="94"/>
    </row>
    <row r="7018" spans="1:1" x14ac:dyDescent="0.2">
      <c r="A7018" s="94"/>
    </row>
    <row r="7019" spans="1:1" x14ac:dyDescent="0.2">
      <c r="A7019" s="94"/>
    </row>
    <row r="7020" spans="1:1" x14ac:dyDescent="0.2">
      <c r="A7020" s="94"/>
    </row>
    <row r="7021" spans="1:1" x14ac:dyDescent="0.2">
      <c r="A7021" s="94"/>
    </row>
    <row r="7022" spans="1:1" x14ac:dyDescent="0.2">
      <c r="A7022" s="94"/>
    </row>
    <row r="7023" spans="1:1" x14ac:dyDescent="0.2">
      <c r="A7023" s="94"/>
    </row>
    <row r="7024" spans="1:1" x14ac:dyDescent="0.2">
      <c r="A7024" s="94"/>
    </row>
    <row r="7025" spans="1:1" x14ac:dyDescent="0.2">
      <c r="A7025" s="94"/>
    </row>
    <row r="7026" spans="1:1" x14ac:dyDescent="0.2">
      <c r="A7026" s="94"/>
    </row>
    <row r="7027" spans="1:1" x14ac:dyDescent="0.2">
      <c r="A7027" s="94"/>
    </row>
    <row r="7028" spans="1:1" x14ac:dyDescent="0.2">
      <c r="A7028" s="94"/>
    </row>
    <row r="7029" spans="1:1" x14ac:dyDescent="0.2">
      <c r="A7029" s="94"/>
    </row>
    <row r="7030" spans="1:1" x14ac:dyDescent="0.2">
      <c r="A7030" s="94"/>
    </row>
    <row r="7031" spans="1:1" x14ac:dyDescent="0.2">
      <c r="A7031" s="94"/>
    </row>
    <row r="7032" spans="1:1" x14ac:dyDescent="0.2">
      <c r="A7032" s="94"/>
    </row>
    <row r="7033" spans="1:1" x14ac:dyDescent="0.2">
      <c r="A7033" s="94"/>
    </row>
    <row r="7034" spans="1:1" x14ac:dyDescent="0.2">
      <c r="A7034" s="94"/>
    </row>
    <row r="7035" spans="1:1" x14ac:dyDescent="0.2">
      <c r="A7035" s="94"/>
    </row>
    <row r="7036" spans="1:1" x14ac:dyDescent="0.2">
      <c r="A7036" s="94"/>
    </row>
    <row r="7037" spans="1:1" x14ac:dyDescent="0.2">
      <c r="A7037" s="94"/>
    </row>
    <row r="7038" spans="1:1" x14ac:dyDescent="0.2">
      <c r="A7038" s="94"/>
    </row>
    <row r="7039" spans="1:1" x14ac:dyDescent="0.2">
      <c r="A7039" s="94"/>
    </row>
    <row r="7040" spans="1:1" x14ac:dyDescent="0.2">
      <c r="A7040" s="94"/>
    </row>
    <row r="7041" spans="1:1" x14ac:dyDescent="0.2">
      <c r="A7041" s="94"/>
    </row>
    <row r="7042" spans="1:1" x14ac:dyDescent="0.2">
      <c r="A7042" s="94"/>
    </row>
    <row r="7043" spans="1:1" x14ac:dyDescent="0.2">
      <c r="A7043" s="94"/>
    </row>
    <row r="7044" spans="1:1" x14ac:dyDescent="0.2">
      <c r="A7044" s="94"/>
    </row>
    <row r="7045" spans="1:1" x14ac:dyDescent="0.2">
      <c r="A7045" s="94"/>
    </row>
    <row r="7046" spans="1:1" x14ac:dyDescent="0.2">
      <c r="A7046" s="94"/>
    </row>
    <row r="7047" spans="1:1" x14ac:dyDescent="0.2">
      <c r="A7047" s="94"/>
    </row>
    <row r="7048" spans="1:1" x14ac:dyDescent="0.2">
      <c r="A7048" s="94"/>
    </row>
    <row r="7049" spans="1:1" x14ac:dyDescent="0.2">
      <c r="A7049" s="94"/>
    </row>
    <row r="7050" spans="1:1" x14ac:dyDescent="0.2">
      <c r="A7050" s="94"/>
    </row>
    <row r="7051" spans="1:1" x14ac:dyDescent="0.2">
      <c r="A7051" s="94"/>
    </row>
    <row r="7052" spans="1:1" x14ac:dyDescent="0.2">
      <c r="A7052" s="94"/>
    </row>
    <row r="7053" spans="1:1" x14ac:dyDescent="0.2">
      <c r="A7053" s="94"/>
    </row>
    <row r="7054" spans="1:1" x14ac:dyDescent="0.2">
      <c r="A7054" s="94"/>
    </row>
    <row r="7055" spans="1:1" x14ac:dyDescent="0.2">
      <c r="A7055" s="94"/>
    </row>
    <row r="7056" spans="1:1" x14ac:dyDescent="0.2">
      <c r="A7056" s="94"/>
    </row>
    <row r="7057" spans="1:1" x14ac:dyDescent="0.2">
      <c r="A7057" s="94"/>
    </row>
    <row r="7058" spans="1:1" x14ac:dyDescent="0.2">
      <c r="A7058" s="94"/>
    </row>
    <row r="7059" spans="1:1" x14ac:dyDescent="0.2">
      <c r="A7059" s="94"/>
    </row>
    <row r="7060" spans="1:1" x14ac:dyDescent="0.2">
      <c r="A7060" s="94"/>
    </row>
    <row r="7061" spans="1:1" x14ac:dyDescent="0.2">
      <c r="A7061" s="94"/>
    </row>
    <row r="7062" spans="1:1" x14ac:dyDescent="0.2">
      <c r="A7062" s="94"/>
    </row>
    <row r="7063" spans="1:1" x14ac:dyDescent="0.2">
      <c r="A7063" s="94"/>
    </row>
    <row r="7064" spans="1:1" x14ac:dyDescent="0.2">
      <c r="A7064" s="94"/>
    </row>
    <row r="7065" spans="1:1" x14ac:dyDescent="0.2">
      <c r="A7065" s="94"/>
    </row>
    <row r="7066" spans="1:1" x14ac:dyDescent="0.2">
      <c r="A7066" s="94"/>
    </row>
    <row r="7067" spans="1:1" x14ac:dyDescent="0.2">
      <c r="A7067" s="94"/>
    </row>
    <row r="7068" spans="1:1" x14ac:dyDescent="0.2">
      <c r="A7068" s="94"/>
    </row>
    <row r="7069" spans="1:1" x14ac:dyDescent="0.2">
      <c r="A7069" s="94"/>
    </row>
    <row r="7070" spans="1:1" x14ac:dyDescent="0.2">
      <c r="A7070" s="94"/>
    </row>
    <row r="7071" spans="1:1" x14ac:dyDescent="0.2">
      <c r="A7071" s="94"/>
    </row>
    <row r="7072" spans="1:1" x14ac:dyDescent="0.2">
      <c r="A7072" s="94"/>
    </row>
    <row r="7073" spans="1:1" x14ac:dyDescent="0.2">
      <c r="A7073" s="94"/>
    </row>
    <row r="7074" spans="1:1" x14ac:dyDescent="0.2">
      <c r="A7074" s="94"/>
    </row>
    <row r="7075" spans="1:1" x14ac:dyDescent="0.2">
      <c r="A7075" s="94"/>
    </row>
    <row r="7076" spans="1:1" x14ac:dyDescent="0.2">
      <c r="A7076" s="94"/>
    </row>
    <row r="7077" spans="1:1" x14ac:dyDescent="0.2">
      <c r="A7077" s="94"/>
    </row>
    <row r="7078" spans="1:1" x14ac:dyDescent="0.2">
      <c r="A7078" s="94"/>
    </row>
    <row r="7079" spans="1:1" x14ac:dyDescent="0.2">
      <c r="A7079" s="94"/>
    </row>
    <row r="7080" spans="1:1" x14ac:dyDescent="0.2">
      <c r="A7080" s="94"/>
    </row>
    <row r="7081" spans="1:1" x14ac:dyDescent="0.2">
      <c r="A7081" s="94"/>
    </row>
    <row r="7082" spans="1:1" x14ac:dyDescent="0.2">
      <c r="A7082" s="94"/>
    </row>
    <row r="7083" spans="1:1" x14ac:dyDescent="0.2">
      <c r="A7083" s="94"/>
    </row>
    <row r="7084" spans="1:1" x14ac:dyDescent="0.2">
      <c r="A7084" s="94"/>
    </row>
    <row r="7085" spans="1:1" x14ac:dyDescent="0.2">
      <c r="A7085" s="94"/>
    </row>
    <row r="7086" spans="1:1" x14ac:dyDescent="0.2">
      <c r="A7086" s="94"/>
    </row>
    <row r="7087" spans="1:1" x14ac:dyDescent="0.2">
      <c r="A7087" s="94"/>
    </row>
    <row r="7088" spans="1:1" x14ac:dyDescent="0.2">
      <c r="A7088" s="94"/>
    </row>
    <row r="7089" spans="1:1" x14ac:dyDescent="0.2">
      <c r="A7089" s="94"/>
    </row>
    <row r="7090" spans="1:1" x14ac:dyDescent="0.2">
      <c r="A7090" s="94"/>
    </row>
    <row r="7091" spans="1:1" x14ac:dyDescent="0.2">
      <c r="A7091" s="94"/>
    </row>
    <row r="7092" spans="1:1" x14ac:dyDescent="0.2">
      <c r="A7092" s="94"/>
    </row>
    <row r="7093" spans="1:1" x14ac:dyDescent="0.2">
      <c r="A7093" s="94"/>
    </row>
    <row r="7094" spans="1:1" x14ac:dyDescent="0.2">
      <c r="A7094" s="94"/>
    </row>
    <row r="7095" spans="1:1" x14ac:dyDescent="0.2">
      <c r="A7095" s="94"/>
    </row>
    <row r="7096" spans="1:1" x14ac:dyDescent="0.2">
      <c r="A7096" s="94"/>
    </row>
    <row r="7097" spans="1:1" x14ac:dyDescent="0.2">
      <c r="A7097" s="94"/>
    </row>
    <row r="7098" spans="1:1" x14ac:dyDescent="0.2">
      <c r="A7098" s="94"/>
    </row>
    <row r="7099" spans="1:1" x14ac:dyDescent="0.2">
      <c r="A7099" s="94"/>
    </row>
    <row r="7100" spans="1:1" x14ac:dyDescent="0.2">
      <c r="A7100" s="94"/>
    </row>
    <row r="7101" spans="1:1" x14ac:dyDescent="0.2">
      <c r="A7101" s="94"/>
    </row>
    <row r="7102" spans="1:1" x14ac:dyDescent="0.2">
      <c r="A7102" s="94"/>
    </row>
    <row r="7103" spans="1:1" x14ac:dyDescent="0.2">
      <c r="A7103" s="94"/>
    </row>
    <row r="7104" spans="1:1" x14ac:dyDescent="0.2">
      <c r="A7104" s="94"/>
    </row>
    <row r="7105" spans="1:1" x14ac:dyDescent="0.2">
      <c r="A7105" s="94"/>
    </row>
    <row r="7106" spans="1:1" x14ac:dyDescent="0.2">
      <c r="A7106" s="94"/>
    </row>
    <row r="7107" spans="1:1" x14ac:dyDescent="0.2">
      <c r="A7107" s="94"/>
    </row>
    <row r="7108" spans="1:1" x14ac:dyDescent="0.2">
      <c r="A7108" s="94"/>
    </row>
    <row r="7109" spans="1:1" x14ac:dyDescent="0.2">
      <c r="A7109" s="94"/>
    </row>
    <row r="7110" spans="1:1" x14ac:dyDescent="0.2">
      <c r="A7110" s="94"/>
    </row>
    <row r="7111" spans="1:1" x14ac:dyDescent="0.2">
      <c r="A7111" s="94"/>
    </row>
    <row r="7112" spans="1:1" x14ac:dyDescent="0.2">
      <c r="A7112" s="94"/>
    </row>
    <row r="7113" spans="1:1" x14ac:dyDescent="0.2">
      <c r="A7113" s="94"/>
    </row>
    <row r="7114" spans="1:1" x14ac:dyDescent="0.2">
      <c r="A7114" s="94"/>
    </row>
    <row r="7115" spans="1:1" x14ac:dyDescent="0.2">
      <c r="A7115" s="94"/>
    </row>
    <row r="7116" spans="1:1" x14ac:dyDescent="0.2">
      <c r="A7116" s="94"/>
    </row>
    <row r="7117" spans="1:1" x14ac:dyDescent="0.2">
      <c r="A7117" s="94"/>
    </row>
    <row r="7118" spans="1:1" x14ac:dyDescent="0.2">
      <c r="A7118" s="94"/>
    </row>
    <row r="7119" spans="1:1" x14ac:dyDescent="0.2">
      <c r="A7119" s="94"/>
    </row>
    <row r="7120" spans="1:1" x14ac:dyDescent="0.2">
      <c r="A7120" s="94"/>
    </row>
    <row r="7121" spans="1:1" x14ac:dyDescent="0.2">
      <c r="A7121" s="94"/>
    </row>
    <row r="7122" spans="1:1" x14ac:dyDescent="0.2">
      <c r="A7122" s="94"/>
    </row>
    <row r="7123" spans="1:1" x14ac:dyDescent="0.2">
      <c r="A7123" s="94"/>
    </row>
    <row r="7124" spans="1:1" x14ac:dyDescent="0.2">
      <c r="A7124" s="94"/>
    </row>
    <row r="7125" spans="1:1" x14ac:dyDescent="0.2">
      <c r="A7125" s="94"/>
    </row>
    <row r="7126" spans="1:1" x14ac:dyDescent="0.2">
      <c r="A7126" s="94"/>
    </row>
    <row r="7127" spans="1:1" x14ac:dyDescent="0.2">
      <c r="A7127" s="94"/>
    </row>
    <row r="7128" spans="1:1" x14ac:dyDescent="0.2">
      <c r="A7128" s="94"/>
    </row>
    <row r="7129" spans="1:1" x14ac:dyDescent="0.2">
      <c r="A7129" s="94"/>
    </row>
    <row r="7130" spans="1:1" x14ac:dyDescent="0.2">
      <c r="A7130" s="94"/>
    </row>
    <row r="7131" spans="1:1" x14ac:dyDescent="0.2">
      <c r="A7131" s="94"/>
    </row>
    <row r="7132" spans="1:1" x14ac:dyDescent="0.2">
      <c r="A7132" s="94"/>
    </row>
    <row r="7133" spans="1:1" x14ac:dyDescent="0.2">
      <c r="A7133" s="94"/>
    </row>
    <row r="7134" spans="1:1" x14ac:dyDescent="0.2">
      <c r="A7134" s="94"/>
    </row>
    <row r="7135" spans="1:1" x14ac:dyDescent="0.2">
      <c r="A7135" s="94"/>
    </row>
    <row r="7136" spans="1:1" x14ac:dyDescent="0.2">
      <c r="A7136" s="94"/>
    </row>
    <row r="7137" spans="1:1" x14ac:dyDescent="0.2">
      <c r="A7137" s="94"/>
    </row>
    <row r="7138" spans="1:1" x14ac:dyDescent="0.2">
      <c r="A7138" s="94"/>
    </row>
    <row r="7139" spans="1:1" x14ac:dyDescent="0.2">
      <c r="A7139" s="94"/>
    </row>
    <row r="7140" spans="1:1" x14ac:dyDescent="0.2">
      <c r="A7140" s="94"/>
    </row>
    <row r="7141" spans="1:1" x14ac:dyDescent="0.2">
      <c r="A7141" s="94"/>
    </row>
    <row r="7142" spans="1:1" x14ac:dyDescent="0.2">
      <c r="A7142" s="94"/>
    </row>
    <row r="7143" spans="1:1" x14ac:dyDescent="0.2">
      <c r="A7143" s="94"/>
    </row>
    <row r="7144" spans="1:1" x14ac:dyDescent="0.2">
      <c r="A7144" s="94"/>
    </row>
    <row r="7145" spans="1:1" x14ac:dyDescent="0.2">
      <c r="A7145" s="94"/>
    </row>
    <row r="7146" spans="1:1" x14ac:dyDescent="0.2">
      <c r="A7146" s="94"/>
    </row>
    <row r="7147" spans="1:1" x14ac:dyDescent="0.2">
      <c r="A7147" s="94"/>
    </row>
    <row r="7148" spans="1:1" x14ac:dyDescent="0.2">
      <c r="A7148" s="94"/>
    </row>
    <row r="7149" spans="1:1" x14ac:dyDescent="0.2">
      <c r="A7149" s="94"/>
    </row>
    <row r="7150" spans="1:1" x14ac:dyDescent="0.2">
      <c r="A7150" s="94"/>
    </row>
    <row r="7151" spans="1:1" x14ac:dyDescent="0.2">
      <c r="A7151" s="94"/>
    </row>
    <row r="7152" spans="1:1" x14ac:dyDescent="0.2">
      <c r="A7152" s="94"/>
    </row>
    <row r="7153" spans="1:1" x14ac:dyDescent="0.2">
      <c r="A7153" s="94"/>
    </row>
    <row r="7154" spans="1:1" x14ac:dyDescent="0.2">
      <c r="A7154" s="94"/>
    </row>
    <row r="7155" spans="1:1" x14ac:dyDescent="0.2">
      <c r="A7155" s="94"/>
    </row>
    <row r="7156" spans="1:1" x14ac:dyDescent="0.2">
      <c r="A7156" s="94"/>
    </row>
    <row r="7157" spans="1:1" x14ac:dyDescent="0.2">
      <c r="A7157" s="94"/>
    </row>
    <row r="7158" spans="1:1" x14ac:dyDescent="0.2">
      <c r="A7158" s="94"/>
    </row>
    <row r="7159" spans="1:1" x14ac:dyDescent="0.2">
      <c r="A7159" s="94"/>
    </row>
    <row r="7160" spans="1:1" x14ac:dyDescent="0.2">
      <c r="A7160" s="94"/>
    </row>
    <row r="7161" spans="1:1" x14ac:dyDescent="0.2">
      <c r="A7161" s="94"/>
    </row>
    <row r="7162" spans="1:1" x14ac:dyDescent="0.2">
      <c r="A7162" s="94"/>
    </row>
    <row r="7163" spans="1:1" x14ac:dyDescent="0.2">
      <c r="A7163" s="94"/>
    </row>
    <row r="7164" spans="1:1" x14ac:dyDescent="0.2">
      <c r="A7164" s="94"/>
    </row>
    <row r="7165" spans="1:1" x14ac:dyDescent="0.2">
      <c r="A7165" s="94"/>
    </row>
    <row r="7166" spans="1:1" x14ac:dyDescent="0.2">
      <c r="A7166" s="94"/>
    </row>
    <row r="7167" spans="1:1" x14ac:dyDescent="0.2">
      <c r="A7167" s="94"/>
    </row>
    <row r="7168" spans="1:1" x14ac:dyDescent="0.2">
      <c r="A7168" s="94"/>
    </row>
    <row r="7169" spans="1:1" x14ac:dyDescent="0.2">
      <c r="A7169" s="94"/>
    </row>
    <row r="7170" spans="1:1" x14ac:dyDescent="0.2">
      <c r="A7170" s="94"/>
    </row>
    <row r="7171" spans="1:1" x14ac:dyDescent="0.2">
      <c r="A7171" s="94"/>
    </row>
    <row r="7172" spans="1:1" x14ac:dyDescent="0.2">
      <c r="A7172" s="94"/>
    </row>
    <row r="7173" spans="1:1" x14ac:dyDescent="0.2">
      <c r="A7173" s="94"/>
    </row>
    <row r="7174" spans="1:1" x14ac:dyDescent="0.2">
      <c r="A7174" s="94"/>
    </row>
    <row r="7175" spans="1:1" x14ac:dyDescent="0.2">
      <c r="A7175" s="94"/>
    </row>
    <row r="7176" spans="1:1" x14ac:dyDescent="0.2">
      <c r="A7176" s="94"/>
    </row>
    <row r="7177" spans="1:1" x14ac:dyDescent="0.2">
      <c r="A7177" s="94"/>
    </row>
    <row r="7178" spans="1:1" x14ac:dyDescent="0.2">
      <c r="A7178" s="94"/>
    </row>
    <row r="7179" spans="1:1" x14ac:dyDescent="0.2">
      <c r="A7179" s="94"/>
    </row>
    <row r="7180" spans="1:1" x14ac:dyDescent="0.2">
      <c r="A7180" s="94"/>
    </row>
    <row r="7181" spans="1:1" x14ac:dyDescent="0.2">
      <c r="A7181" s="94"/>
    </row>
    <row r="7182" spans="1:1" x14ac:dyDescent="0.2">
      <c r="A7182" s="94"/>
    </row>
    <row r="7183" spans="1:1" x14ac:dyDescent="0.2">
      <c r="A7183" s="94"/>
    </row>
    <row r="7184" spans="1:1" x14ac:dyDescent="0.2">
      <c r="A7184" s="94"/>
    </row>
    <row r="7185" spans="1:1" x14ac:dyDescent="0.2">
      <c r="A7185" s="94"/>
    </row>
    <row r="7186" spans="1:1" x14ac:dyDescent="0.2">
      <c r="A7186" s="94"/>
    </row>
    <row r="7187" spans="1:1" x14ac:dyDescent="0.2">
      <c r="A7187" s="94"/>
    </row>
    <row r="7188" spans="1:1" x14ac:dyDescent="0.2">
      <c r="A7188" s="94"/>
    </row>
    <row r="7189" spans="1:1" x14ac:dyDescent="0.2">
      <c r="A7189" s="94"/>
    </row>
    <row r="7190" spans="1:1" x14ac:dyDescent="0.2">
      <c r="A7190" s="94"/>
    </row>
    <row r="7191" spans="1:1" x14ac:dyDescent="0.2">
      <c r="A7191" s="94"/>
    </row>
    <row r="7192" spans="1:1" x14ac:dyDescent="0.2">
      <c r="A7192" s="94"/>
    </row>
    <row r="7193" spans="1:1" x14ac:dyDescent="0.2">
      <c r="A7193" s="94"/>
    </row>
    <row r="7194" spans="1:1" x14ac:dyDescent="0.2">
      <c r="A7194" s="94"/>
    </row>
    <row r="7195" spans="1:1" x14ac:dyDescent="0.2">
      <c r="A7195" s="94"/>
    </row>
    <row r="7196" spans="1:1" x14ac:dyDescent="0.2">
      <c r="A7196" s="94"/>
    </row>
    <row r="7197" spans="1:1" x14ac:dyDescent="0.2">
      <c r="A7197" s="94"/>
    </row>
    <row r="7198" spans="1:1" x14ac:dyDescent="0.2">
      <c r="A7198" s="94"/>
    </row>
    <row r="7199" spans="1:1" x14ac:dyDescent="0.2">
      <c r="A7199" s="94"/>
    </row>
    <row r="7200" spans="1:1" x14ac:dyDescent="0.2">
      <c r="A7200" s="94"/>
    </row>
    <row r="7201" spans="1:1" x14ac:dyDescent="0.2">
      <c r="A7201" s="94"/>
    </row>
    <row r="7202" spans="1:1" x14ac:dyDescent="0.2">
      <c r="A7202" s="94"/>
    </row>
    <row r="7203" spans="1:1" x14ac:dyDescent="0.2">
      <c r="A7203" s="94"/>
    </row>
    <row r="7204" spans="1:1" x14ac:dyDescent="0.2">
      <c r="A7204" s="94"/>
    </row>
    <row r="7205" spans="1:1" x14ac:dyDescent="0.2">
      <c r="A7205" s="94"/>
    </row>
    <row r="7206" spans="1:1" x14ac:dyDescent="0.2">
      <c r="A7206" s="94"/>
    </row>
    <row r="7207" spans="1:1" x14ac:dyDescent="0.2">
      <c r="A7207" s="94"/>
    </row>
    <row r="7208" spans="1:1" x14ac:dyDescent="0.2">
      <c r="A7208" s="94"/>
    </row>
    <row r="7209" spans="1:1" x14ac:dyDescent="0.2">
      <c r="A7209" s="94"/>
    </row>
    <row r="7210" spans="1:1" x14ac:dyDescent="0.2">
      <c r="A7210" s="94"/>
    </row>
    <row r="7211" spans="1:1" x14ac:dyDescent="0.2">
      <c r="A7211" s="94"/>
    </row>
    <row r="7212" spans="1:1" x14ac:dyDescent="0.2">
      <c r="A7212" s="94"/>
    </row>
    <row r="7213" spans="1:1" x14ac:dyDescent="0.2">
      <c r="A7213" s="94"/>
    </row>
    <row r="7214" spans="1:1" x14ac:dyDescent="0.2">
      <c r="A7214" s="94"/>
    </row>
    <row r="7215" spans="1:1" x14ac:dyDescent="0.2">
      <c r="A7215" s="94"/>
    </row>
    <row r="7216" spans="1:1" x14ac:dyDescent="0.2">
      <c r="A7216" s="94"/>
    </row>
    <row r="7217" spans="1:1" x14ac:dyDescent="0.2">
      <c r="A7217" s="94"/>
    </row>
    <row r="7218" spans="1:1" x14ac:dyDescent="0.2">
      <c r="A7218" s="94"/>
    </row>
    <row r="7219" spans="1:1" x14ac:dyDescent="0.2">
      <c r="A7219" s="94"/>
    </row>
    <row r="7220" spans="1:1" x14ac:dyDescent="0.2">
      <c r="A7220" s="94"/>
    </row>
    <row r="7221" spans="1:1" x14ac:dyDescent="0.2">
      <c r="A7221" s="94"/>
    </row>
    <row r="7222" spans="1:1" x14ac:dyDescent="0.2">
      <c r="A7222" s="94"/>
    </row>
    <row r="7223" spans="1:1" x14ac:dyDescent="0.2">
      <c r="A7223" s="94"/>
    </row>
    <row r="7224" spans="1:1" x14ac:dyDescent="0.2">
      <c r="A7224" s="94"/>
    </row>
    <row r="7225" spans="1:1" x14ac:dyDescent="0.2">
      <c r="A7225" s="94"/>
    </row>
    <row r="7226" spans="1:1" x14ac:dyDescent="0.2">
      <c r="A7226" s="94"/>
    </row>
    <row r="7227" spans="1:1" x14ac:dyDescent="0.2">
      <c r="A7227" s="94"/>
    </row>
    <row r="7228" spans="1:1" x14ac:dyDescent="0.2">
      <c r="A7228" s="94"/>
    </row>
    <row r="7229" spans="1:1" x14ac:dyDescent="0.2">
      <c r="A7229" s="94"/>
    </row>
    <row r="7230" spans="1:1" x14ac:dyDescent="0.2">
      <c r="A7230" s="94"/>
    </row>
    <row r="7231" spans="1:1" x14ac:dyDescent="0.2">
      <c r="A7231" s="94"/>
    </row>
    <row r="7232" spans="1:1" x14ac:dyDescent="0.2">
      <c r="A7232" s="94"/>
    </row>
    <row r="7233" spans="1:1" x14ac:dyDescent="0.2">
      <c r="A7233" s="94"/>
    </row>
    <row r="7234" spans="1:1" x14ac:dyDescent="0.2">
      <c r="A7234" s="94"/>
    </row>
    <row r="7235" spans="1:1" x14ac:dyDescent="0.2">
      <c r="A7235" s="94"/>
    </row>
    <row r="7236" spans="1:1" x14ac:dyDescent="0.2">
      <c r="A7236" s="94"/>
    </row>
    <row r="7237" spans="1:1" x14ac:dyDescent="0.2">
      <c r="A7237" s="94"/>
    </row>
    <row r="7238" spans="1:1" x14ac:dyDescent="0.2">
      <c r="A7238" s="94"/>
    </row>
    <row r="7239" spans="1:1" x14ac:dyDescent="0.2">
      <c r="A7239" s="94"/>
    </row>
    <row r="7240" spans="1:1" x14ac:dyDescent="0.2">
      <c r="A7240" s="94"/>
    </row>
    <row r="7241" spans="1:1" x14ac:dyDescent="0.2">
      <c r="A7241" s="94"/>
    </row>
    <row r="7242" spans="1:1" x14ac:dyDescent="0.2">
      <c r="A7242" s="94"/>
    </row>
    <row r="7243" spans="1:1" x14ac:dyDescent="0.2">
      <c r="A7243" s="94"/>
    </row>
    <row r="7244" spans="1:1" x14ac:dyDescent="0.2">
      <c r="A7244" s="94"/>
    </row>
    <row r="7245" spans="1:1" x14ac:dyDescent="0.2">
      <c r="A7245" s="94"/>
    </row>
    <row r="7246" spans="1:1" x14ac:dyDescent="0.2">
      <c r="A7246" s="94"/>
    </row>
    <row r="7247" spans="1:1" x14ac:dyDescent="0.2">
      <c r="A7247" s="94"/>
    </row>
    <row r="7248" spans="1:1" x14ac:dyDescent="0.2">
      <c r="A7248" s="94"/>
    </row>
    <row r="7249" spans="1:1" x14ac:dyDescent="0.2">
      <c r="A7249" s="94"/>
    </row>
    <row r="7250" spans="1:1" x14ac:dyDescent="0.2">
      <c r="A7250" s="94"/>
    </row>
    <row r="7251" spans="1:1" x14ac:dyDescent="0.2">
      <c r="A7251" s="94"/>
    </row>
    <row r="7252" spans="1:1" x14ac:dyDescent="0.2">
      <c r="A7252" s="94"/>
    </row>
    <row r="7253" spans="1:1" x14ac:dyDescent="0.2">
      <c r="A7253" s="94"/>
    </row>
    <row r="7254" spans="1:1" x14ac:dyDescent="0.2">
      <c r="A7254" s="94"/>
    </row>
    <row r="7255" spans="1:1" x14ac:dyDescent="0.2">
      <c r="A7255" s="94"/>
    </row>
    <row r="7256" spans="1:1" x14ac:dyDescent="0.2">
      <c r="A7256" s="94"/>
    </row>
    <row r="7257" spans="1:1" x14ac:dyDescent="0.2">
      <c r="A7257" s="94"/>
    </row>
    <row r="7258" spans="1:1" x14ac:dyDescent="0.2">
      <c r="A7258" s="94"/>
    </row>
    <row r="7259" spans="1:1" x14ac:dyDescent="0.2">
      <c r="A7259" s="94"/>
    </row>
    <row r="7260" spans="1:1" x14ac:dyDescent="0.2">
      <c r="A7260" s="94"/>
    </row>
    <row r="7261" spans="1:1" x14ac:dyDescent="0.2">
      <c r="A7261" s="94"/>
    </row>
    <row r="7262" spans="1:1" x14ac:dyDescent="0.2">
      <c r="A7262" s="94"/>
    </row>
    <row r="7263" spans="1:1" x14ac:dyDescent="0.2">
      <c r="A7263" s="94"/>
    </row>
    <row r="7264" spans="1:1" x14ac:dyDescent="0.2">
      <c r="A7264" s="94"/>
    </row>
    <row r="7265" spans="1:1" x14ac:dyDescent="0.2">
      <c r="A7265" s="94"/>
    </row>
    <row r="7266" spans="1:1" x14ac:dyDescent="0.2">
      <c r="A7266" s="94"/>
    </row>
    <row r="7267" spans="1:1" x14ac:dyDescent="0.2">
      <c r="A7267" s="94"/>
    </row>
    <row r="7268" spans="1:1" x14ac:dyDescent="0.2">
      <c r="A7268" s="94"/>
    </row>
    <row r="7269" spans="1:1" x14ac:dyDescent="0.2">
      <c r="A7269" s="94"/>
    </row>
    <row r="7270" spans="1:1" x14ac:dyDescent="0.2">
      <c r="A7270" s="94"/>
    </row>
    <row r="7271" spans="1:1" x14ac:dyDescent="0.2">
      <c r="A7271" s="94"/>
    </row>
    <row r="7272" spans="1:1" x14ac:dyDescent="0.2">
      <c r="A7272" s="94"/>
    </row>
    <row r="7273" spans="1:1" x14ac:dyDescent="0.2">
      <c r="A7273" s="94"/>
    </row>
    <row r="7274" spans="1:1" x14ac:dyDescent="0.2">
      <c r="A7274" s="94"/>
    </row>
    <row r="7275" spans="1:1" x14ac:dyDescent="0.2">
      <c r="A7275" s="94"/>
    </row>
    <row r="7276" spans="1:1" x14ac:dyDescent="0.2">
      <c r="A7276" s="94"/>
    </row>
    <row r="7277" spans="1:1" x14ac:dyDescent="0.2">
      <c r="A7277" s="94"/>
    </row>
    <row r="7278" spans="1:1" x14ac:dyDescent="0.2">
      <c r="A7278" s="94"/>
    </row>
    <row r="7279" spans="1:1" x14ac:dyDescent="0.2">
      <c r="A7279" s="94"/>
    </row>
    <row r="7280" spans="1:1" x14ac:dyDescent="0.2">
      <c r="A7280" s="94"/>
    </row>
    <row r="7281" spans="1:1" x14ac:dyDescent="0.2">
      <c r="A7281" s="94"/>
    </row>
    <row r="7282" spans="1:1" x14ac:dyDescent="0.2">
      <c r="A7282" s="94"/>
    </row>
    <row r="7283" spans="1:1" x14ac:dyDescent="0.2">
      <c r="A7283" s="94"/>
    </row>
    <row r="7284" spans="1:1" x14ac:dyDescent="0.2">
      <c r="A7284" s="94"/>
    </row>
    <row r="7285" spans="1:1" x14ac:dyDescent="0.2">
      <c r="A7285" s="94"/>
    </row>
    <row r="7286" spans="1:1" x14ac:dyDescent="0.2">
      <c r="A7286" s="94"/>
    </row>
    <row r="7287" spans="1:1" x14ac:dyDescent="0.2">
      <c r="A7287" s="94"/>
    </row>
    <row r="7288" spans="1:1" x14ac:dyDescent="0.2">
      <c r="A7288" s="94"/>
    </row>
    <row r="7289" spans="1:1" x14ac:dyDescent="0.2">
      <c r="A7289" s="94"/>
    </row>
    <row r="7290" spans="1:1" x14ac:dyDescent="0.2">
      <c r="A7290" s="94"/>
    </row>
    <row r="7291" spans="1:1" x14ac:dyDescent="0.2">
      <c r="A7291" s="94"/>
    </row>
    <row r="7292" spans="1:1" x14ac:dyDescent="0.2">
      <c r="A7292" s="94"/>
    </row>
    <row r="7293" spans="1:1" x14ac:dyDescent="0.2">
      <c r="A7293" s="94"/>
    </row>
    <row r="7294" spans="1:1" x14ac:dyDescent="0.2">
      <c r="A7294" s="94"/>
    </row>
    <row r="7295" spans="1:1" x14ac:dyDescent="0.2">
      <c r="A7295" s="94"/>
    </row>
    <row r="7296" spans="1:1" x14ac:dyDescent="0.2">
      <c r="A7296" s="94"/>
    </row>
    <row r="7297" spans="1:1" x14ac:dyDescent="0.2">
      <c r="A7297" s="94"/>
    </row>
    <row r="7298" spans="1:1" x14ac:dyDescent="0.2">
      <c r="A7298" s="94"/>
    </row>
    <row r="7299" spans="1:1" x14ac:dyDescent="0.2">
      <c r="A7299" s="94"/>
    </row>
    <row r="7300" spans="1:1" x14ac:dyDescent="0.2">
      <c r="A7300" s="94"/>
    </row>
    <row r="7301" spans="1:1" x14ac:dyDescent="0.2">
      <c r="A7301" s="94"/>
    </row>
    <row r="7302" spans="1:1" x14ac:dyDescent="0.2">
      <c r="A7302" s="94"/>
    </row>
    <row r="7303" spans="1:1" x14ac:dyDescent="0.2">
      <c r="A7303" s="94"/>
    </row>
    <row r="7304" spans="1:1" x14ac:dyDescent="0.2">
      <c r="A7304" s="94"/>
    </row>
    <row r="7305" spans="1:1" x14ac:dyDescent="0.2">
      <c r="A7305" s="94"/>
    </row>
    <row r="7306" spans="1:1" x14ac:dyDescent="0.2">
      <c r="A7306" s="94"/>
    </row>
    <row r="7307" spans="1:1" x14ac:dyDescent="0.2">
      <c r="A7307" s="94"/>
    </row>
    <row r="7308" spans="1:1" x14ac:dyDescent="0.2">
      <c r="A7308" s="94"/>
    </row>
    <row r="7309" spans="1:1" x14ac:dyDescent="0.2">
      <c r="A7309" s="94"/>
    </row>
    <row r="7310" spans="1:1" x14ac:dyDescent="0.2">
      <c r="A7310" s="94"/>
    </row>
    <row r="7311" spans="1:1" x14ac:dyDescent="0.2">
      <c r="A7311" s="94"/>
    </row>
    <row r="7312" spans="1:1" x14ac:dyDescent="0.2">
      <c r="A7312" s="94"/>
    </row>
    <row r="7313" spans="1:1" x14ac:dyDescent="0.2">
      <c r="A7313" s="94"/>
    </row>
    <row r="7314" spans="1:1" x14ac:dyDescent="0.2">
      <c r="A7314" s="94"/>
    </row>
    <row r="7315" spans="1:1" x14ac:dyDescent="0.2">
      <c r="A7315" s="94"/>
    </row>
    <row r="7316" spans="1:1" x14ac:dyDescent="0.2">
      <c r="A7316" s="94"/>
    </row>
    <row r="7317" spans="1:1" x14ac:dyDescent="0.2">
      <c r="A7317" s="94"/>
    </row>
    <row r="7318" spans="1:1" x14ac:dyDescent="0.2">
      <c r="A7318" s="94"/>
    </row>
    <row r="7319" spans="1:1" x14ac:dyDescent="0.2">
      <c r="A7319" s="94"/>
    </row>
    <row r="7320" spans="1:1" x14ac:dyDescent="0.2">
      <c r="A7320" s="94"/>
    </row>
    <row r="7321" spans="1:1" x14ac:dyDescent="0.2">
      <c r="A7321" s="94"/>
    </row>
    <row r="7322" spans="1:1" x14ac:dyDescent="0.2">
      <c r="A7322" s="94"/>
    </row>
    <row r="7323" spans="1:1" x14ac:dyDescent="0.2">
      <c r="A7323" s="94"/>
    </row>
    <row r="7324" spans="1:1" x14ac:dyDescent="0.2">
      <c r="A7324" s="94"/>
    </row>
    <row r="7325" spans="1:1" x14ac:dyDescent="0.2">
      <c r="A7325" s="94"/>
    </row>
    <row r="7326" spans="1:1" x14ac:dyDescent="0.2">
      <c r="A7326" s="94"/>
    </row>
    <row r="7327" spans="1:1" x14ac:dyDescent="0.2">
      <c r="A7327" s="94"/>
    </row>
    <row r="7328" spans="1:1" x14ac:dyDescent="0.2">
      <c r="A7328" s="94"/>
    </row>
    <row r="7329" spans="1:1" x14ac:dyDescent="0.2">
      <c r="A7329" s="94"/>
    </row>
    <row r="7330" spans="1:1" x14ac:dyDescent="0.2">
      <c r="A7330" s="94"/>
    </row>
    <row r="7331" spans="1:1" x14ac:dyDescent="0.2">
      <c r="A7331" s="94"/>
    </row>
    <row r="7332" spans="1:1" x14ac:dyDescent="0.2">
      <c r="A7332" s="94"/>
    </row>
    <row r="7333" spans="1:1" x14ac:dyDescent="0.2">
      <c r="A7333" s="94"/>
    </row>
    <row r="7334" spans="1:1" x14ac:dyDescent="0.2">
      <c r="A7334" s="94"/>
    </row>
    <row r="7335" spans="1:1" x14ac:dyDescent="0.2">
      <c r="A7335" s="94"/>
    </row>
    <row r="7336" spans="1:1" x14ac:dyDescent="0.2">
      <c r="A7336" s="94"/>
    </row>
    <row r="7337" spans="1:1" x14ac:dyDescent="0.2">
      <c r="A7337" s="94"/>
    </row>
    <row r="7338" spans="1:1" x14ac:dyDescent="0.2">
      <c r="A7338" s="94"/>
    </row>
    <row r="7339" spans="1:1" x14ac:dyDescent="0.2">
      <c r="A7339" s="94"/>
    </row>
    <row r="7340" spans="1:1" x14ac:dyDescent="0.2">
      <c r="A7340" s="94"/>
    </row>
    <row r="7341" spans="1:1" x14ac:dyDescent="0.2">
      <c r="A7341" s="94"/>
    </row>
    <row r="7342" spans="1:1" x14ac:dyDescent="0.2">
      <c r="A7342" s="94"/>
    </row>
    <row r="7343" spans="1:1" x14ac:dyDescent="0.2">
      <c r="A7343" s="94"/>
    </row>
    <row r="7344" spans="1:1" x14ac:dyDescent="0.2">
      <c r="A7344" s="94"/>
    </row>
    <row r="7345" spans="1:1" x14ac:dyDescent="0.2">
      <c r="A7345" s="94"/>
    </row>
    <row r="7346" spans="1:1" x14ac:dyDescent="0.2">
      <c r="A7346" s="94"/>
    </row>
    <row r="7347" spans="1:1" x14ac:dyDescent="0.2">
      <c r="A7347" s="94"/>
    </row>
    <row r="7348" spans="1:1" x14ac:dyDescent="0.2">
      <c r="A7348" s="94"/>
    </row>
    <row r="7349" spans="1:1" x14ac:dyDescent="0.2">
      <c r="A7349" s="94"/>
    </row>
    <row r="7350" spans="1:1" x14ac:dyDescent="0.2">
      <c r="A7350" s="94"/>
    </row>
    <row r="7351" spans="1:1" x14ac:dyDescent="0.2">
      <c r="A7351" s="94"/>
    </row>
    <row r="7352" spans="1:1" x14ac:dyDescent="0.2">
      <c r="A7352" s="94"/>
    </row>
    <row r="7353" spans="1:1" x14ac:dyDescent="0.2">
      <c r="A7353" s="94"/>
    </row>
    <row r="7354" spans="1:1" x14ac:dyDescent="0.2">
      <c r="A7354" s="94"/>
    </row>
    <row r="7355" spans="1:1" x14ac:dyDescent="0.2">
      <c r="A7355" s="94"/>
    </row>
    <row r="7356" spans="1:1" x14ac:dyDescent="0.2">
      <c r="A7356" s="94"/>
    </row>
    <row r="7357" spans="1:1" x14ac:dyDescent="0.2">
      <c r="A7357" s="94"/>
    </row>
    <row r="7358" spans="1:1" x14ac:dyDescent="0.2">
      <c r="A7358" s="94"/>
    </row>
    <row r="7359" spans="1:1" x14ac:dyDescent="0.2">
      <c r="A7359" s="94"/>
    </row>
    <row r="7360" spans="1:1" x14ac:dyDescent="0.2">
      <c r="A7360" s="94"/>
    </row>
    <row r="7361" spans="1:1" x14ac:dyDescent="0.2">
      <c r="A7361" s="94"/>
    </row>
    <row r="7362" spans="1:1" x14ac:dyDescent="0.2">
      <c r="A7362" s="94"/>
    </row>
    <row r="7363" spans="1:1" x14ac:dyDescent="0.2">
      <c r="A7363" s="94"/>
    </row>
    <row r="7364" spans="1:1" x14ac:dyDescent="0.2">
      <c r="A7364" s="94"/>
    </row>
    <row r="7365" spans="1:1" x14ac:dyDescent="0.2">
      <c r="A7365" s="94"/>
    </row>
    <row r="7366" spans="1:1" x14ac:dyDescent="0.2">
      <c r="A7366" s="94"/>
    </row>
    <row r="7367" spans="1:1" x14ac:dyDescent="0.2">
      <c r="A7367" s="94"/>
    </row>
    <row r="7368" spans="1:1" x14ac:dyDescent="0.2">
      <c r="A7368" s="94"/>
    </row>
    <row r="7369" spans="1:1" x14ac:dyDescent="0.2">
      <c r="A7369" s="94"/>
    </row>
    <row r="7370" spans="1:1" x14ac:dyDescent="0.2">
      <c r="A7370" s="94"/>
    </row>
    <row r="7371" spans="1:1" x14ac:dyDescent="0.2">
      <c r="A7371" s="94"/>
    </row>
    <row r="7372" spans="1:1" x14ac:dyDescent="0.2">
      <c r="A7372" s="94"/>
    </row>
    <row r="7373" spans="1:1" x14ac:dyDescent="0.2">
      <c r="A7373" s="94"/>
    </row>
    <row r="7374" spans="1:1" x14ac:dyDescent="0.2">
      <c r="A7374" s="94"/>
    </row>
    <row r="7375" spans="1:1" x14ac:dyDescent="0.2">
      <c r="A7375" s="94"/>
    </row>
    <row r="7376" spans="1:1" x14ac:dyDescent="0.2">
      <c r="A7376" s="94"/>
    </row>
    <row r="7377" spans="1:1" x14ac:dyDescent="0.2">
      <c r="A7377" s="94"/>
    </row>
    <row r="7378" spans="1:1" x14ac:dyDescent="0.2">
      <c r="A7378" s="94"/>
    </row>
    <row r="7379" spans="1:1" x14ac:dyDescent="0.2">
      <c r="A7379" s="94"/>
    </row>
    <row r="7380" spans="1:1" x14ac:dyDescent="0.2">
      <c r="A7380" s="94"/>
    </row>
    <row r="7381" spans="1:1" x14ac:dyDescent="0.2">
      <c r="A7381" s="94"/>
    </row>
    <row r="7382" spans="1:1" x14ac:dyDescent="0.2">
      <c r="A7382" s="94"/>
    </row>
    <row r="7383" spans="1:1" x14ac:dyDescent="0.2">
      <c r="A7383" s="94"/>
    </row>
    <row r="7384" spans="1:1" x14ac:dyDescent="0.2">
      <c r="A7384" s="94"/>
    </row>
    <row r="7385" spans="1:1" x14ac:dyDescent="0.2">
      <c r="A7385" s="94"/>
    </row>
    <row r="7386" spans="1:1" x14ac:dyDescent="0.2">
      <c r="A7386" s="94"/>
    </row>
    <row r="7387" spans="1:1" x14ac:dyDescent="0.2">
      <c r="A7387" s="94"/>
    </row>
    <row r="7388" spans="1:1" x14ac:dyDescent="0.2">
      <c r="A7388" s="94"/>
    </row>
    <row r="7389" spans="1:1" x14ac:dyDescent="0.2">
      <c r="A7389" s="94"/>
    </row>
    <row r="7390" spans="1:1" x14ac:dyDescent="0.2">
      <c r="A7390" s="94"/>
    </row>
    <row r="7391" spans="1:1" x14ac:dyDescent="0.2">
      <c r="A7391" s="94"/>
    </row>
    <row r="7392" spans="1:1" x14ac:dyDescent="0.2">
      <c r="A7392" s="94"/>
    </row>
    <row r="7393" spans="1:1" x14ac:dyDescent="0.2">
      <c r="A7393" s="94"/>
    </row>
    <row r="7394" spans="1:1" x14ac:dyDescent="0.2">
      <c r="A7394" s="94"/>
    </row>
    <row r="7395" spans="1:1" x14ac:dyDescent="0.2">
      <c r="A7395" s="94"/>
    </row>
    <row r="7396" spans="1:1" x14ac:dyDescent="0.2">
      <c r="A7396" s="94"/>
    </row>
    <row r="7397" spans="1:1" x14ac:dyDescent="0.2">
      <c r="A7397" s="94"/>
    </row>
    <row r="7398" spans="1:1" x14ac:dyDescent="0.2">
      <c r="A7398" s="94"/>
    </row>
    <row r="7399" spans="1:1" x14ac:dyDescent="0.2">
      <c r="A7399" s="94"/>
    </row>
    <row r="7400" spans="1:1" x14ac:dyDescent="0.2">
      <c r="A7400" s="94"/>
    </row>
    <row r="7401" spans="1:1" x14ac:dyDescent="0.2">
      <c r="A7401" s="94"/>
    </row>
    <row r="7402" spans="1:1" x14ac:dyDescent="0.2">
      <c r="A7402" s="94"/>
    </row>
    <row r="7403" spans="1:1" x14ac:dyDescent="0.2">
      <c r="A7403" s="94"/>
    </row>
    <row r="7404" spans="1:1" x14ac:dyDescent="0.2">
      <c r="A7404" s="94"/>
    </row>
    <row r="7405" spans="1:1" x14ac:dyDescent="0.2">
      <c r="A7405" s="94"/>
    </row>
    <row r="7406" spans="1:1" x14ac:dyDescent="0.2">
      <c r="A7406" s="94"/>
    </row>
    <row r="7407" spans="1:1" x14ac:dyDescent="0.2">
      <c r="A7407" s="94"/>
    </row>
    <row r="7408" spans="1:1" x14ac:dyDescent="0.2">
      <c r="A7408" s="94"/>
    </row>
    <row r="7409" spans="1:1" x14ac:dyDescent="0.2">
      <c r="A7409" s="94"/>
    </row>
    <row r="7410" spans="1:1" x14ac:dyDescent="0.2">
      <c r="A7410" s="94"/>
    </row>
    <row r="7411" spans="1:1" x14ac:dyDescent="0.2">
      <c r="A7411" s="94"/>
    </row>
    <row r="7412" spans="1:1" x14ac:dyDescent="0.2">
      <c r="A7412" s="94"/>
    </row>
    <row r="7413" spans="1:1" x14ac:dyDescent="0.2">
      <c r="A7413" s="94"/>
    </row>
    <row r="7414" spans="1:1" x14ac:dyDescent="0.2">
      <c r="A7414" s="94"/>
    </row>
    <row r="7415" spans="1:1" x14ac:dyDescent="0.2">
      <c r="A7415" s="94"/>
    </row>
    <row r="7416" spans="1:1" x14ac:dyDescent="0.2">
      <c r="A7416" s="94"/>
    </row>
    <row r="7417" spans="1:1" x14ac:dyDescent="0.2">
      <c r="A7417" s="94"/>
    </row>
    <row r="7418" spans="1:1" x14ac:dyDescent="0.2">
      <c r="A7418" s="94"/>
    </row>
    <row r="7419" spans="1:1" x14ac:dyDescent="0.2">
      <c r="A7419" s="94"/>
    </row>
    <row r="7420" spans="1:1" x14ac:dyDescent="0.2">
      <c r="A7420" s="94"/>
    </row>
    <row r="7421" spans="1:1" x14ac:dyDescent="0.2">
      <c r="A7421" s="94"/>
    </row>
    <row r="7422" spans="1:1" x14ac:dyDescent="0.2">
      <c r="A7422" s="94"/>
    </row>
    <row r="7423" spans="1:1" x14ac:dyDescent="0.2">
      <c r="A7423" s="94"/>
    </row>
    <row r="7424" spans="1:1" x14ac:dyDescent="0.2">
      <c r="A7424" s="94"/>
    </row>
    <row r="7425" spans="1:1" x14ac:dyDescent="0.2">
      <c r="A7425" s="94"/>
    </row>
    <row r="7426" spans="1:1" x14ac:dyDescent="0.2">
      <c r="A7426" s="94"/>
    </row>
    <row r="7427" spans="1:1" x14ac:dyDescent="0.2">
      <c r="A7427" s="94"/>
    </row>
    <row r="7428" spans="1:1" x14ac:dyDescent="0.2">
      <c r="A7428" s="94"/>
    </row>
    <row r="7429" spans="1:1" x14ac:dyDescent="0.2">
      <c r="A7429" s="94"/>
    </row>
    <row r="7430" spans="1:1" x14ac:dyDescent="0.2">
      <c r="A7430" s="94"/>
    </row>
    <row r="7431" spans="1:1" x14ac:dyDescent="0.2">
      <c r="A7431" s="94"/>
    </row>
    <row r="7432" spans="1:1" x14ac:dyDescent="0.2">
      <c r="A7432" s="94"/>
    </row>
    <row r="7433" spans="1:1" x14ac:dyDescent="0.2">
      <c r="A7433" s="94"/>
    </row>
    <row r="7434" spans="1:1" x14ac:dyDescent="0.2">
      <c r="A7434" s="94"/>
    </row>
    <row r="7435" spans="1:1" x14ac:dyDescent="0.2">
      <c r="A7435" s="94"/>
    </row>
    <row r="7436" spans="1:1" x14ac:dyDescent="0.2">
      <c r="A7436" s="94"/>
    </row>
    <row r="7437" spans="1:1" x14ac:dyDescent="0.2">
      <c r="A7437" s="94"/>
    </row>
    <row r="7438" spans="1:1" x14ac:dyDescent="0.2">
      <c r="A7438" s="94"/>
    </row>
    <row r="7439" spans="1:1" x14ac:dyDescent="0.2">
      <c r="A7439" s="94"/>
    </row>
    <row r="7440" spans="1:1" x14ac:dyDescent="0.2">
      <c r="A7440" s="94"/>
    </row>
    <row r="7441" spans="1:1" x14ac:dyDescent="0.2">
      <c r="A7441" s="94"/>
    </row>
    <row r="7442" spans="1:1" x14ac:dyDescent="0.2">
      <c r="A7442" s="94"/>
    </row>
    <row r="7443" spans="1:1" x14ac:dyDescent="0.2">
      <c r="A7443" s="94"/>
    </row>
    <row r="7444" spans="1:1" x14ac:dyDescent="0.2">
      <c r="A7444" s="94"/>
    </row>
    <row r="7445" spans="1:1" x14ac:dyDescent="0.2">
      <c r="A7445" s="94"/>
    </row>
    <row r="7446" spans="1:1" x14ac:dyDescent="0.2">
      <c r="A7446" s="94"/>
    </row>
    <row r="7447" spans="1:1" x14ac:dyDescent="0.2">
      <c r="A7447" s="94"/>
    </row>
    <row r="7448" spans="1:1" x14ac:dyDescent="0.2">
      <c r="A7448" s="94"/>
    </row>
    <row r="7449" spans="1:1" x14ac:dyDescent="0.2">
      <c r="A7449" s="94"/>
    </row>
    <row r="7450" spans="1:1" x14ac:dyDescent="0.2">
      <c r="A7450" s="94"/>
    </row>
    <row r="7451" spans="1:1" x14ac:dyDescent="0.2">
      <c r="A7451" s="94"/>
    </row>
    <row r="7452" spans="1:1" x14ac:dyDescent="0.2">
      <c r="A7452" s="94"/>
    </row>
    <row r="7453" spans="1:1" x14ac:dyDescent="0.2">
      <c r="A7453" s="94"/>
    </row>
    <row r="7454" spans="1:1" x14ac:dyDescent="0.2">
      <c r="A7454" s="94"/>
    </row>
    <row r="7455" spans="1:1" x14ac:dyDescent="0.2">
      <c r="A7455" s="94"/>
    </row>
    <row r="7456" spans="1:1" x14ac:dyDescent="0.2">
      <c r="A7456" s="94"/>
    </row>
    <row r="7457" spans="1:1" x14ac:dyDescent="0.2">
      <c r="A7457" s="94"/>
    </row>
    <row r="7458" spans="1:1" x14ac:dyDescent="0.2">
      <c r="A7458" s="94"/>
    </row>
    <row r="7459" spans="1:1" x14ac:dyDescent="0.2">
      <c r="A7459" s="94"/>
    </row>
    <row r="7460" spans="1:1" x14ac:dyDescent="0.2">
      <c r="A7460" s="94"/>
    </row>
    <row r="7461" spans="1:1" x14ac:dyDescent="0.2">
      <c r="A7461" s="94"/>
    </row>
    <row r="7462" spans="1:1" x14ac:dyDescent="0.2">
      <c r="A7462" s="94"/>
    </row>
    <row r="7463" spans="1:1" x14ac:dyDescent="0.2">
      <c r="A7463" s="94"/>
    </row>
    <row r="7464" spans="1:1" x14ac:dyDescent="0.2">
      <c r="A7464" s="94"/>
    </row>
    <row r="7465" spans="1:1" x14ac:dyDescent="0.2">
      <c r="A7465" s="94"/>
    </row>
    <row r="7466" spans="1:1" x14ac:dyDescent="0.2">
      <c r="A7466" s="94"/>
    </row>
    <row r="7467" spans="1:1" x14ac:dyDescent="0.2">
      <c r="A7467" s="94"/>
    </row>
    <row r="7468" spans="1:1" x14ac:dyDescent="0.2">
      <c r="A7468" s="94"/>
    </row>
    <row r="7469" spans="1:1" x14ac:dyDescent="0.2">
      <c r="A7469" s="94"/>
    </row>
    <row r="7470" spans="1:1" x14ac:dyDescent="0.2">
      <c r="A7470" s="94"/>
    </row>
    <row r="7471" spans="1:1" x14ac:dyDescent="0.2">
      <c r="A7471" s="94"/>
    </row>
    <row r="7472" spans="1:1" x14ac:dyDescent="0.2">
      <c r="A7472" s="94"/>
    </row>
    <row r="7473" spans="1:1" x14ac:dyDescent="0.2">
      <c r="A7473" s="94"/>
    </row>
    <row r="7474" spans="1:1" x14ac:dyDescent="0.2">
      <c r="A7474" s="94"/>
    </row>
    <row r="7475" spans="1:1" x14ac:dyDescent="0.2">
      <c r="A7475" s="94"/>
    </row>
    <row r="7476" spans="1:1" x14ac:dyDescent="0.2">
      <c r="A7476" s="94"/>
    </row>
    <row r="7477" spans="1:1" x14ac:dyDescent="0.2">
      <c r="A7477" s="94"/>
    </row>
    <row r="7478" spans="1:1" x14ac:dyDescent="0.2">
      <c r="A7478" s="94"/>
    </row>
    <row r="7479" spans="1:1" x14ac:dyDescent="0.2">
      <c r="A7479" s="94"/>
    </row>
    <row r="7480" spans="1:1" x14ac:dyDescent="0.2">
      <c r="A7480" s="94"/>
    </row>
    <row r="7481" spans="1:1" x14ac:dyDescent="0.2">
      <c r="A7481" s="94"/>
    </row>
    <row r="7482" spans="1:1" x14ac:dyDescent="0.2">
      <c r="A7482" s="94"/>
    </row>
    <row r="7483" spans="1:1" x14ac:dyDescent="0.2">
      <c r="A7483" s="94"/>
    </row>
    <row r="7484" spans="1:1" x14ac:dyDescent="0.2">
      <c r="A7484" s="94"/>
    </row>
    <row r="7485" spans="1:1" x14ac:dyDescent="0.2">
      <c r="A7485" s="94"/>
    </row>
    <row r="7486" spans="1:1" x14ac:dyDescent="0.2">
      <c r="A7486" s="94"/>
    </row>
    <row r="7487" spans="1:1" x14ac:dyDescent="0.2">
      <c r="A7487" s="94"/>
    </row>
    <row r="7488" spans="1:1" x14ac:dyDescent="0.2">
      <c r="A7488" s="94"/>
    </row>
    <row r="7489" spans="1:1" x14ac:dyDescent="0.2">
      <c r="A7489" s="94"/>
    </row>
    <row r="7490" spans="1:1" x14ac:dyDescent="0.2">
      <c r="A7490" s="94"/>
    </row>
    <row r="7491" spans="1:1" x14ac:dyDescent="0.2">
      <c r="A7491" s="94"/>
    </row>
    <row r="7492" spans="1:1" x14ac:dyDescent="0.2">
      <c r="A7492" s="94"/>
    </row>
    <row r="7493" spans="1:1" x14ac:dyDescent="0.2">
      <c r="A7493" s="94"/>
    </row>
    <row r="7494" spans="1:1" x14ac:dyDescent="0.2">
      <c r="A7494" s="94"/>
    </row>
    <row r="7495" spans="1:1" x14ac:dyDescent="0.2">
      <c r="A7495" s="94"/>
    </row>
    <row r="7496" spans="1:1" x14ac:dyDescent="0.2">
      <c r="A7496" s="94"/>
    </row>
    <row r="7497" spans="1:1" x14ac:dyDescent="0.2">
      <c r="A7497" s="94"/>
    </row>
    <row r="7498" spans="1:1" x14ac:dyDescent="0.2">
      <c r="A7498" s="94"/>
    </row>
    <row r="7499" spans="1:1" x14ac:dyDescent="0.2">
      <c r="A7499" s="94"/>
    </row>
    <row r="7500" spans="1:1" x14ac:dyDescent="0.2">
      <c r="A7500" s="94"/>
    </row>
    <row r="7501" spans="1:1" x14ac:dyDescent="0.2">
      <c r="A7501" s="94"/>
    </row>
    <row r="7502" spans="1:1" x14ac:dyDescent="0.2">
      <c r="A7502" s="94"/>
    </row>
    <row r="7503" spans="1:1" x14ac:dyDescent="0.2">
      <c r="A7503" s="94"/>
    </row>
    <row r="7504" spans="1:1" x14ac:dyDescent="0.2">
      <c r="A7504" s="94"/>
    </row>
    <row r="7505" spans="1:1" x14ac:dyDescent="0.2">
      <c r="A7505" s="94"/>
    </row>
    <row r="7506" spans="1:1" x14ac:dyDescent="0.2">
      <c r="A7506" s="94"/>
    </row>
    <row r="7507" spans="1:1" x14ac:dyDescent="0.2">
      <c r="A7507" s="94"/>
    </row>
    <row r="7508" spans="1:1" x14ac:dyDescent="0.2">
      <c r="A7508" s="94"/>
    </row>
    <row r="7509" spans="1:1" x14ac:dyDescent="0.2">
      <c r="A7509" s="94"/>
    </row>
    <row r="7510" spans="1:1" x14ac:dyDescent="0.2">
      <c r="A7510" s="94"/>
    </row>
    <row r="7511" spans="1:1" x14ac:dyDescent="0.2">
      <c r="A7511" s="94"/>
    </row>
    <row r="7512" spans="1:1" x14ac:dyDescent="0.2">
      <c r="A7512" s="94"/>
    </row>
    <row r="7513" spans="1:1" x14ac:dyDescent="0.2">
      <c r="A7513" s="94"/>
    </row>
    <row r="7514" spans="1:1" x14ac:dyDescent="0.2">
      <c r="A7514" s="94"/>
    </row>
    <row r="7515" spans="1:1" x14ac:dyDescent="0.2">
      <c r="A7515" s="94"/>
    </row>
    <row r="7516" spans="1:1" x14ac:dyDescent="0.2">
      <c r="A7516" s="94"/>
    </row>
    <row r="7517" spans="1:1" x14ac:dyDescent="0.2">
      <c r="A7517" s="94"/>
    </row>
    <row r="7518" spans="1:1" x14ac:dyDescent="0.2">
      <c r="A7518" s="94"/>
    </row>
    <row r="7519" spans="1:1" x14ac:dyDescent="0.2">
      <c r="A7519" s="94"/>
    </row>
    <row r="7520" spans="1:1" x14ac:dyDescent="0.2">
      <c r="A7520" s="94"/>
    </row>
    <row r="7521" spans="1:1" x14ac:dyDescent="0.2">
      <c r="A7521" s="94"/>
    </row>
    <row r="7522" spans="1:1" x14ac:dyDescent="0.2">
      <c r="A7522" s="94"/>
    </row>
    <row r="7523" spans="1:1" x14ac:dyDescent="0.2">
      <c r="A7523" s="94"/>
    </row>
    <row r="7524" spans="1:1" x14ac:dyDescent="0.2">
      <c r="A7524" s="94"/>
    </row>
    <row r="7525" spans="1:1" x14ac:dyDescent="0.2">
      <c r="A7525" s="94"/>
    </row>
    <row r="7526" spans="1:1" x14ac:dyDescent="0.2">
      <c r="A7526" s="94"/>
    </row>
    <row r="7527" spans="1:1" x14ac:dyDescent="0.2">
      <c r="A7527" s="94"/>
    </row>
    <row r="7528" spans="1:1" x14ac:dyDescent="0.2">
      <c r="A7528" s="94"/>
    </row>
    <row r="7529" spans="1:1" x14ac:dyDescent="0.2">
      <c r="A7529" s="94"/>
    </row>
    <row r="7530" spans="1:1" x14ac:dyDescent="0.2">
      <c r="A7530" s="94"/>
    </row>
    <row r="7531" spans="1:1" x14ac:dyDescent="0.2">
      <c r="A7531" s="94"/>
    </row>
    <row r="7532" spans="1:1" x14ac:dyDescent="0.2">
      <c r="A7532" s="94"/>
    </row>
    <row r="7533" spans="1:1" x14ac:dyDescent="0.2">
      <c r="A7533" s="94"/>
    </row>
    <row r="7534" spans="1:1" x14ac:dyDescent="0.2">
      <c r="A7534" s="94"/>
    </row>
    <row r="7535" spans="1:1" x14ac:dyDescent="0.2">
      <c r="A7535" s="94"/>
    </row>
    <row r="7536" spans="1:1" x14ac:dyDescent="0.2">
      <c r="A7536" s="94"/>
    </row>
    <row r="7537" spans="1:1" x14ac:dyDescent="0.2">
      <c r="A7537" s="94"/>
    </row>
    <row r="7538" spans="1:1" x14ac:dyDescent="0.2">
      <c r="A7538" s="94"/>
    </row>
    <row r="7539" spans="1:1" x14ac:dyDescent="0.2">
      <c r="A7539" s="94"/>
    </row>
    <row r="7540" spans="1:1" x14ac:dyDescent="0.2">
      <c r="A7540" s="94"/>
    </row>
    <row r="7541" spans="1:1" x14ac:dyDescent="0.2">
      <c r="A7541" s="94"/>
    </row>
    <row r="7542" spans="1:1" x14ac:dyDescent="0.2">
      <c r="A7542" s="94"/>
    </row>
    <row r="7543" spans="1:1" x14ac:dyDescent="0.2">
      <c r="A7543" s="94"/>
    </row>
    <row r="7544" spans="1:1" x14ac:dyDescent="0.2">
      <c r="A7544" s="94"/>
    </row>
    <row r="7545" spans="1:1" x14ac:dyDescent="0.2">
      <c r="A7545" s="94"/>
    </row>
    <row r="7546" spans="1:1" x14ac:dyDescent="0.2">
      <c r="A7546" s="94"/>
    </row>
    <row r="7547" spans="1:1" x14ac:dyDescent="0.2">
      <c r="A7547" s="94"/>
    </row>
    <row r="7548" spans="1:1" x14ac:dyDescent="0.2">
      <c r="A7548" s="94"/>
    </row>
    <row r="7549" spans="1:1" x14ac:dyDescent="0.2">
      <c r="A7549" s="94"/>
    </row>
    <row r="7550" spans="1:1" x14ac:dyDescent="0.2">
      <c r="A7550" s="94"/>
    </row>
    <row r="7551" spans="1:1" x14ac:dyDescent="0.2">
      <c r="A7551" s="94"/>
    </row>
    <row r="7552" spans="1:1" x14ac:dyDescent="0.2">
      <c r="A7552" s="94"/>
    </row>
    <row r="7553" spans="1:1" x14ac:dyDescent="0.2">
      <c r="A7553" s="94"/>
    </row>
    <row r="7554" spans="1:1" x14ac:dyDescent="0.2">
      <c r="A7554" s="94"/>
    </row>
    <row r="7555" spans="1:1" x14ac:dyDescent="0.2">
      <c r="A7555" s="94"/>
    </row>
    <row r="7556" spans="1:1" x14ac:dyDescent="0.2">
      <c r="A7556" s="94"/>
    </row>
    <row r="7557" spans="1:1" x14ac:dyDescent="0.2">
      <c r="A7557" s="94"/>
    </row>
    <row r="7558" spans="1:1" x14ac:dyDescent="0.2">
      <c r="A7558" s="94"/>
    </row>
    <row r="7559" spans="1:1" x14ac:dyDescent="0.2">
      <c r="A7559" s="94"/>
    </row>
    <row r="7560" spans="1:1" x14ac:dyDescent="0.2">
      <c r="A7560" s="94"/>
    </row>
    <row r="7561" spans="1:1" x14ac:dyDescent="0.2">
      <c r="A7561" s="94"/>
    </row>
    <row r="7562" spans="1:1" x14ac:dyDescent="0.2">
      <c r="A7562" s="94"/>
    </row>
    <row r="7563" spans="1:1" x14ac:dyDescent="0.2">
      <c r="A7563" s="94"/>
    </row>
    <row r="7564" spans="1:1" x14ac:dyDescent="0.2">
      <c r="A7564" s="94"/>
    </row>
    <row r="7565" spans="1:1" x14ac:dyDescent="0.2">
      <c r="A7565" s="94"/>
    </row>
    <row r="7566" spans="1:1" x14ac:dyDescent="0.2">
      <c r="A7566" s="94"/>
    </row>
    <row r="7567" spans="1:1" x14ac:dyDescent="0.2">
      <c r="A7567" s="94"/>
    </row>
    <row r="7568" spans="1:1" x14ac:dyDescent="0.2">
      <c r="A7568" s="94"/>
    </row>
    <row r="7569" spans="1:1" x14ac:dyDescent="0.2">
      <c r="A7569" s="94"/>
    </row>
    <row r="7570" spans="1:1" x14ac:dyDescent="0.2">
      <c r="A7570" s="94"/>
    </row>
    <row r="7571" spans="1:1" x14ac:dyDescent="0.2">
      <c r="A7571" s="94"/>
    </row>
    <row r="7572" spans="1:1" x14ac:dyDescent="0.2">
      <c r="A7572" s="94"/>
    </row>
    <row r="7573" spans="1:1" x14ac:dyDescent="0.2">
      <c r="A7573" s="94"/>
    </row>
    <row r="7574" spans="1:1" x14ac:dyDescent="0.2">
      <c r="A7574" s="94"/>
    </row>
    <row r="7575" spans="1:1" x14ac:dyDescent="0.2">
      <c r="A7575" s="94"/>
    </row>
    <row r="7576" spans="1:1" x14ac:dyDescent="0.2">
      <c r="A7576" s="94"/>
    </row>
    <row r="7577" spans="1:1" x14ac:dyDescent="0.2">
      <c r="A7577" s="94"/>
    </row>
    <row r="7578" spans="1:1" x14ac:dyDescent="0.2">
      <c r="A7578" s="94"/>
    </row>
    <row r="7579" spans="1:1" x14ac:dyDescent="0.2">
      <c r="A7579" s="94"/>
    </row>
    <row r="7580" spans="1:1" x14ac:dyDescent="0.2">
      <c r="A7580" s="94"/>
    </row>
    <row r="7581" spans="1:1" x14ac:dyDescent="0.2">
      <c r="A7581" s="94"/>
    </row>
    <row r="7582" spans="1:1" x14ac:dyDescent="0.2">
      <c r="A7582" s="94"/>
    </row>
    <row r="7583" spans="1:1" x14ac:dyDescent="0.2">
      <c r="A7583" s="94"/>
    </row>
    <row r="7584" spans="1:1" x14ac:dyDescent="0.2">
      <c r="A7584" s="94"/>
    </row>
    <row r="7585" spans="1:1" x14ac:dyDescent="0.2">
      <c r="A7585" s="94"/>
    </row>
    <row r="7586" spans="1:1" x14ac:dyDescent="0.2">
      <c r="A7586" s="94"/>
    </row>
    <row r="7587" spans="1:1" x14ac:dyDescent="0.2">
      <c r="A7587" s="94"/>
    </row>
    <row r="7588" spans="1:1" x14ac:dyDescent="0.2">
      <c r="A7588" s="94"/>
    </row>
    <row r="7589" spans="1:1" x14ac:dyDescent="0.2">
      <c r="A7589" s="94"/>
    </row>
    <row r="7590" spans="1:1" x14ac:dyDescent="0.2">
      <c r="A7590" s="94"/>
    </row>
    <row r="7591" spans="1:1" x14ac:dyDescent="0.2">
      <c r="A7591" s="94"/>
    </row>
    <row r="7592" spans="1:1" x14ac:dyDescent="0.2">
      <c r="A7592" s="94"/>
    </row>
    <row r="7593" spans="1:1" x14ac:dyDescent="0.2">
      <c r="A7593" s="94"/>
    </row>
    <row r="7594" spans="1:1" x14ac:dyDescent="0.2">
      <c r="A7594" s="94"/>
    </row>
    <row r="7595" spans="1:1" x14ac:dyDescent="0.2">
      <c r="A7595" s="94"/>
    </row>
    <row r="7596" spans="1:1" x14ac:dyDescent="0.2">
      <c r="A7596" s="94"/>
    </row>
    <row r="7597" spans="1:1" x14ac:dyDescent="0.2">
      <c r="A7597" s="94"/>
    </row>
    <row r="7598" spans="1:1" x14ac:dyDescent="0.2">
      <c r="A7598" s="94"/>
    </row>
    <row r="7599" spans="1:1" x14ac:dyDescent="0.2">
      <c r="A7599" s="94"/>
    </row>
    <row r="7600" spans="1:1" x14ac:dyDescent="0.2">
      <c r="A7600" s="94"/>
    </row>
    <row r="7601" spans="1:1" x14ac:dyDescent="0.2">
      <c r="A7601" s="94"/>
    </row>
    <row r="7602" spans="1:1" x14ac:dyDescent="0.2">
      <c r="A7602" s="94"/>
    </row>
    <row r="7603" spans="1:1" x14ac:dyDescent="0.2">
      <c r="A7603" s="94"/>
    </row>
    <row r="7604" spans="1:1" x14ac:dyDescent="0.2">
      <c r="A7604" s="94"/>
    </row>
    <row r="7605" spans="1:1" x14ac:dyDescent="0.2">
      <c r="A7605" s="94"/>
    </row>
    <row r="7606" spans="1:1" x14ac:dyDescent="0.2">
      <c r="A7606" s="94"/>
    </row>
    <row r="7607" spans="1:1" x14ac:dyDescent="0.2">
      <c r="A7607" s="94"/>
    </row>
    <row r="7608" spans="1:1" x14ac:dyDescent="0.2">
      <c r="A7608" s="94"/>
    </row>
    <row r="7609" spans="1:1" x14ac:dyDescent="0.2">
      <c r="A7609" s="94"/>
    </row>
    <row r="7610" spans="1:1" x14ac:dyDescent="0.2">
      <c r="A7610" s="94"/>
    </row>
    <row r="7611" spans="1:1" x14ac:dyDescent="0.2">
      <c r="A7611" s="94"/>
    </row>
    <row r="7612" spans="1:1" x14ac:dyDescent="0.2">
      <c r="A7612" s="94"/>
    </row>
    <row r="7613" spans="1:1" x14ac:dyDescent="0.2">
      <c r="A7613" s="94"/>
    </row>
    <row r="7614" spans="1:1" x14ac:dyDescent="0.2">
      <c r="A7614" s="94"/>
    </row>
    <row r="7615" spans="1:1" x14ac:dyDescent="0.2">
      <c r="A7615" s="94"/>
    </row>
    <row r="7616" spans="1:1" x14ac:dyDescent="0.2">
      <c r="A7616" s="94"/>
    </row>
    <row r="7617" spans="1:1" x14ac:dyDescent="0.2">
      <c r="A7617" s="94"/>
    </row>
    <row r="7618" spans="1:1" x14ac:dyDescent="0.2">
      <c r="A7618" s="94"/>
    </row>
    <row r="7619" spans="1:1" x14ac:dyDescent="0.2">
      <c r="A7619" s="94"/>
    </row>
    <row r="7620" spans="1:1" x14ac:dyDescent="0.2">
      <c r="A7620" s="94"/>
    </row>
    <row r="7621" spans="1:1" x14ac:dyDescent="0.2">
      <c r="A7621" s="94"/>
    </row>
    <row r="7622" spans="1:1" x14ac:dyDescent="0.2">
      <c r="A7622" s="94"/>
    </row>
    <row r="7623" spans="1:1" x14ac:dyDescent="0.2">
      <c r="A7623" s="94"/>
    </row>
    <row r="7624" spans="1:1" x14ac:dyDescent="0.2">
      <c r="A7624" s="94"/>
    </row>
    <row r="7625" spans="1:1" x14ac:dyDescent="0.2">
      <c r="A7625" s="94"/>
    </row>
    <row r="7626" spans="1:1" x14ac:dyDescent="0.2">
      <c r="A7626" s="94"/>
    </row>
    <row r="7627" spans="1:1" x14ac:dyDescent="0.2">
      <c r="A7627" s="94"/>
    </row>
    <row r="7628" spans="1:1" x14ac:dyDescent="0.2">
      <c r="A7628" s="94"/>
    </row>
    <row r="7629" spans="1:1" x14ac:dyDescent="0.2">
      <c r="A7629" s="94"/>
    </row>
    <row r="7630" spans="1:1" x14ac:dyDescent="0.2">
      <c r="A7630" s="94"/>
    </row>
    <row r="7631" spans="1:1" x14ac:dyDescent="0.2">
      <c r="A7631" s="94"/>
    </row>
    <row r="7632" spans="1:1" x14ac:dyDescent="0.2">
      <c r="A7632" s="94"/>
    </row>
    <row r="7633" spans="1:1" x14ac:dyDescent="0.2">
      <c r="A7633" s="94"/>
    </row>
    <row r="7634" spans="1:1" x14ac:dyDescent="0.2">
      <c r="A7634" s="94"/>
    </row>
    <row r="7635" spans="1:1" x14ac:dyDescent="0.2">
      <c r="A7635" s="94"/>
    </row>
    <row r="7636" spans="1:1" x14ac:dyDescent="0.2">
      <c r="A7636" s="94"/>
    </row>
    <row r="7637" spans="1:1" x14ac:dyDescent="0.2">
      <c r="A7637" s="94"/>
    </row>
    <row r="7638" spans="1:1" x14ac:dyDescent="0.2">
      <c r="A7638" s="94"/>
    </row>
    <row r="7639" spans="1:1" x14ac:dyDescent="0.2">
      <c r="A7639" s="94"/>
    </row>
    <row r="7640" spans="1:1" x14ac:dyDescent="0.2">
      <c r="A7640" s="94"/>
    </row>
    <row r="7641" spans="1:1" x14ac:dyDescent="0.2">
      <c r="A7641" s="94"/>
    </row>
    <row r="7642" spans="1:1" x14ac:dyDescent="0.2">
      <c r="A7642" s="94"/>
    </row>
    <row r="7643" spans="1:1" x14ac:dyDescent="0.2">
      <c r="A7643" s="94"/>
    </row>
    <row r="7644" spans="1:1" x14ac:dyDescent="0.2">
      <c r="A7644" s="94"/>
    </row>
    <row r="7645" spans="1:1" x14ac:dyDescent="0.2">
      <c r="A7645" s="94"/>
    </row>
    <row r="7646" spans="1:1" x14ac:dyDescent="0.2">
      <c r="A7646" s="94"/>
    </row>
    <row r="7647" spans="1:1" x14ac:dyDescent="0.2">
      <c r="A7647" s="94"/>
    </row>
    <row r="7648" spans="1:1" x14ac:dyDescent="0.2">
      <c r="A7648" s="94"/>
    </row>
    <row r="7649" spans="1:1" x14ac:dyDescent="0.2">
      <c r="A7649" s="94"/>
    </row>
    <row r="7650" spans="1:1" x14ac:dyDescent="0.2">
      <c r="A7650" s="94"/>
    </row>
    <row r="7651" spans="1:1" x14ac:dyDescent="0.2">
      <c r="A7651" s="94"/>
    </row>
    <row r="7652" spans="1:1" x14ac:dyDescent="0.2">
      <c r="A7652" s="94"/>
    </row>
    <row r="7653" spans="1:1" x14ac:dyDescent="0.2">
      <c r="A7653" s="94"/>
    </row>
    <row r="7654" spans="1:1" x14ac:dyDescent="0.2">
      <c r="A7654" s="94"/>
    </row>
    <row r="7655" spans="1:1" x14ac:dyDescent="0.2">
      <c r="A7655" s="94"/>
    </row>
    <row r="7656" spans="1:1" x14ac:dyDescent="0.2">
      <c r="A7656" s="94"/>
    </row>
    <row r="7657" spans="1:1" x14ac:dyDescent="0.2">
      <c r="A7657" s="94"/>
    </row>
    <row r="7658" spans="1:1" x14ac:dyDescent="0.2">
      <c r="A7658" s="94"/>
    </row>
    <row r="7659" spans="1:1" x14ac:dyDescent="0.2">
      <c r="A7659" s="94"/>
    </row>
    <row r="7660" spans="1:1" x14ac:dyDescent="0.2">
      <c r="A7660" s="94"/>
    </row>
    <row r="7661" spans="1:1" x14ac:dyDescent="0.2">
      <c r="A7661" s="94"/>
    </row>
    <row r="7662" spans="1:1" x14ac:dyDescent="0.2">
      <c r="A7662" s="94"/>
    </row>
    <row r="7663" spans="1:1" x14ac:dyDescent="0.2">
      <c r="A7663" s="94"/>
    </row>
    <row r="7664" spans="1:1" x14ac:dyDescent="0.2">
      <c r="A7664" s="94"/>
    </row>
    <row r="7665" spans="1:1" x14ac:dyDescent="0.2">
      <c r="A7665" s="94"/>
    </row>
    <row r="7666" spans="1:1" x14ac:dyDescent="0.2">
      <c r="A7666" s="94"/>
    </row>
    <row r="7667" spans="1:1" x14ac:dyDescent="0.2">
      <c r="A7667" s="94"/>
    </row>
    <row r="7668" spans="1:1" x14ac:dyDescent="0.2">
      <c r="A7668" s="94"/>
    </row>
    <row r="7669" spans="1:1" x14ac:dyDescent="0.2">
      <c r="A7669" s="94"/>
    </row>
    <row r="7670" spans="1:1" x14ac:dyDescent="0.2">
      <c r="A7670" s="94"/>
    </row>
    <row r="7671" spans="1:1" x14ac:dyDescent="0.2">
      <c r="A7671" s="94"/>
    </row>
    <row r="7672" spans="1:1" x14ac:dyDescent="0.2">
      <c r="A7672" s="94"/>
    </row>
    <row r="7673" spans="1:1" x14ac:dyDescent="0.2">
      <c r="A7673" s="94"/>
    </row>
    <row r="7674" spans="1:1" x14ac:dyDescent="0.2">
      <c r="A7674" s="94"/>
    </row>
    <row r="7675" spans="1:1" x14ac:dyDescent="0.2">
      <c r="A7675" s="94"/>
    </row>
    <row r="7676" spans="1:1" x14ac:dyDescent="0.2">
      <c r="A7676" s="94"/>
    </row>
    <row r="7677" spans="1:1" x14ac:dyDescent="0.2">
      <c r="A7677" s="94"/>
    </row>
    <row r="7678" spans="1:1" x14ac:dyDescent="0.2">
      <c r="A7678" s="94"/>
    </row>
    <row r="7679" spans="1:1" x14ac:dyDescent="0.2">
      <c r="A7679" s="94"/>
    </row>
    <row r="7680" spans="1:1" x14ac:dyDescent="0.2">
      <c r="A7680" s="94"/>
    </row>
    <row r="7681" spans="1:1" x14ac:dyDescent="0.2">
      <c r="A7681" s="94"/>
    </row>
    <row r="7682" spans="1:1" x14ac:dyDescent="0.2">
      <c r="A7682" s="94"/>
    </row>
    <row r="7683" spans="1:1" x14ac:dyDescent="0.2">
      <c r="A7683" s="94"/>
    </row>
    <row r="7684" spans="1:1" x14ac:dyDescent="0.2">
      <c r="A7684" s="94"/>
    </row>
    <row r="7685" spans="1:1" x14ac:dyDescent="0.2">
      <c r="A7685" s="94"/>
    </row>
    <row r="7686" spans="1:1" x14ac:dyDescent="0.2">
      <c r="A7686" s="94"/>
    </row>
    <row r="7687" spans="1:1" x14ac:dyDescent="0.2">
      <c r="A7687" s="94"/>
    </row>
    <row r="7688" spans="1:1" x14ac:dyDescent="0.2">
      <c r="A7688" s="94"/>
    </row>
    <row r="7689" spans="1:1" x14ac:dyDescent="0.2">
      <c r="A7689" s="94"/>
    </row>
    <row r="7690" spans="1:1" x14ac:dyDescent="0.2">
      <c r="A7690" s="94"/>
    </row>
    <row r="7691" spans="1:1" x14ac:dyDescent="0.2">
      <c r="A7691" s="94"/>
    </row>
    <row r="7692" spans="1:1" x14ac:dyDescent="0.2">
      <c r="A7692" s="94"/>
    </row>
    <row r="7693" spans="1:1" x14ac:dyDescent="0.2">
      <c r="A7693" s="94"/>
    </row>
    <row r="7694" spans="1:1" x14ac:dyDescent="0.2">
      <c r="A7694" s="94"/>
    </row>
    <row r="7695" spans="1:1" x14ac:dyDescent="0.2">
      <c r="A7695" s="94"/>
    </row>
    <row r="7696" spans="1:1" x14ac:dyDescent="0.2">
      <c r="A7696" s="94"/>
    </row>
    <row r="7697" spans="1:1" x14ac:dyDescent="0.2">
      <c r="A7697" s="94"/>
    </row>
    <row r="7698" spans="1:1" x14ac:dyDescent="0.2">
      <c r="A7698" s="94"/>
    </row>
    <row r="7699" spans="1:1" x14ac:dyDescent="0.2">
      <c r="A7699" s="94"/>
    </row>
    <row r="7700" spans="1:1" x14ac:dyDescent="0.2">
      <c r="A7700" s="94"/>
    </row>
    <row r="7701" spans="1:1" x14ac:dyDescent="0.2">
      <c r="A7701" s="94"/>
    </row>
    <row r="7702" spans="1:1" x14ac:dyDescent="0.2">
      <c r="A7702" s="94"/>
    </row>
    <row r="7703" spans="1:1" x14ac:dyDescent="0.2">
      <c r="A7703" s="94"/>
    </row>
    <row r="7704" spans="1:1" x14ac:dyDescent="0.2">
      <c r="A7704" s="94"/>
    </row>
    <row r="7705" spans="1:1" x14ac:dyDescent="0.2">
      <c r="A7705" s="94"/>
    </row>
    <row r="7706" spans="1:1" x14ac:dyDescent="0.2">
      <c r="A7706" s="94"/>
    </row>
    <row r="7707" spans="1:1" x14ac:dyDescent="0.2">
      <c r="A7707" s="94"/>
    </row>
    <row r="7708" spans="1:1" x14ac:dyDescent="0.2">
      <c r="A7708" s="94"/>
    </row>
    <row r="7709" spans="1:1" x14ac:dyDescent="0.2">
      <c r="A7709" s="94"/>
    </row>
    <row r="7710" spans="1:1" x14ac:dyDescent="0.2">
      <c r="A7710" s="94"/>
    </row>
    <row r="7711" spans="1:1" x14ac:dyDescent="0.2">
      <c r="A7711" s="94"/>
    </row>
    <row r="7712" spans="1:1" x14ac:dyDescent="0.2">
      <c r="A7712" s="94"/>
    </row>
    <row r="7713" spans="1:1" x14ac:dyDescent="0.2">
      <c r="A7713" s="94"/>
    </row>
    <row r="7714" spans="1:1" x14ac:dyDescent="0.2">
      <c r="A7714" s="94"/>
    </row>
    <row r="7715" spans="1:1" x14ac:dyDescent="0.2">
      <c r="A7715" s="94"/>
    </row>
    <row r="7716" spans="1:1" x14ac:dyDescent="0.2">
      <c r="A7716" s="94"/>
    </row>
    <row r="7717" spans="1:1" x14ac:dyDescent="0.2">
      <c r="A7717" s="94"/>
    </row>
    <row r="7718" spans="1:1" x14ac:dyDescent="0.2">
      <c r="A7718" s="94"/>
    </row>
    <row r="7719" spans="1:1" x14ac:dyDescent="0.2">
      <c r="A7719" s="94"/>
    </row>
    <row r="7720" spans="1:1" x14ac:dyDescent="0.2">
      <c r="A7720" s="94"/>
    </row>
    <row r="7721" spans="1:1" x14ac:dyDescent="0.2">
      <c r="A7721" s="94"/>
    </row>
    <row r="7722" spans="1:1" x14ac:dyDescent="0.2">
      <c r="A7722" s="94"/>
    </row>
    <row r="7723" spans="1:1" x14ac:dyDescent="0.2">
      <c r="A7723" s="94"/>
    </row>
    <row r="7724" spans="1:1" x14ac:dyDescent="0.2">
      <c r="A7724" s="94"/>
    </row>
    <row r="7725" spans="1:1" x14ac:dyDescent="0.2">
      <c r="A7725" s="94"/>
    </row>
    <row r="7726" spans="1:1" x14ac:dyDescent="0.2">
      <c r="A7726" s="94"/>
    </row>
    <row r="7727" spans="1:1" x14ac:dyDescent="0.2">
      <c r="A7727" s="94"/>
    </row>
    <row r="7728" spans="1:1" x14ac:dyDescent="0.2">
      <c r="A7728" s="94"/>
    </row>
    <row r="7729" spans="1:1" x14ac:dyDescent="0.2">
      <c r="A7729" s="94"/>
    </row>
    <row r="7730" spans="1:1" x14ac:dyDescent="0.2">
      <c r="A7730" s="94"/>
    </row>
    <row r="7731" spans="1:1" x14ac:dyDescent="0.2">
      <c r="A7731" s="94"/>
    </row>
    <row r="7732" spans="1:1" x14ac:dyDescent="0.2">
      <c r="A7732" s="94"/>
    </row>
    <row r="7733" spans="1:1" x14ac:dyDescent="0.2">
      <c r="A7733" s="94"/>
    </row>
    <row r="7734" spans="1:1" x14ac:dyDescent="0.2">
      <c r="A7734" s="94"/>
    </row>
    <row r="7735" spans="1:1" x14ac:dyDescent="0.2">
      <c r="A7735" s="94"/>
    </row>
    <row r="7736" spans="1:1" x14ac:dyDescent="0.2">
      <c r="A7736" s="94"/>
    </row>
    <row r="7737" spans="1:1" x14ac:dyDescent="0.2">
      <c r="A7737" s="94"/>
    </row>
    <row r="7738" spans="1:1" x14ac:dyDescent="0.2">
      <c r="A7738" s="94"/>
    </row>
    <row r="7739" spans="1:1" x14ac:dyDescent="0.2">
      <c r="A7739" s="94"/>
    </row>
    <row r="7740" spans="1:1" x14ac:dyDescent="0.2">
      <c r="A7740" s="94"/>
    </row>
    <row r="7741" spans="1:1" x14ac:dyDescent="0.2">
      <c r="A7741" s="94"/>
    </row>
    <row r="7742" spans="1:1" x14ac:dyDescent="0.2">
      <c r="A7742" s="94"/>
    </row>
    <row r="7743" spans="1:1" x14ac:dyDescent="0.2">
      <c r="A7743" s="94"/>
    </row>
    <row r="7744" spans="1:1" x14ac:dyDescent="0.2">
      <c r="A7744" s="94"/>
    </row>
    <row r="7745" spans="1:1" x14ac:dyDescent="0.2">
      <c r="A7745" s="94"/>
    </row>
    <row r="7746" spans="1:1" x14ac:dyDescent="0.2">
      <c r="A7746" s="94"/>
    </row>
    <row r="7747" spans="1:1" x14ac:dyDescent="0.2">
      <c r="A7747" s="94"/>
    </row>
    <row r="7748" spans="1:1" x14ac:dyDescent="0.2">
      <c r="A7748" s="94"/>
    </row>
    <row r="7749" spans="1:1" x14ac:dyDescent="0.2">
      <c r="A7749" s="94"/>
    </row>
    <row r="7750" spans="1:1" x14ac:dyDescent="0.2">
      <c r="A7750" s="94"/>
    </row>
    <row r="7751" spans="1:1" x14ac:dyDescent="0.2">
      <c r="A7751" s="94"/>
    </row>
    <row r="7752" spans="1:1" x14ac:dyDescent="0.2">
      <c r="A7752" s="94"/>
    </row>
    <row r="7753" spans="1:1" x14ac:dyDescent="0.2">
      <c r="A7753" s="94"/>
    </row>
    <row r="7754" spans="1:1" x14ac:dyDescent="0.2">
      <c r="A7754" s="94"/>
    </row>
    <row r="7755" spans="1:1" x14ac:dyDescent="0.2">
      <c r="A7755" s="94"/>
    </row>
    <row r="7756" spans="1:1" x14ac:dyDescent="0.2">
      <c r="A7756" s="94"/>
    </row>
    <row r="7757" spans="1:1" x14ac:dyDescent="0.2">
      <c r="A7757" s="94"/>
    </row>
    <row r="7758" spans="1:1" x14ac:dyDescent="0.2">
      <c r="A7758" s="94"/>
    </row>
    <row r="7759" spans="1:1" x14ac:dyDescent="0.2">
      <c r="A7759" s="94"/>
    </row>
    <row r="7760" spans="1:1" x14ac:dyDescent="0.2">
      <c r="A7760" s="94"/>
    </row>
    <row r="7761" spans="1:1" x14ac:dyDescent="0.2">
      <c r="A7761" s="94"/>
    </row>
    <row r="7762" spans="1:1" x14ac:dyDescent="0.2">
      <c r="A7762" s="94"/>
    </row>
    <row r="7763" spans="1:1" x14ac:dyDescent="0.2">
      <c r="A7763" s="94"/>
    </row>
    <row r="7764" spans="1:1" x14ac:dyDescent="0.2">
      <c r="A7764" s="94"/>
    </row>
    <row r="7765" spans="1:1" x14ac:dyDescent="0.2">
      <c r="A7765" s="94"/>
    </row>
    <row r="7766" spans="1:1" x14ac:dyDescent="0.2">
      <c r="A7766" s="94"/>
    </row>
    <row r="7767" spans="1:1" x14ac:dyDescent="0.2">
      <c r="A7767" s="94"/>
    </row>
    <row r="7768" spans="1:1" x14ac:dyDescent="0.2">
      <c r="A7768" s="94"/>
    </row>
    <row r="7769" spans="1:1" x14ac:dyDescent="0.2">
      <c r="A7769" s="94"/>
    </row>
    <row r="7770" spans="1:1" x14ac:dyDescent="0.2">
      <c r="A7770" s="94"/>
    </row>
    <row r="7771" spans="1:1" x14ac:dyDescent="0.2">
      <c r="A7771" s="94"/>
    </row>
    <row r="7772" spans="1:1" x14ac:dyDescent="0.2">
      <c r="A7772" s="94"/>
    </row>
    <row r="7773" spans="1:1" x14ac:dyDescent="0.2">
      <c r="A7773" s="94"/>
    </row>
    <row r="7774" spans="1:1" x14ac:dyDescent="0.2">
      <c r="A7774" s="94"/>
    </row>
    <row r="7775" spans="1:1" x14ac:dyDescent="0.2">
      <c r="A7775" s="94"/>
    </row>
    <row r="7776" spans="1:1" x14ac:dyDescent="0.2">
      <c r="A7776" s="94"/>
    </row>
    <row r="7777" spans="1:1" x14ac:dyDescent="0.2">
      <c r="A7777" s="94"/>
    </row>
    <row r="7778" spans="1:1" x14ac:dyDescent="0.2">
      <c r="A7778" s="94"/>
    </row>
    <row r="7779" spans="1:1" x14ac:dyDescent="0.2">
      <c r="A7779" s="94"/>
    </row>
    <row r="7780" spans="1:1" x14ac:dyDescent="0.2">
      <c r="A7780" s="94"/>
    </row>
    <row r="7781" spans="1:1" x14ac:dyDescent="0.2">
      <c r="A7781" s="94"/>
    </row>
    <row r="7782" spans="1:1" x14ac:dyDescent="0.2">
      <c r="A7782" s="94"/>
    </row>
    <row r="7783" spans="1:1" x14ac:dyDescent="0.2">
      <c r="A7783" s="94"/>
    </row>
    <row r="7784" spans="1:1" x14ac:dyDescent="0.2">
      <c r="A7784" s="94"/>
    </row>
    <row r="7785" spans="1:1" x14ac:dyDescent="0.2">
      <c r="A7785" s="94"/>
    </row>
    <row r="7786" spans="1:1" x14ac:dyDescent="0.2">
      <c r="A7786" s="94"/>
    </row>
    <row r="7787" spans="1:1" x14ac:dyDescent="0.2">
      <c r="A7787" s="94"/>
    </row>
    <row r="7788" spans="1:1" x14ac:dyDescent="0.2">
      <c r="A7788" s="94"/>
    </row>
    <row r="7789" spans="1:1" x14ac:dyDescent="0.2">
      <c r="A7789" s="94"/>
    </row>
    <row r="7790" spans="1:1" x14ac:dyDescent="0.2">
      <c r="A7790" s="94"/>
    </row>
    <row r="7791" spans="1:1" x14ac:dyDescent="0.2">
      <c r="A7791" s="94"/>
    </row>
    <row r="7792" spans="1:1" x14ac:dyDescent="0.2">
      <c r="A7792" s="94"/>
    </row>
    <row r="7793" spans="1:1" x14ac:dyDescent="0.2">
      <c r="A7793" s="94"/>
    </row>
    <row r="7794" spans="1:1" x14ac:dyDescent="0.2">
      <c r="A7794" s="94"/>
    </row>
    <row r="7795" spans="1:1" x14ac:dyDescent="0.2">
      <c r="A7795" s="94"/>
    </row>
    <row r="7796" spans="1:1" x14ac:dyDescent="0.2">
      <c r="A7796" s="94"/>
    </row>
    <row r="7797" spans="1:1" x14ac:dyDescent="0.2">
      <c r="A7797" s="94"/>
    </row>
    <row r="7798" spans="1:1" x14ac:dyDescent="0.2">
      <c r="A7798" s="94"/>
    </row>
    <row r="7799" spans="1:1" x14ac:dyDescent="0.2">
      <c r="A7799" s="94"/>
    </row>
    <row r="7800" spans="1:1" x14ac:dyDescent="0.2">
      <c r="A7800" s="94"/>
    </row>
    <row r="7801" spans="1:1" x14ac:dyDescent="0.2">
      <c r="A7801" s="94"/>
    </row>
    <row r="7802" spans="1:1" x14ac:dyDescent="0.2">
      <c r="A7802" s="94"/>
    </row>
    <row r="7803" spans="1:1" x14ac:dyDescent="0.2">
      <c r="A7803" s="94"/>
    </row>
    <row r="7804" spans="1:1" x14ac:dyDescent="0.2">
      <c r="A7804" s="94"/>
    </row>
    <row r="7805" spans="1:1" x14ac:dyDescent="0.2">
      <c r="A7805" s="94"/>
    </row>
    <row r="7806" spans="1:1" x14ac:dyDescent="0.2">
      <c r="A7806" s="94"/>
    </row>
    <row r="7807" spans="1:1" x14ac:dyDescent="0.2">
      <c r="A7807" s="94"/>
    </row>
    <row r="7808" spans="1:1" x14ac:dyDescent="0.2">
      <c r="A7808" s="94"/>
    </row>
    <row r="7809" spans="1:1" x14ac:dyDescent="0.2">
      <c r="A7809" s="94"/>
    </row>
    <row r="7810" spans="1:1" x14ac:dyDescent="0.2">
      <c r="A7810" s="94"/>
    </row>
    <row r="7811" spans="1:1" x14ac:dyDescent="0.2">
      <c r="A7811" s="94"/>
    </row>
    <row r="7812" spans="1:1" x14ac:dyDescent="0.2">
      <c r="A7812" s="94"/>
    </row>
    <row r="7813" spans="1:1" x14ac:dyDescent="0.2">
      <c r="A7813" s="94"/>
    </row>
    <row r="7814" spans="1:1" x14ac:dyDescent="0.2">
      <c r="A7814" s="94"/>
    </row>
    <row r="7815" spans="1:1" x14ac:dyDescent="0.2">
      <c r="A7815" s="94"/>
    </row>
    <row r="7816" spans="1:1" x14ac:dyDescent="0.2">
      <c r="A7816" s="94"/>
    </row>
    <row r="7817" spans="1:1" x14ac:dyDescent="0.2">
      <c r="A7817" s="94"/>
    </row>
    <row r="7818" spans="1:1" x14ac:dyDescent="0.2">
      <c r="A7818" s="94"/>
    </row>
    <row r="7819" spans="1:1" x14ac:dyDescent="0.2">
      <c r="A7819" s="94"/>
    </row>
    <row r="7820" spans="1:1" x14ac:dyDescent="0.2">
      <c r="A7820" s="94"/>
    </row>
    <row r="7821" spans="1:1" x14ac:dyDescent="0.2">
      <c r="A7821" s="94"/>
    </row>
    <row r="7822" spans="1:1" x14ac:dyDescent="0.2">
      <c r="A7822" s="94"/>
    </row>
    <row r="7823" spans="1:1" x14ac:dyDescent="0.2">
      <c r="A7823" s="94"/>
    </row>
    <row r="7824" spans="1:1" x14ac:dyDescent="0.2">
      <c r="A7824" s="94"/>
    </row>
    <row r="7825" spans="1:1" x14ac:dyDescent="0.2">
      <c r="A7825" s="94"/>
    </row>
    <row r="7826" spans="1:1" x14ac:dyDescent="0.2">
      <c r="A7826" s="94"/>
    </row>
    <row r="7827" spans="1:1" x14ac:dyDescent="0.2">
      <c r="A7827" s="94"/>
    </row>
    <row r="7828" spans="1:1" x14ac:dyDescent="0.2">
      <c r="A7828" s="94"/>
    </row>
    <row r="7829" spans="1:1" x14ac:dyDescent="0.2">
      <c r="A7829" s="94"/>
    </row>
    <row r="7830" spans="1:1" x14ac:dyDescent="0.2">
      <c r="A7830" s="94"/>
    </row>
    <row r="7831" spans="1:1" x14ac:dyDescent="0.2">
      <c r="A7831" s="94"/>
    </row>
    <row r="7832" spans="1:1" x14ac:dyDescent="0.2">
      <c r="A7832" s="94"/>
    </row>
    <row r="7833" spans="1:1" x14ac:dyDescent="0.2">
      <c r="A7833" s="94"/>
    </row>
    <row r="7834" spans="1:1" x14ac:dyDescent="0.2">
      <c r="A7834" s="94"/>
    </row>
    <row r="7835" spans="1:1" x14ac:dyDescent="0.2">
      <c r="A7835" s="94"/>
    </row>
    <row r="7836" spans="1:1" x14ac:dyDescent="0.2">
      <c r="A7836" s="94"/>
    </row>
    <row r="7837" spans="1:1" x14ac:dyDescent="0.2">
      <c r="A7837" s="94"/>
    </row>
    <row r="7838" spans="1:1" x14ac:dyDescent="0.2">
      <c r="A7838" s="94"/>
    </row>
    <row r="7839" spans="1:1" x14ac:dyDescent="0.2">
      <c r="A7839" s="94"/>
    </row>
    <row r="7840" spans="1:1" x14ac:dyDescent="0.2">
      <c r="A7840" s="94"/>
    </row>
    <row r="7841" spans="1:1" x14ac:dyDescent="0.2">
      <c r="A7841" s="94"/>
    </row>
    <row r="7842" spans="1:1" x14ac:dyDescent="0.2">
      <c r="A7842" s="94"/>
    </row>
    <row r="7843" spans="1:1" x14ac:dyDescent="0.2">
      <c r="A7843" s="94"/>
    </row>
    <row r="7844" spans="1:1" x14ac:dyDescent="0.2">
      <c r="A7844" s="94"/>
    </row>
    <row r="7845" spans="1:1" x14ac:dyDescent="0.2">
      <c r="A7845" s="94"/>
    </row>
    <row r="7846" spans="1:1" x14ac:dyDescent="0.2">
      <c r="A7846" s="94"/>
    </row>
    <row r="7847" spans="1:1" x14ac:dyDescent="0.2">
      <c r="A7847" s="94"/>
    </row>
    <row r="7848" spans="1:1" x14ac:dyDescent="0.2">
      <c r="A7848" s="94"/>
    </row>
    <row r="7849" spans="1:1" x14ac:dyDescent="0.2">
      <c r="A7849" s="94"/>
    </row>
    <row r="7850" spans="1:1" x14ac:dyDescent="0.2">
      <c r="A7850" s="94"/>
    </row>
    <row r="7851" spans="1:1" x14ac:dyDescent="0.2">
      <c r="A7851" s="94"/>
    </row>
    <row r="7852" spans="1:1" x14ac:dyDescent="0.2">
      <c r="A7852" s="94"/>
    </row>
    <row r="7853" spans="1:1" x14ac:dyDescent="0.2">
      <c r="A7853" s="94"/>
    </row>
    <row r="7854" spans="1:1" x14ac:dyDescent="0.2">
      <c r="A7854" s="94"/>
    </row>
    <row r="7855" spans="1:1" x14ac:dyDescent="0.2">
      <c r="A7855" s="94"/>
    </row>
    <row r="7856" spans="1:1" x14ac:dyDescent="0.2">
      <c r="A7856" s="94"/>
    </row>
    <row r="7857" spans="1:1" x14ac:dyDescent="0.2">
      <c r="A7857" s="94"/>
    </row>
    <row r="7858" spans="1:1" x14ac:dyDescent="0.2">
      <c r="A7858" s="94"/>
    </row>
    <row r="7859" spans="1:1" x14ac:dyDescent="0.2">
      <c r="A7859" s="94"/>
    </row>
    <row r="7860" spans="1:1" x14ac:dyDescent="0.2">
      <c r="A7860" s="94"/>
    </row>
    <row r="7861" spans="1:1" x14ac:dyDescent="0.2">
      <c r="A7861" s="94"/>
    </row>
    <row r="7862" spans="1:1" x14ac:dyDescent="0.2">
      <c r="A7862" s="94"/>
    </row>
    <row r="7863" spans="1:1" x14ac:dyDescent="0.2">
      <c r="A7863" s="94"/>
    </row>
    <row r="7864" spans="1:1" x14ac:dyDescent="0.2">
      <c r="A7864" s="94"/>
    </row>
    <row r="7865" spans="1:1" x14ac:dyDescent="0.2">
      <c r="A7865" s="94"/>
    </row>
    <row r="7866" spans="1:1" x14ac:dyDescent="0.2">
      <c r="A7866" s="94"/>
    </row>
    <row r="7867" spans="1:1" x14ac:dyDescent="0.2">
      <c r="A7867" s="94"/>
    </row>
    <row r="7868" spans="1:1" x14ac:dyDescent="0.2">
      <c r="A7868" s="94"/>
    </row>
    <row r="7869" spans="1:1" x14ac:dyDescent="0.2">
      <c r="A7869" s="94"/>
    </row>
    <row r="7870" spans="1:1" x14ac:dyDescent="0.2">
      <c r="A7870" s="94"/>
    </row>
    <row r="7871" spans="1:1" x14ac:dyDescent="0.2">
      <c r="A7871" s="94"/>
    </row>
    <row r="7872" spans="1:1" x14ac:dyDescent="0.2">
      <c r="A7872" s="94"/>
    </row>
    <row r="7873" spans="1:1" x14ac:dyDescent="0.2">
      <c r="A7873" s="94"/>
    </row>
    <row r="7874" spans="1:1" x14ac:dyDescent="0.2">
      <c r="A7874" s="94"/>
    </row>
    <row r="7875" spans="1:1" x14ac:dyDescent="0.2">
      <c r="A7875" s="94"/>
    </row>
    <row r="7876" spans="1:1" x14ac:dyDescent="0.2">
      <c r="A7876" s="94"/>
    </row>
    <row r="7877" spans="1:1" x14ac:dyDescent="0.2">
      <c r="A7877" s="94"/>
    </row>
    <row r="7878" spans="1:1" x14ac:dyDescent="0.2">
      <c r="A7878" s="94"/>
    </row>
    <row r="7879" spans="1:1" x14ac:dyDescent="0.2">
      <c r="A7879" s="94"/>
    </row>
    <row r="7880" spans="1:1" x14ac:dyDescent="0.2">
      <c r="A7880" s="94"/>
    </row>
    <row r="7881" spans="1:1" x14ac:dyDescent="0.2">
      <c r="A7881" s="94"/>
    </row>
    <row r="7882" spans="1:1" x14ac:dyDescent="0.2">
      <c r="A7882" s="94"/>
    </row>
    <row r="7883" spans="1:1" x14ac:dyDescent="0.2">
      <c r="A7883" s="94"/>
    </row>
    <row r="7884" spans="1:1" x14ac:dyDescent="0.2">
      <c r="A7884" s="94"/>
    </row>
    <row r="7885" spans="1:1" x14ac:dyDescent="0.2">
      <c r="A7885" s="94"/>
    </row>
    <row r="7886" spans="1:1" x14ac:dyDescent="0.2">
      <c r="A7886" s="94"/>
    </row>
    <row r="7887" spans="1:1" x14ac:dyDescent="0.2">
      <c r="A7887" s="94"/>
    </row>
    <row r="7888" spans="1:1" x14ac:dyDescent="0.2">
      <c r="A7888" s="94"/>
    </row>
    <row r="7889" spans="1:1" x14ac:dyDescent="0.2">
      <c r="A7889" s="94"/>
    </row>
    <row r="7890" spans="1:1" x14ac:dyDescent="0.2">
      <c r="A7890" s="94"/>
    </row>
    <row r="7891" spans="1:1" x14ac:dyDescent="0.2">
      <c r="A7891" s="94"/>
    </row>
    <row r="7892" spans="1:1" x14ac:dyDescent="0.2">
      <c r="A7892" s="94"/>
    </row>
    <row r="7893" spans="1:1" x14ac:dyDescent="0.2">
      <c r="A7893" s="94"/>
    </row>
    <row r="7894" spans="1:1" x14ac:dyDescent="0.2">
      <c r="A7894" s="94"/>
    </row>
    <row r="7895" spans="1:1" x14ac:dyDescent="0.2">
      <c r="A7895" s="94"/>
    </row>
    <row r="7896" spans="1:1" x14ac:dyDescent="0.2">
      <c r="A7896" s="94"/>
    </row>
    <row r="7897" spans="1:1" x14ac:dyDescent="0.2">
      <c r="A7897" s="94"/>
    </row>
    <row r="7898" spans="1:1" x14ac:dyDescent="0.2">
      <c r="A7898" s="94"/>
    </row>
    <row r="7899" spans="1:1" x14ac:dyDescent="0.2">
      <c r="A7899" s="94"/>
    </row>
    <row r="7900" spans="1:1" x14ac:dyDescent="0.2">
      <c r="A7900" s="94"/>
    </row>
    <row r="7901" spans="1:1" x14ac:dyDescent="0.2">
      <c r="A7901" s="94"/>
    </row>
    <row r="7902" spans="1:1" x14ac:dyDescent="0.2">
      <c r="A7902" s="94"/>
    </row>
    <row r="7903" spans="1:1" x14ac:dyDescent="0.2">
      <c r="A7903" s="94"/>
    </row>
    <row r="7904" spans="1:1" x14ac:dyDescent="0.2">
      <c r="A7904" s="94"/>
    </row>
    <row r="7905" spans="1:1" x14ac:dyDescent="0.2">
      <c r="A7905" s="94"/>
    </row>
    <row r="7906" spans="1:1" x14ac:dyDescent="0.2">
      <c r="A7906" s="94"/>
    </row>
    <row r="7907" spans="1:1" x14ac:dyDescent="0.2">
      <c r="A7907" s="94"/>
    </row>
    <row r="7908" spans="1:1" x14ac:dyDescent="0.2">
      <c r="A7908" s="94"/>
    </row>
    <row r="7909" spans="1:1" x14ac:dyDescent="0.2">
      <c r="A7909" s="94"/>
    </row>
    <row r="7910" spans="1:1" x14ac:dyDescent="0.2">
      <c r="A7910" s="94"/>
    </row>
    <row r="7911" spans="1:1" x14ac:dyDescent="0.2">
      <c r="A7911" s="94"/>
    </row>
    <row r="7912" spans="1:1" x14ac:dyDescent="0.2">
      <c r="A7912" s="94"/>
    </row>
    <row r="7913" spans="1:1" x14ac:dyDescent="0.2">
      <c r="A7913" s="94"/>
    </row>
    <row r="7914" spans="1:1" x14ac:dyDescent="0.2">
      <c r="A7914" s="94"/>
    </row>
    <row r="7915" spans="1:1" x14ac:dyDescent="0.2">
      <c r="A7915" s="94"/>
    </row>
    <row r="7916" spans="1:1" x14ac:dyDescent="0.2">
      <c r="A7916" s="94"/>
    </row>
    <row r="7917" spans="1:1" x14ac:dyDescent="0.2">
      <c r="A7917" s="94"/>
    </row>
    <row r="7918" spans="1:1" x14ac:dyDescent="0.2">
      <c r="A7918" s="94"/>
    </row>
    <row r="7919" spans="1:1" x14ac:dyDescent="0.2">
      <c r="A7919" s="94"/>
    </row>
    <row r="7920" spans="1:1" x14ac:dyDescent="0.2">
      <c r="A7920" s="94"/>
    </row>
    <row r="7921" spans="1:1" x14ac:dyDescent="0.2">
      <c r="A7921" s="94"/>
    </row>
    <row r="7922" spans="1:1" x14ac:dyDescent="0.2">
      <c r="A7922" s="94"/>
    </row>
    <row r="7923" spans="1:1" x14ac:dyDescent="0.2">
      <c r="A7923" s="94"/>
    </row>
    <row r="7924" spans="1:1" x14ac:dyDescent="0.2">
      <c r="A7924" s="94"/>
    </row>
    <row r="7925" spans="1:1" x14ac:dyDescent="0.2">
      <c r="A7925" s="94"/>
    </row>
    <row r="7926" spans="1:1" x14ac:dyDescent="0.2">
      <c r="A7926" s="94"/>
    </row>
    <row r="7927" spans="1:1" x14ac:dyDescent="0.2">
      <c r="A7927" s="94"/>
    </row>
    <row r="7928" spans="1:1" x14ac:dyDescent="0.2">
      <c r="A7928" s="94"/>
    </row>
    <row r="7929" spans="1:1" x14ac:dyDescent="0.2">
      <c r="A7929" s="94"/>
    </row>
    <row r="7930" spans="1:1" x14ac:dyDescent="0.2">
      <c r="A7930" s="94"/>
    </row>
    <row r="7931" spans="1:1" x14ac:dyDescent="0.2">
      <c r="A7931" s="94"/>
    </row>
    <row r="7932" spans="1:1" x14ac:dyDescent="0.2">
      <c r="A7932" s="94"/>
    </row>
    <row r="7933" spans="1:1" x14ac:dyDescent="0.2">
      <c r="A7933" s="94"/>
    </row>
    <row r="7934" spans="1:1" x14ac:dyDescent="0.2">
      <c r="A7934" s="94"/>
    </row>
    <row r="7935" spans="1:1" x14ac:dyDescent="0.2">
      <c r="A7935" s="94"/>
    </row>
    <row r="7936" spans="1:1" x14ac:dyDescent="0.2">
      <c r="A7936" s="94"/>
    </row>
    <row r="7937" spans="1:1" x14ac:dyDescent="0.2">
      <c r="A7937" s="94"/>
    </row>
    <row r="7938" spans="1:1" x14ac:dyDescent="0.2">
      <c r="A7938" s="94"/>
    </row>
    <row r="7939" spans="1:1" x14ac:dyDescent="0.2">
      <c r="A7939" s="94"/>
    </row>
    <row r="7940" spans="1:1" x14ac:dyDescent="0.2">
      <c r="A7940" s="94"/>
    </row>
    <row r="7941" spans="1:1" x14ac:dyDescent="0.2">
      <c r="A7941" s="94"/>
    </row>
    <row r="7942" spans="1:1" x14ac:dyDescent="0.2">
      <c r="A7942" s="94"/>
    </row>
    <row r="7943" spans="1:1" x14ac:dyDescent="0.2">
      <c r="A7943" s="94"/>
    </row>
    <row r="7944" spans="1:1" x14ac:dyDescent="0.2">
      <c r="A7944" s="94"/>
    </row>
    <row r="7945" spans="1:1" x14ac:dyDescent="0.2">
      <c r="A7945" s="94"/>
    </row>
    <row r="7946" spans="1:1" x14ac:dyDescent="0.2">
      <c r="A7946" s="94"/>
    </row>
    <row r="7947" spans="1:1" x14ac:dyDescent="0.2">
      <c r="A7947" s="94"/>
    </row>
    <row r="7948" spans="1:1" x14ac:dyDescent="0.2">
      <c r="A7948" s="94"/>
    </row>
    <row r="7949" spans="1:1" x14ac:dyDescent="0.2">
      <c r="A7949" s="94"/>
    </row>
    <row r="7950" spans="1:1" x14ac:dyDescent="0.2">
      <c r="A7950" s="94"/>
    </row>
    <row r="7951" spans="1:1" x14ac:dyDescent="0.2">
      <c r="A7951" s="94"/>
    </row>
    <row r="7952" spans="1:1" x14ac:dyDescent="0.2">
      <c r="A7952" s="94"/>
    </row>
    <row r="7953" spans="1:1" x14ac:dyDescent="0.2">
      <c r="A7953" s="94"/>
    </row>
    <row r="7954" spans="1:1" x14ac:dyDescent="0.2">
      <c r="A7954" s="94"/>
    </row>
    <row r="7955" spans="1:1" x14ac:dyDescent="0.2">
      <c r="A7955" s="94"/>
    </row>
    <row r="7956" spans="1:1" x14ac:dyDescent="0.2">
      <c r="A7956" s="94"/>
    </row>
    <row r="7957" spans="1:1" x14ac:dyDescent="0.2">
      <c r="A7957" s="94"/>
    </row>
    <row r="7958" spans="1:1" x14ac:dyDescent="0.2">
      <c r="A7958" s="94"/>
    </row>
    <row r="7959" spans="1:1" x14ac:dyDescent="0.2">
      <c r="A7959" s="94"/>
    </row>
    <row r="7960" spans="1:1" x14ac:dyDescent="0.2">
      <c r="A7960" s="94"/>
    </row>
    <row r="7961" spans="1:1" x14ac:dyDescent="0.2">
      <c r="A7961" s="94"/>
    </row>
    <row r="7962" spans="1:1" x14ac:dyDescent="0.2">
      <c r="A7962" s="94"/>
    </row>
    <row r="7963" spans="1:1" x14ac:dyDescent="0.2">
      <c r="A7963" s="94"/>
    </row>
    <row r="7964" spans="1:1" x14ac:dyDescent="0.2">
      <c r="A7964" s="94"/>
    </row>
    <row r="7965" spans="1:1" x14ac:dyDescent="0.2">
      <c r="A7965" s="94"/>
    </row>
    <row r="7966" spans="1:1" x14ac:dyDescent="0.2">
      <c r="A7966" s="94"/>
    </row>
    <row r="7967" spans="1:1" x14ac:dyDescent="0.2">
      <c r="A7967" s="94"/>
    </row>
    <row r="7968" spans="1:1" x14ac:dyDescent="0.2">
      <c r="A7968" s="94"/>
    </row>
    <row r="7969" spans="1:1" x14ac:dyDescent="0.2">
      <c r="A7969" s="94"/>
    </row>
    <row r="7970" spans="1:1" x14ac:dyDescent="0.2">
      <c r="A7970" s="94"/>
    </row>
    <row r="7971" spans="1:1" x14ac:dyDescent="0.2">
      <c r="A7971" s="94"/>
    </row>
    <row r="7972" spans="1:1" x14ac:dyDescent="0.2">
      <c r="A7972" s="94"/>
    </row>
    <row r="7973" spans="1:1" x14ac:dyDescent="0.2">
      <c r="A7973" s="94"/>
    </row>
    <row r="7974" spans="1:1" x14ac:dyDescent="0.2">
      <c r="A7974" s="94"/>
    </row>
    <row r="7975" spans="1:1" x14ac:dyDescent="0.2">
      <c r="A7975" s="94"/>
    </row>
    <row r="7976" spans="1:1" x14ac:dyDescent="0.2">
      <c r="A7976" s="94"/>
    </row>
    <row r="7977" spans="1:1" x14ac:dyDescent="0.2">
      <c r="A7977" s="94"/>
    </row>
    <row r="7978" spans="1:1" x14ac:dyDescent="0.2">
      <c r="A7978" s="94"/>
    </row>
    <row r="7979" spans="1:1" x14ac:dyDescent="0.2">
      <c r="A7979" s="94"/>
    </row>
    <row r="7980" spans="1:1" x14ac:dyDescent="0.2">
      <c r="A7980" s="94"/>
    </row>
    <row r="7981" spans="1:1" x14ac:dyDescent="0.2">
      <c r="A7981" s="94"/>
    </row>
    <row r="7982" spans="1:1" x14ac:dyDescent="0.2">
      <c r="A7982" s="94"/>
    </row>
    <row r="7983" spans="1:1" x14ac:dyDescent="0.2">
      <c r="A7983" s="94"/>
    </row>
    <row r="7984" spans="1:1" x14ac:dyDescent="0.2">
      <c r="A7984" s="94"/>
    </row>
    <row r="7985" spans="1:1" x14ac:dyDescent="0.2">
      <c r="A7985" s="94"/>
    </row>
    <row r="7986" spans="1:1" x14ac:dyDescent="0.2">
      <c r="A7986" s="94"/>
    </row>
    <row r="7987" spans="1:1" x14ac:dyDescent="0.2">
      <c r="A7987" s="94"/>
    </row>
    <row r="7988" spans="1:1" x14ac:dyDescent="0.2">
      <c r="A7988" s="94"/>
    </row>
    <row r="7989" spans="1:1" x14ac:dyDescent="0.2">
      <c r="A7989" s="94"/>
    </row>
    <row r="7990" spans="1:1" x14ac:dyDescent="0.2">
      <c r="A7990" s="94"/>
    </row>
    <row r="7991" spans="1:1" x14ac:dyDescent="0.2">
      <c r="A7991" s="94"/>
    </row>
    <row r="7992" spans="1:1" x14ac:dyDescent="0.2">
      <c r="A7992" s="94"/>
    </row>
    <row r="7993" spans="1:1" x14ac:dyDescent="0.2">
      <c r="A7993" s="94"/>
    </row>
    <row r="7994" spans="1:1" x14ac:dyDescent="0.2">
      <c r="A7994" s="94"/>
    </row>
    <row r="7995" spans="1:1" x14ac:dyDescent="0.2">
      <c r="A7995" s="94"/>
    </row>
    <row r="7996" spans="1:1" x14ac:dyDescent="0.2">
      <c r="A7996" s="94"/>
    </row>
    <row r="7997" spans="1:1" x14ac:dyDescent="0.2">
      <c r="A7997" s="94"/>
    </row>
    <row r="7998" spans="1:1" x14ac:dyDescent="0.2">
      <c r="A7998" s="94"/>
    </row>
    <row r="7999" spans="1:1" x14ac:dyDescent="0.2">
      <c r="A7999" s="94"/>
    </row>
    <row r="8000" spans="1:1" x14ac:dyDescent="0.2">
      <c r="A8000" s="94"/>
    </row>
    <row r="8001" spans="1:1" x14ac:dyDescent="0.2">
      <c r="A8001" s="94"/>
    </row>
    <row r="8002" spans="1:1" x14ac:dyDescent="0.2">
      <c r="A8002" s="94"/>
    </row>
    <row r="8003" spans="1:1" x14ac:dyDescent="0.2">
      <c r="A8003" s="94"/>
    </row>
    <row r="8004" spans="1:1" x14ac:dyDescent="0.2">
      <c r="A8004" s="94"/>
    </row>
    <row r="8005" spans="1:1" x14ac:dyDescent="0.2">
      <c r="A8005" s="94"/>
    </row>
    <row r="8006" spans="1:1" x14ac:dyDescent="0.2">
      <c r="A8006" s="94"/>
    </row>
    <row r="8007" spans="1:1" x14ac:dyDescent="0.2">
      <c r="A8007" s="94"/>
    </row>
    <row r="8008" spans="1:1" x14ac:dyDescent="0.2">
      <c r="A8008" s="94"/>
    </row>
    <row r="8009" spans="1:1" x14ac:dyDescent="0.2">
      <c r="A8009" s="94"/>
    </row>
    <row r="8010" spans="1:1" x14ac:dyDescent="0.2">
      <c r="A8010" s="94"/>
    </row>
    <row r="8011" spans="1:1" x14ac:dyDescent="0.2">
      <c r="A8011" s="94"/>
    </row>
    <row r="8012" spans="1:1" x14ac:dyDescent="0.2">
      <c r="A8012" s="94"/>
    </row>
    <row r="8013" spans="1:1" x14ac:dyDescent="0.2">
      <c r="A8013" s="94"/>
    </row>
    <row r="8014" spans="1:1" x14ac:dyDescent="0.2">
      <c r="A8014" s="94"/>
    </row>
    <row r="8015" spans="1:1" x14ac:dyDescent="0.2">
      <c r="A8015" s="94"/>
    </row>
    <row r="8016" spans="1:1" x14ac:dyDescent="0.2">
      <c r="A8016" s="94"/>
    </row>
    <row r="8017" spans="1:1" x14ac:dyDescent="0.2">
      <c r="A8017" s="94"/>
    </row>
    <row r="8018" spans="1:1" x14ac:dyDescent="0.2">
      <c r="A8018" s="94"/>
    </row>
    <row r="8019" spans="1:1" x14ac:dyDescent="0.2">
      <c r="A8019" s="94"/>
    </row>
    <row r="8020" spans="1:1" x14ac:dyDescent="0.2">
      <c r="A8020" s="94"/>
    </row>
    <row r="8021" spans="1:1" x14ac:dyDescent="0.2">
      <c r="A8021" s="94"/>
    </row>
    <row r="8022" spans="1:1" x14ac:dyDescent="0.2">
      <c r="A8022" s="94"/>
    </row>
    <row r="8023" spans="1:1" x14ac:dyDescent="0.2">
      <c r="A8023" s="94"/>
    </row>
    <row r="8024" spans="1:1" x14ac:dyDescent="0.2">
      <c r="A8024" s="94"/>
    </row>
    <row r="8025" spans="1:1" x14ac:dyDescent="0.2">
      <c r="A8025" s="94"/>
    </row>
    <row r="8026" spans="1:1" x14ac:dyDescent="0.2">
      <c r="A8026" s="94"/>
    </row>
    <row r="8027" spans="1:1" x14ac:dyDescent="0.2">
      <c r="A8027" s="94"/>
    </row>
    <row r="8028" spans="1:1" x14ac:dyDescent="0.2">
      <c r="A8028" s="94"/>
    </row>
    <row r="8029" spans="1:1" x14ac:dyDescent="0.2">
      <c r="A8029" s="94"/>
    </row>
    <row r="8030" spans="1:1" x14ac:dyDescent="0.2">
      <c r="A8030" s="94"/>
    </row>
    <row r="8031" spans="1:1" x14ac:dyDescent="0.2">
      <c r="A8031" s="94"/>
    </row>
    <row r="8032" spans="1:1" x14ac:dyDescent="0.2">
      <c r="A8032" s="94"/>
    </row>
    <row r="8033" spans="1:1" x14ac:dyDescent="0.2">
      <c r="A8033" s="94"/>
    </row>
    <row r="8034" spans="1:1" x14ac:dyDescent="0.2">
      <c r="A8034" s="94"/>
    </row>
    <row r="8035" spans="1:1" x14ac:dyDescent="0.2">
      <c r="A8035" s="94"/>
    </row>
    <row r="8036" spans="1:1" x14ac:dyDescent="0.2">
      <c r="A8036" s="94"/>
    </row>
    <row r="8037" spans="1:1" x14ac:dyDescent="0.2">
      <c r="A8037" s="94"/>
    </row>
    <row r="8038" spans="1:1" x14ac:dyDescent="0.2">
      <c r="A8038" s="94"/>
    </row>
    <row r="8039" spans="1:1" x14ac:dyDescent="0.2">
      <c r="A8039" s="94"/>
    </row>
    <row r="8040" spans="1:1" x14ac:dyDescent="0.2">
      <c r="A8040" s="94"/>
    </row>
    <row r="8041" spans="1:1" x14ac:dyDescent="0.2">
      <c r="A8041" s="94"/>
    </row>
    <row r="8042" spans="1:1" x14ac:dyDescent="0.2">
      <c r="A8042" s="94"/>
    </row>
    <row r="8043" spans="1:1" x14ac:dyDescent="0.2">
      <c r="A8043" s="94"/>
    </row>
    <row r="8044" spans="1:1" x14ac:dyDescent="0.2">
      <c r="A8044" s="94"/>
    </row>
    <row r="8045" spans="1:1" x14ac:dyDescent="0.2">
      <c r="A8045" s="94"/>
    </row>
    <row r="8046" spans="1:1" x14ac:dyDescent="0.2">
      <c r="A8046" s="94"/>
    </row>
    <row r="8047" spans="1:1" x14ac:dyDescent="0.2">
      <c r="A8047" s="94"/>
    </row>
    <row r="8048" spans="1:1" x14ac:dyDescent="0.2">
      <c r="A8048" s="94"/>
    </row>
    <row r="8049" spans="1:1" x14ac:dyDescent="0.2">
      <c r="A8049" s="94"/>
    </row>
    <row r="8050" spans="1:1" x14ac:dyDescent="0.2">
      <c r="A8050" s="94"/>
    </row>
    <row r="8051" spans="1:1" x14ac:dyDescent="0.2">
      <c r="A8051" s="94"/>
    </row>
    <row r="8052" spans="1:1" x14ac:dyDescent="0.2">
      <c r="A8052" s="94"/>
    </row>
    <row r="8053" spans="1:1" x14ac:dyDescent="0.2">
      <c r="A8053" s="94"/>
    </row>
    <row r="8054" spans="1:1" x14ac:dyDescent="0.2">
      <c r="A8054" s="94"/>
    </row>
    <row r="8055" spans="1:1" x14ac:dyDescent="0.2">
      <c r="A8055" s="94"/>
    </row>
    <row r="8056" spans="1:1" x14ac:dyDescent="0.2">
      <c r="A8056" s="94"/>
    </row>
    <row r="8057" spans="1:1" x14ac:dyDescent="0.2">
      <c r="A8057" s="94"/>
    </row>
    <row r="8058" spans="1:1" x14ac:dyDescent="0.2">
      <c r="A8058" s="94"/>
    </row>
    <row r="8059" spans="1:1" x14ac:dyDescent="0.2">
      <c r="A8059" s="94"/>
    </row>
    <row r="8060" spans="1:1" x14ac:dyDescent="0.2">
      <c r="A8060" s="94"/>
    </row>
    <row r="8061" spans="1:1" x14ac:dyDescent="0.2">
      <c r="A8061" s="94"/>
    </row>
    <row r="8062" spans="1:1" x14ac:dyDescent="0.2">
      <c r="A8062" s="94"/>
    </row>
    <row r="8063" spans="1:1" x14ac:dyDescent="0.2">
      <c r="A8063" s="94"/>
    </row>
    <row r="8064" spans="1:1" x14ac:dyDescent="0.2">
      <c r="A8064" s="94"/>
    </row>
    <row r="8065" spans="1:1" x14ac:dyDescent="0.2">
      <c r="A8065" s="94"/>
    </row>
    <row r="8066" spans="1:1" x14ac:dyDescent="0.2">
      <c r="A8066" s="94"/>
    </row>
    <row r="8067" spans="1:1" x14ac:dyDescent="0.2">
      <c r="A8067" s="94"/>
    </row>
    <row r="8068" spans="1:1" x14ac:dyDescent="0.2">
      <c r="A8068" s="94"/>
    </row>
    <row r="8069" spans="1:1" x14ac:dyDescent="0.2">
      <c r="A8069" s="94"/>
    </row>
    <row r="8070" spans="1:1" x14ac:dyDescent="0.2">
      <c r="A8070" s="94"/>
    </row>
    <row r="8071" spans="1:1" x14ac:dyDescent="0.2">
      <c r="A8071" s="94"/>
    </row>
    <row r="8072" spans="1:1" x14ac:dyDescent="0.2">
      <c r="A8072" s="94"/>
    </row>
    <row r="8073" spans="1:1" x14ac:dyDescent="0.2">
      <c r="A8073" s="94"/>
    </row>
    <row r="8074" spans="1:1" x14ac:dyDescent="0.2">
      <c r="A8074" s="94"/>
    </row>
    <row r="8075" spans="1:1" x14ac:dyDescent="0.2">
      <c r="A8075" s="94"/>
    </row>
    <row r="8076" spans="1:1" x14ac:dyDescent="0.2">
      <c r="A8076" s="94"/>
    </row>
    <row r="8077" spans="1:1" x14ac:dyDescent="0.2">
      <c r="A8077" s="94"/>
    </row>
    <row r="8078" spans="1:1" x14ac:dyDescent="0.2">
      <c r="A8078" s="94"/>
    </row>
    <row r="8079" spans="1:1" x14ac:dyDescent="0.2">
      <c r="A8079" s="94"/>
    </row>
    <row r="8080" spans="1:1" x14ac:dyDescent="0.2">
      <c r="A8080" s="94"/>
    </row>
    <row r="8081" spans="1:1" x14ac:dyDescent="0.2">
      <c r="A8081" s="94"/>
    </row>
    <row r="8082" spans="1:1" x14ac:dyDescent="0.2">
      <c r="A8082" s="94"/>
    </row>
    <row r="8083" spans="1:1" x14ac:dyDescent="0.2">
      <c r="A8083" s="94"/>
    </row>
    <row r="8084" spans="1:1" x14ac:dyDescent="0.2">
      <c r="A8084" s="94"/>
    </row>
    <row r="8085" spans="1:1" x14ac:dyDescent="0.2">
      <c r="A8085" s="94"/>
    </row>
    <row r="8086" spans="1:1" x14ac:dyDescent="0.2">
      <c r="A8086" s="94"/>
    </row>
    <row r="8087" spans="1:1" x14ac:dyDescent="0.2">
      <c r="A8087" s="94"/>
    </row>
    <row r="8088" spans="1:1" x14ac:dyDescent="0.2">
      <c r="A8088" s="94"/>
    </row>
    <row r="8089" spans="1:1" x14ac:dyDescent="0.2">
      <c r="A8089" s="94"/>
    </row>
    <row r="8090" spans="1:1" x14ac:dyDescent="0.2">
      <c r="A8090" s="94"/>
    </row>
    <row r="8091" spans="1:1" x14ac:dyDescent="0.2">
      <c r="A8091" s="94"/>
    </row>
    <row r="8092" spans="1:1" x14ac:dyDescent="0.2">
      <c r="A8092" s="94"/>
    </row>
    <row r="8093" spans="1:1" x14ac:dyDescent="0.2">
      <c r="A8093" s="94"/>
    </row>
    <row r="8094" spans="1:1" x14ac:dyDescent="0.2">
      <c r="A8094" s="94"/>
    </row>
    <row r="8095" spans="1:1" x14ac:dyDescent="0.2">
      <c r="A8095" s="94"/>
    </row>
    <row r="8096" spans="1:1" x14ac:dyDescent="0.2">
      <c r="A8096" s="94"/>
    </row>
    <row r="8097" spans="1:1" x14ac:dyDescent="0.2">
      <c r="A8097" s="94"/>
    </row>
    <row r="8098" spans="1:1" x14ac:dyDescent="0.2">
      <c r="A8098" s="94"/>
    </row>
    <row r="8099" spans="1:1" x14ac:dyDescent="0.2">
      <c r="A8099" s="94"/>
    </row>
    <row r="8100" spans="1:1" x14ac:dyDescent="0.2">
      <c r="A8100" s="94"/>
    </row>
    <row r="8101" spans="1:1" x14ac:dyDescent="0.2">
      <c r="A8101" s="94"/>
    </row>
    <row r="8102" spans="1:1" x14ac:dyDescent="0.2">
      <c r="A8102" s="94"/>
    </row>
    <row r="8103" spans="1:1" x14ac:dyDescent="0.2">
      <c r="A8103" s="94"/>
    </row>
    <row r="8104" spans="1:1" x14ac:dyDescent="0.2">
      <c r="A8104" s="94"/>
    </row>
    <row r="8105" spans="1:1" x14ac:dyDescent="0.2">
      <c r="A8105" s="94"/>
    </row>
    <row r="8106" spans="1:1" x14ac:dyDescent="0.2">
      <c r="A8106" s="94"/>
    </row>
    <row r="8107" spans="1:1" x14ac:dyDescent="0.2">
      <c r="A8107" s="94"/>
    </row>
    <row r="8108" spans="1:1" x14ac:dyDescent="0.2">
      <c r="A8108" s="94"/>
    </row>
    <row r="8109" spans="1:1" x14ac:dyDescent="0.2">
      <c r="A8109" s="94"/>
    </row>
    <row r="8110" spans="1:1" x14ac:dyDescent="0.2">
      <c r="A8110" s="94"/>
    </row>
    <row r="8111" spans="1:1" x14ac:dyDescent="0.2">
      <c r="A8111" s="94"/>
    </row>
    <row r="8112" spans="1:1" x14ac:dyDescent="0.2">
      <c r="A8112" s="94"/>
    </row>
    <row r="8113" spans="1:1" x14ac:dyDescent="0.2">
      <c r="A8113" s="94"/>
    </row>
    <row r="8114" spans="1:1" x14ac:dyDescent="0.2">
      <c r="A8114" s="94"/>
    </row>
    <row r="8115" spans="1:1" x14ac:dyDescent="0.2">
      <c r="A8115" s="94"/>
    </row>
    <row r="8116" spans="1:1" x14ac:dyDescent="0.2">
      <c r="A8116" s="94"/>
    </row>
    <row r="8117" spans="1:1" x14ac:dyDescent="0.2">
      <c r="A8117" s="94"/>
    </row>
    <row r="8118" spans="1:1" x14ac:dyDescent="0.2">
      <c r="A8118" s="94"/>
    </row>
    <row r="8119" spans="1:1" x14ac:dyDescent="0.2">
      <c r="A8119" s="94"/>
    </row>
    <row r="8120" spans="1:1" x14ac:dyDescent="0.2">
      <c r="A8120" s="94"/>
    </row>
    <row r="8121" spans="1:1" x14ac:dyDescent="0.2">
      <c r="A8121" s="94"/>
    </row>
    <row r="8122" spans="1:1" x14ac:dyDescent="0.2">
      <c r="A8122" s="94"/>
    </row>
    <row r="8123" spans="1:1" x14ac:dyDescent="0.2">
      <c r="A8123" s="94"/>
    </row>
    <row r="8124" spans="1:1" x14ac:dyDescent="0.2">
      <c r="A8124" s="94"/>
    </row>
    <row r="8125" spans="1:1" x14ac:dyDescent="0.2">
      <c r="A8125" s="94"/>
    </row>
    <row r="8126" spans="1:1" x14ac:dyDescent="0.2">
      <c r="A8126" s="94"/>
    </row>
    <row r="8127" spans="1:1" x14ac:dyDescent="0.2">
      <c r="A8127" s="94"/>
    </row>
    <row r="8128" spans="1:1" x14ac:dyDescent="0.2">
      <c r="A8128" s="94"/>
    </row>
    <row r="8129" spans="1:1" x14ac:dyDescent="0.2">
      <c r="A8129" s="94"/>
    </row>
    <row r="8130" spans="1:1" x14ac:dyDescent="0.2">
      <c r="A8130" s="94"/>
    </row>
    <row r="8131" spans="1:1" x14ac:dyDescent="0.2">
      <c r="A8131" s="94"/>
    </row>
    <row r="8132" spans="1:1" x14ac:dyDescent="0.2">
      <c r="A8132" s="94"/>
    </row>
    <row r="8133" spans="1:1" x14ac:dyDescent="0.2">
      <c r="A8133" s="94"/>
    </row>
    <row r="8134" spans="1:1" x14ac:dyDescent="0.2">
      <c r="A8134" s="94"/>
    </row>
    <row r="8135" spans="1:1" x14ac:dyDescent="0.2">
      <c r="A8135" s="94"/>
    </row>
    <row r="8136" spans="1:1" x14ac:dyDescent="0.2">
      <c r="A8136" s="94"/>
    </row>
    <row r="8137" spans="1:1" x14ac:dyDescent="0.2">
      <c r="A8137" s="94"/>
    </row>
    <row r="8138" spans="1:1" x14ac:dyDescent="0.2">
      <c r="A8138" s="94"/>
    </row>
    <row r="8139" spans="1:1" x14ac:dyDescent="0.2">
      <c r="A8139" s="94"/>
    </row>
    <row r="8140" spans="1:1" x14ac:dyDescent="0.2">
      <c r="A8140" s="94"/>
    </row>
    <row r="8141" spans="1:1" x14ac:dyDescent="0.2">
      <c r="A8141" s="94"/>
    </row>
    <row r="8142" spans="1:1" x14ac:dyDescent="0.2">
      <c r="A8142" s="94"/>
    </row>
    <row r="8143" spans="1:1" x14ac:dyDescent="0.2">
      <c r="A8143" s="94"/>
    </row>
    <row r="8144" spans="1:1" x14ac:dyDescent="0.2">
      <c r="A8144" s="94"/>
    </row>
    <row r="8145" spans="1:1" x14ac:dyDescent="0.2">
      <c r="A8145" s="94"/>
    </row>
    <row r="8146" spans="1:1" x14ac:dyDescent="0.2">
      <c r="A8146" s="94"/>
    </row>
    <row r="8147" spans="1:1" x14ac:dyDescent="0.2">
      <c r="A8147" s="94"/>
    </row>
    <row r="8148" spans="1:1" x14ac:dyDescent="0.2">
      <c r="A8148" s="94"/>
    </row>
    <row r="8149" spans="1:1" x14ac:dyDescent="0.2">
      <c r="A8149" s="94"/>
    </row>
    <row r="8150" spans="1:1" x14ac:dyDescent="0.2">
      <c r="A8150" s="94"/>
    </row>
    <row r="8151" spans="1:1" x14ac:dyDescent="0.2">
      <c r="A8151" s="94"/>
    </row>
    <row r="8152" spans="1:1" x14ac:dyDescent="0.2">
      <c r="A8152" s="94"/>
    </row>
    <row r="8153" spans="1:1" x14ac:dyDescent="0.2">
      <c r="A8153" s="94"/>
    </row>
    <row r="8154" spans="1:1" x14ac:dyDescent="0.2">
      <c r="A8154" s="94"/>
    </row>
    <row r="8155" spans="1:1" x14ac:dyDescent="0.2">
      <c r="A8155" s="94"/>
    </row>
    <row r="8156" spans="1:1" x14ac:dyDescent="0.2">
      <c r="A8156" s="94"/>
    </row>
    <row r="8157" spans="1:1" x14ac:dyDescent="0.2">
      <c r="A8157" s="94"/>
    </row>
    <row r="8158" spans="1:1" x14ac:dyDescent="0.2">
      <c r="A8158" s="94"/>
    </row>
    <row r="8159" spans="1:1" x14ac:dyDescent="0.2">
      <c r="A8159" s="94"/>
    </row>
    <row r="8160" spans="1:1" x14ac:dyDescent="0.2">
      <c r="A8160" s="94"/>
    </row>
    <row r="8161" spans="1:1" x14ac:dyDescent="0.2">
      <c r="A8161" s="94"/>
    </row>
    <row r="8162" spans="1:1" x14ac:dyDescent="0.2">
      <c r="A8162" s="94"/>
    </row>
    <row r="8163" spans="1:1" x14ac:dyDescent="0.2">
      <c r="A8163" s="94"/>
    </row>
    <row r="8164" spans="1:1" x14ac:dyDescent="0.2">
      <c r="A8164" s="94"/>
    </row>
    <row r="8165" spans="1:1" x14ac:dyDescent="0.2">
      <c r="A8165" s="94"/>
    </row>
    <row r="8166" spans="1:1" x14ac:dyDescent="0.2">
      <c r="A8166" s="94"/>
    </row>
    <row r="8167" spans="1:1" x14ac:dyDescent="0.2">
      <c r="A8167" s="94"/>
    </row>
    <row r="8168" spans="1:1" x14ac:dyDescent="0.2">
      <c r="A8168" s="94"/>
    </row>
    <row r="8169" spans="1:1" x14ac:dyDescent="0.2">
      <c r="A8169" s="94"/>
    </row>
    <row r="8170" spans="1:1" x14ac:dyDescent="0.2">
      <c r="A8170" s="94"/>
    </row>
    <row r="8171" spans="1:1" x14ac:dyDescent="0.2">
      <c r="A8171" s="94"/>
    </row>
    <row r="8172" spans="1:1" x14ac:dyDescent="0.2">
      <c r="A8172" s="94"/>
    </row>
    <row r="8173" spans="1:1" x14ac:dyDescent="0.2">
      <c r="A8173" s="94"/>
    </row>
    <row r="8174" spans="1:1" x14ac:dyDescent="0.2">
      <c r="A8174" s="94"/>
    </row>
    <row r="8175" spans="1:1" x14ac:dyDescent="0.2">
      <c r="A8175" s="94"/>
    </row>
    <row r="8176" spans="1:1" x14ac:dyDescent="0.2">
      <c r="A8176" s="94"/>
    </row>
    <row r="8177" spans="1:1" x14ac:dyDescent="0.2">
      <c r="A8177" s="94"/>
    </row>
    <row r="8178" spans="1:1" x14ac:dyDescent="0.2">
      <c r="A8178" s="94"/>
    </row>
    <row r="8179" spans="1:1" x14ac:dyDescent="0.2">
      <c r="A8179" s="94"/>
    </row>
    <row r="8180" spans="1:1" x14ac:dyDescent="0.2">
      <c r="A8180" s="94"/>
    </row>
    <row r="8181" spans="1:1" x14ac:dyDescent="0.2">
      <c r="A8181" s="94"/>
    </row>
    <row r="8182" spans="1:1" x14ac:dyDescent="0.2">
      <c r="A8182" s="94"/>
    </row>
    <row r="8183" spans="1:1" x14ac:dyDescent="0.2">
      <c r="A8183" s="94"/>
    </row>
    <row r="8184" spans="1:1" x14ac:dyDescent="0.2">
      <c r="A8184" s="94"/>
    </row>
    <row r="8185" spans="1:1" x14ac:dyDescent="0.2">
      <c r="A8185" s="94"/>
    </row>
    <row r="8186" spans="1:1" x14ac:dyDescent="0.2">
      <c r="A8186" s="94"/>
    </row>
    <row r="8187" spans="1:1" x14ac:dyDescent="0.2">
      <c r="A8187" s="94"/>
    </row>
    <row r="8188" spans="1:1" x14ac:dyDescent="0.2">
      <c r="A8188" s="94"/>
    </row>
    <row r="8189" spans="1:1" x14ac:dyDescent="0.2">
      <c r="A8189" s="94"/>
    </row>
    <row r="8190" spans="1:1" x14ac:dyDescent="0.2">
      <c r="A8190" s="94"/>
    </row>
    <row r="8191" spans="1:1" x14ac:dyDescent="0.2">
      <c r="A8191" s="94"/>
    </row>
    <row r="8192" spans="1:1" x14ac:dyDescent="0.2">
      <c r="A8192" s="94"/>
    </row>
    <row r="8193" spans="1:1" x14ac:dyDescent="0.2">
      <c r="A8193" s="94"/>
    </row>
    <row r="8194" spans="1:1" x14ac:dyDescent="0.2">
      <c r="A8194" s="94"/>
    </row>
    <row r="8195" spans="1:1" x14ac:dyDescent="0.2">
      <c r="A8195" s="94"/>
    </row>
    <row r="8196" spans="1:1" x14ac:dyDescent="0.2">
      <c r="A8196" s="94"/>
    </row>
    <row r="8197" spans="1:1" x14ac:dyDescent="0.2">
      <c r="A8197" s="94"/>
    </row>
    <row r="8198" spans="1:1" x14ac:dyDescent="0.2">
      <c r="A8198" s="94"/>
    </row>
    <row r="8199" spans="1:1" x14ac:dyDescent="0.2">
      <c r="A8199" s="94"/>
    </row>
    <row r="8200" spans="1:1" x14ac:dyDescent="0.2">
      <c r="A8200" s="94"/>
    </row>
    <row r="8201" spans="1:1" x14ac:dyDescent="0.2">
      <c r="A8201" s="94"/>
    </row>
    <row r="8202" spans="1:1" x14ac:dyDescent="0.2">
      <c r="A8202" s="94"/>
    </row>
    <row r="8203" spans="1:1" x14ac:dyDescent="0.2">
      <c r="A8203" s="94"/>
    </row>
    <row r="8204" spans="1:1" x14ac:dyDescent="0.2">
      <c r="A8204" s="94"/>
    </row>
    <row r="8205" spans="1:1" x14ac:dyDescent="0.2">
      <c r="A8205" s="94"/>
    </row>
    <row r="8206" spans="1:1" x14ac:dyDescent="0.2">
      <c r="A8206" s="94"/>
    </row>
    <row r="8207" spans="1:1" x14ac:dyDescent="0.2">
      <c r="A8207" s="94"/>
    </row>
    <row r="8208" spans="1:1" x14ac:dyDescent="0.2">
      <c r="A8208" s="94"/>
    </row>
    <row r="8209" spans="1:1" x14ac:dyDescent="0.2">
      <c r="A8209" s="94"/>
    </row>
    <row r="8210" spans="1:1" x14ac:dyDescent="0.2">
      <c r="A8210" s="94"/>
    </row>
    <row r="8211" spans="1:1" x14ac:dyDescent="0.2">
      <c r="A8211" s="94"/>
    </row>
    <row r="8212" spans="1:1" x14ac:dyDescent="0.2">
      <c r="A8212" s="94"/>
    </row>
    <row r="8213" spans="1:1" x14ac:dyDescent="0.2">
      <c r="A8213" s="94"/>
    </row>
    <row r="8214" spans="1:1" x14ac:dyDescent="0.2">
      <c r="A8214" s="94"/>
    </row>
    <row r="8215" spans="1:1" x14ac:dyDescent="0.2">
      <c r="A8215" s="94"/>
    </row>
    <row r="8216" spans="1:1" x14ac:dyDescent="0.2">
      <c r="A8216" s="94"/>
    </row>
    <row r="8217" spans="1:1" x14ac:dyDescent="0.2">
      <c r="A8217" s="94"/>
    </row>
    <row r="8218" spans="1:1" x14ac:dyDescent="0.2">
      <c r="A8218" s="94"/>
    </row>
    <row r="8219" spans="1:1" x14ac:dyDescent="0.2">
      <c r="A8219" s="94"/>
    </row>
    <row r="8220" spans="1:1" x14ac:dyDescent="0.2">
      <c r="A8220" s="94"/>
    </row>
    <row r="8221" spans="1:1" x14ac:dyDescent="0.2">
      <c r="A8221" s="94"/>
    </row>
    <row r="8222" spans="1:1" x14ac:dyDescent="0.2">
      <c r="A8222" s="94"/>
    </row>
    <row r="8223" spans="1:1" x14ac:dyDescent="0.2">
      <c r="A8223" s="94"/>
    </row>
    <row r="8224" spans="1:1" x14ac:dyDescent="0.2">
      <c r="A8224" s="94"/>
    </row>
    <row r="8225" spans="1:1" x14ac:dyDescent="0.2">
      <c r="A8225" s="94"/>
    </row>
    <row r="8226" spans="1:1" x14ac:dyDescent="0.2">
      <c r="A8226" s="94"/>
    </row>
    <row r="8227" spans="1:1" x14ac:dyDescent="0.2">
      <c r="A8227" s="94"/>
    </row>
    <row r="8228" spans="1:1" x14ac:dyDescent="0.2">
      <c r="A8228" s="94"/>
    </row>
    <row r="8229" spans="1:1" x14ac:dyDescent="0.2">
      <c r="A8229" s="94"/>
    </row>
    <row r="8230" spans="1:1" x14ac:dyDescent="0.2">
      <c r="A8230" s="94"/>
    </row>
    <row r="8231" spans="1:1" x14ac:dyDescent="0.2">
      <c r="A8231" s="94"/>
    </row>
    <row r="8232" spans="1:1" x14ac:dyDescent="0.2">
      <c r="A8232" s="94"/>
    </row>
    <row r="8233" spans="1:1" x14ac:dyDescent="0.2">
      <c r="A8233" s="94"/>
    </row>
    <row r="8234" spans="1:1" x14ac:dyDescent="0.2">
      <c r="A8234" s="94"/>
    </row>
    <row r="8235" spans="1:1" x14ac:dyDescent="0.2">
      <c r="A8235" s="94"/>
    </row>
    <row r="8236" spans="1:1" x14ac:dyDescent="0.2">
      <c r="A8236" s="94"/>
    </row>
    <row r="8237" spans="1:1" x14ac:dyDescent="0.2">
      <c r="A8237" s="94"/>
    </row>
    <row r="8238" spans="1:1" x14ac:dyDescent="0.2">
      <c r="A8238" s="94"/>
    </row>
    <row r="8239" spans="1:1" x14ac:dyDescent="0.2">
      <c r="A8239" s="94"/>
    </row>
    <row r="8240" spans="1:1" x14ac:dyDescent="0.2">
      <c r="A8240" s="94"/>
    </row>
    <row r="8241" spans="1:1" x14ac:dyDescent="0.2">
      <c r="A8241" s="94"/>
    </row>
    <row r="8242" spans="1:1" x14ac:dyDescent="0.2">
      <c r="A8242" s="94"/>
    </row>
    <row r="8243" spans="1:1" x14ac:dyDescent="0.2">
      <c r="A8243" s="94"/>
    </row>
    <row r="8244" spans="1:1" x14ac:dyDescent="0.2">
      <c r="A8244" s="94"/>
    </row>
    <row r="8245" spans="1:1" x14ac:dyDescent="0.2">
      <c r="A8245" s="94"/>
    </row>
    <row r="8246" spans="1:1" x14ac:dyDescent="0.2">
      <c r="A8246" s="94"/>
    </row>
    <row r="8247" spans="1:1" x14ac:dyDescent="0.2">
      <c r="A8247" s="94"/>
    </row>
    <row r="8248" spans="1:1" x14ac:dyDescent="0.2">
      <c r="A8248" s="94"/>
    </row>
    <row r="8249" spans="1:1" x14ac:dyDescent="0.2">
      <c r="A8249" s="94"/>
    </row>
    <row r="8250" spans="1:1" x14ac:dyDescent="0.2">
      <c r="A8250" s="94"/>
    </row>
    <row r="8251" spans="1:1" x14ac:dyDescent="0.2">
      <c r="A8251" s="94"/>
    </row>
    <row r="8252" spans="1:1" x14ac:dyDescent="0.2">
      <c r="A8252" s="94"/>
    </row>
    <row r="8253" spans="1:1" x14ac:dyDescent="0.2">
      <c r="A8253" s="94"/>
    </row>
    <row r="8254" spans="1:1" x14ac:dyDescent="0.2">
      <c r="A8254" s="94"/>
    </row>
    <row r="8255" spans="1:1" x14ac:dyDescent="0.2">
      <c r="A8255" s="94"/>
    </row>
    <row r="8256" spans="1:1" x14ac:dyDescent="0.2">
      <c r="A8256" s="94"/>
    </row>
    <row r="8257" spans="1:1" x14ac:dyDescent="0.2">
      <c r="A8257" s="94"/>
    </row>
    <row r="8258" spans="1:1" x14ac:dyDescent="0.2">
      <c r="A8258" s="94"/>
    </row>
    <row r="8259" spans="1:1" x14ac:dyDescent="0.2">
      <c r="A8259" s="94"/>
    </row>
    <row r="8260" spans="1:1" x14ac:dyDescent="0.2">
      <c r="A8260" s="94"/>
    </row>
    <row r="8261" spans="1:1" x14ac:dyDescent="0.2">
      <c r="A8261" s="94"/>
    </row>
    <row r="8262" spans="1:1" x14ac:dyDescent="0.2">
      <c r="A8262" s="94"/>
    </row>
    <row r="8263" spans="1:1" x14ac:dyDescent="0.2">
      <c r="A8263" s="94"/>
    </row>
    <row r="8264" spans="1:1" x14ac:dyDescent="0.2">
      <c r="A8264" s="94"/>
    </row>
    <row r="8265" spans="1:1" x14ac:dyDescent="0.2">
      <c r="A8265" s="94"/>
    </row>
    <row r="8266" spans="1:1" x14ac:dyDescent="0.2">
      <c r="A8266" s="94"/>
    </row>
    <row r="8267" spans="1:1" x14ac:dyDescent="0.2">
      <c r="A8267" s="94"/>
    </row>
    <row r="8268" spans="1:1" x14ac:dyDescent="0.2">
      <c r="A8268" s="94"/>
    </row>
    <row r="8269" spans="1:1" x14ac:dyDescent="0.2">
      <c r="A8269" s="94"/>
    </row>
    <row r="8270" spans="1:1" x14ac:dyDescent="0.2">
      <c r="A8270" s="94"/>
    </row>
    <row r="8271" spans="1:1" x14ac:dyDescent="0.2">
      <c r="A8271" s="94"/>
    </row>
    <row r="8272" spans="1:1" x14ac:dyDescent="0.2">
      <c r="A8272" s="94"/>
    </row>
    <row r="8273" spans="1:1" x14ac:dyDescent="0.2">
      <c r="A8273" s="94"/>
    </row>
    <row r="8274" spans="1:1" x14ac:dyDescent="0.2">
      <c r="A8274" s="94"/>
    </row>
    <row r="8275" spans="1:1" x14ac:dyDescent="0.2">
      <c r="A8275" s="94"/>
    </row>
    <row r="8276" spans="1:1" x14ac:dyDescent="0.2">
      <c r="A8276" s="94"/>
    </row>
    <row r="8277" spans="1:1" x14ac:dyDescent="0.2">
      <c r="A8277" s="94"/>
    </row>
    <row r="8278" spans="1:1" x14ac:dyDescent="0.2">
      <c r="A8278" s="94"/>
    </row>
    <row r="8279" spans="1:1" x14ac:dyDescent="0.2">
      <c r="A8279" s="94"/>
    </row>
    <row r="8280" spans="1:1" x14ac:dyDescent="0.2">
      <c r="A8280" s="94"/>
    </row>
    <row r="8281" spans="1:1" x14ac:dyDescent="0.2">
      <c r="A8281" s="94"/>
    </row>
    <row r="8282" spans="1:1" x14ac:dyDescent="0.2">
      <c r="A8282" s="94"/>
    </row>
    <row r="8283" spans="1:1" x14ac:dyDescent="0.2">
      <c r="A8283" s="94"/>
    </row>
    <row r="8284" spans="1:1" x14ac:dyDescent="0.2">
      <c r="A8284" s="94"/>
    </row>
    <row r="8285" spans="1:1" x14ac:dyDescent="0.2">
      <c r="A8285" s="94"/>
    </row>
    <row r="8286" spans="1:1" x14ac:dyDescent="0.2">
      <c r="A8286" s="94"/>
    </row>
    <row r="8287" spans="1:1" x14ac:dyDescent="0.2">
      <c r="A8287" s="94"/>
    </row>
    <row r="8288" spans="1:1" x14ac:dyDescent="0.2">
      <c r="A8288" s="94"/>
    </row>
    <row r="8289" spans="1:1" x14ac:dyDescent="0.2">
      <c r="A8289" s="94"/>
    </row>
    <row r="8290" spans="1:1" x14ac:dyDescent="0.2">
      <c r="A8290" s="94"/>
    </row>
    <row r="8291" spans="1:1" x14ac:dyDescent="0.2">
      <c r="A8291" s="94"/>
    </row>
    <row r="8292" spans="1:1" x14ac:dyDescent="0.2">
      <c r="A8292" s="94"/>
    </row>
    <row r="8293" spans="1:1" x14ac:dyDescent="0.2">
      <c r="A8293" s="94"/>
    </row>
    <row r="8294" spans="1:1" x14ac:dyDescent="0.2">
      <c r="A8294" s="94"/>
    </row>
    <row r="8295" spans="1:1" x14ac:dyDescent="0.2">
      <c r="A8295" s="94"/>
    </row>
    <row r="8296" spans="1:1" x14ac:dyDescent="0.2">
      <c r="A8296" s="94"/>
    </row>
    <row r="8297" spans="1:1" x14ac:dyDescent="0.2">
      <c r="A8297" s="94"/>
    </row>
    <row r="8298" spans="1:1" x14ac:dyDescent="0.2">
      <c r="A8298" s="94"/>
    </row>
    <row r="8299" spans="1:1" x14ac:dyDescent="0.2">
      <c r="A8299" s="94"/>
    </row>
    <row r="8300" spans="1:1" x14ac:dyDescent="0.2">
      <c r="A8300" s="94"/>
    </row>
    <row r="8301" spans="1:1" x14ac:dyDescent="0.2">
      <c r="A8301" s="94"/>
    </row>
    <row r="8302" spans="1:1" x14ac:dyDescent="0.2">
      <c r="A8302" s="94"/>
    </row>
    <row r="8303" spans="1:1" x14ac:dyDescent="0.2">
      <c r="A8303" s="94"/>
    </row>
    <row r="8304" spans="1:1" x14ac:dyDescent="0.2">
      <c r="A8304" s="94"/>
    </row>
    <row r="8305" spans="1:1" x14ac:dyDescent="0.2">
      <c r="A8305" s="94"/>
    </row>
    <row r="8306" spans="1:1" x14ac:dyDescent="0.2">
      <c r="A8306" s="94"/>
    </row>
    <row r="8307" spans="1:1" x14ac:dyDescent="0.2">
      <c r="A8307" s="94"/>
    </row>
    <row r="8308" spans="1:1" x14ac:dyDescent="0.2">
      <c r="A8308" s="94"/>
    </row>
    <row r="8309" spans="1:1" x14ac:dyDescent="0.2">
      <c r="A8309" s="94"/>
    </row>
    <row r="8310" spans="1:1" x14ac:dyDescent="0.2">
      <c r="A8310" s="94"/>
    </row>
    <row r="8311" spans="1:1" x14ac:dyDescent="0.2">
      <c r="A8311" s="94"/>
    </row>
    <row r="8312" spans="1:1" x14ac:dyDescent="0.2">
      <c r="A8312" s="94"/>
    </row>
    <row r="8313" spans="1:1" x14ac:dyDescent="0.2">
      <c r="A8313" s="94"/>
    </row>
    <row r="8314" spans="1:1" x14ac:dyDescent="0.2">
      <c r="A8314" s="94"/>
    </row>
    <row r="8315" spans="1:1" x14ac:dyDescent="0.2">
      <c r="A8315" s="94"/>
    </row>
    <row r="8316" spans="1:1" x14ac:dyDescent="0.2">
      <c r="A8316" s="94"/>
    </row>
    <row r="8317" spans="1:1" x14ac:dyDescent="0.2">
      <c r="A8317" s="94"/>
    </row>
    <row r="8318" spans="1:1" x14ac:dyDescent="0.2">
      <c r="A8318" s="94"/>
    </row>
    <row r="8319" spans="1:1" x14ac:dyDescent="0.2">
      <c r="A8319" s="94"/>
    </row>
    <row r="8320" spans="1:1" x14ac:dyDescent="0.2">
      <c r="A8320" s="94"/>
    </row>
    <row r="8321" spans="1:1" x14ac:dyDescent="0.2">
      <c r="A8321" s="94"/>
    </row>
    <row r="8322" spans="1:1" x14ac:dyDescent="0.2">
      <c r="A8322" s="94"/>
    </row>
    <row r="8323" spans="1:1" x14ac:dyDescent="0.2">
      <c r="A8323" s="94"/>
    </row>
    <row r="8324" spans="1:1" x14ac:dyDescent="0.2">
      <c r="A8324" s="94"/>
    </row>
    <row r="8325" spans="1:1" x14ac:dyDescent="0.2">
      <c r="A8325" s="94"/>
    </row>
    <row r="8326" spans="1:1" x14ac:dyDescent="0.2">
      <c r="A8326" s="94"/>
    </row>
    <row r="8327" spans="1:1" x14ac:dyDescent="0.2">
      <c r="A8327" s="94"/>
    </row>
    <row r="8328" spans="1:1" x14ac:dyDescent="0.2">
      <c r="A8328" s="94"/>
    </row>
    <row r="8329" spans="1:1" x14ac:dyDescent="0.2">
      <c r="A8329" s="94"/>
    </row>
    <row r="8330" spans="1:1" x14ac:dyDescent="0.2">
      <c r="A8330" s="94"/>
    </row>
    <row r="8331" spans="1:1" x14ac:dyDescent="0.2">
      <c r="A8331" s="94"/>
    </row>
    <row r="8332" spans="1:1" x14ac:dyDescent="0.2">
      <c r="A8332" s="94"/>
    </row>
    <row r="8333" spans="1:1" x14ac:dyDescent="0.2">
      <c r="A8333" s="94"/>
    </row>
    <row r="8334" spans="1:1" x14ac:dyDescent="0.2">
      <c r="A8334" s="94"/>
    </row>
    <row r="8335" spans="1:1" x14ac:dyDescent="0.2">
      <c r="A8335" s="94"/>
    </row>
    <row r="8336" spans="1:1" x14ac:dyDescent="0.2">
      <c r="A8336" s="94"/>
    </row>
    <row r="8337" spans="1:1" x14ac:dyDescent="0.2">
      <c r="A8337" s="94"/>
    </row>
    <row r="8338" spans="1:1" x14ac:dyDescent="0.2">
      <c r="A8338" s="94"/>
    </row>
    <row r="8339" spans="1:1" x14ac:dyDescent="0.2">
      <c r="A8339" s="94"/>
    </row>
    <row r="8340" spans="1:1" x14ac:dyDescent="0.2">
      <c r="A8340" s="94"/>
    </row>
    <row r="8341" spans="1:1" x14ac:dyDescent="0.2">
      <c r="A8341" s="94"/>
    </row>
    <row r="8342" spans="1:1" x14ac:dyDescent="0.2">
      <c r="A8342" s="94"/>
    </row>
    <row r="8343" spans="1:1" x14ac:dyDescent="0.2">
      <c r="A8343" s="94"/>
    </row>
    <row r="8344" spans="1:1" x14ac:dyDescent="0.2">
      <c r="A8344" s="94"/>
    </row>
    <row r="8345" spans="1:1" x14ac:dyDescent="0.2">
      <c r="A8345" s="94"/>
    </row>
    <row r="8346" spans="1:1" x14ac:dyDescent="0.2">
      <c r="A8346" s="94"/>
    </row>
    <row r="8347" spans="1:1" x14ac:dyDescent="0.2">
      <c r="A8347" s="94"/>
    </row>
    <row r="8348" spans="1:1" x14ac:dyDescent="0.2">
      <c r="A8348" s="94"/>
    </row>
    <row r="8349" spans="1:1" x14ac:dyDescent="0.2">
      <c r="A8349" s="94"/>
    </row>
    <row r="8350" spans="1:1" x14ac:dyDescent="0.2">
      <c r="A8350" s="94"/>
    </row>
    <row r="8351" spans="1:1" x14ac:dyDescent="0.2">
      <c r="A8351" s="94"/>
    </row>
    <row r="8352" spans="1:1" x14ac:dyDescent="0.2">
      <c r="A8352" s="94"/>
    </row>
    <row r="8353" spans="1:1" x14ac:dyDescent="0.2">
      <c r="A8353" s="94"/>
    </row>
    <row r="8354" spans="1:1" x14ac:dyDescent="0.2">
      <c r="A8354" s="94"/>
    </row>
    <row r="8355" spans="1:1" x14ac:dyDescent="0.2">
      <c r="A8355" s="94"/>
    </row>
    <row r="8356" spans="1:1" x14ac:dyDescent="0.2">
      <c r="A8356" s="94"/>
    </row>
    <row r="8357" spans="1:1" x14ac:dyDescent="0.2">
      <c r="A8357" s="94"/>
    </row>
    <row r="8358" spans="1:1" x14ac:dyDescent="0.2">
      <c r="A8358" s="94"/>
    </row>
    <row r="8359" spans="1:1" x14ac:dyDescent="0.2">
      <c r="A8359" s="94"/>
    </row>
    <row r="8360" spans="1:1" x14ac:dyDescent="0.2">
      <c r="A8360" s="94"/>
    </row>
    <row r="8361" spans="1:1" x14ac:dyDescent="0.2">
      <c r="A8361" s="94"/>
    </row>
    <row r="8362" spans="1:1" x14ac:dyDescent="0.2">
      <c r="A8362" s="94"/>
    </row>
    <row r="8363" spans="1:1" x14ac:dyDescent="0.2">
      <c r="A8363" s="94"/>
    </row>
    <row r="8364" spans="1:1" x14ac:dyDescent="0.2">
      <c r="A8364" s="94"/>
    </row>
    <row r="8365" spans="1:1" x14ac:dyDescent="0.2">
      <c r="A8365" s="94"/>
    </row>
    <row r="8366" spans="1:1" x14ac:dyDescent="0.2">
      <c r="A8366" s="94"/>
    </row>
    <row r="8367" spans="1:1" x14ac:dyDescent="0.2">
      <c r="A8367" s="94"/>
    </row>
    <row r="8368" spans="1:1" x14ac:dyDescent="0.2">
      <c r="A8368" s="94"/>
    </row>
    <row r="8369" spans="1:1" x14ac:dyDescent="0.2">
      <c r="A8369" s="94"/>
    </row>
    <row r="8370" spans="1:1" x14ac:dyDescent="0.2">
      <c r="A8370" s="94"/>
    </row>
    <row r="8371" spans="1:1" x14ac:dyDescent="0.2">
      <c r="A8371" s="94"/>
    </row>
    <row r="8372" spans="1:1" x14ac:dyDescent="0.2">
      <c r="A8372" s="94"/>
    </row>
    <row r="8373" spans="1:1" x14ac:dyDescent="0.2">
      <c r="A8373" s="94"/>
    </row>
    <row r="8374" spans="1:1" x14ac:dyDescent="0.2">
      <c r="A8374" s="94"/>
    </row>
    <row r="8375" spans="1:1" x14ac:dyDescent="0.2">
      <c r="A8375" s="94"/>
    </row>
    <row r="8376" spans="1:1" x14ac:dyDescent="0.2">
      <c r="A8376" s="94"/>
    </row>
    <row r="8377" spans="1:1" x14ac:dyDescent="0.2">
      <c r="A8377" s="94"/>
    </row>
    <row r="8378" spans="1:1" x14ac:dyDescent="0.2">
      <c r="A8378" s="94"/>
    </row>
    <row r="8379" spans="1:1" x14ac:dyDescent="0.2">
      <c r="A8379" s="94"/>
    </row>
    <row r="8380" spans="1:1" x14ac:dyDescent="0.2">
      <c r="A8380" s="94"/>
    </row>
    <row r="8381" spans="1:1" x14ac:dyDescent="0.2">
      <c r="A8381" s="94"/>
    </row>
    <row r="8382" spans="1:1" x14ac:dyDescent="0.2">
      <c r="A8382" s="94"/>
    </row>
    <row r="8383" spans="1:1" x14ac:dyDescent="0.2">
      <c r="A8383" s="94"/>
    </row>
    <row r="8384" spans="1:1" x14ac:dyDescent="0.2">
      <c r="A8384" s="94"/>
    </row>
    <row r="8385" spans="1:1" x14ac:dyDescent="0.2">
      <c r="A8385" s="94"/>
    </row>
    <row r="8386" spans="1:1" x14ac:dyDescent="0.2">
      <c r="A8386" s="94"/>
    </row>
    <row r="8387" spans="1:1" x14ac:dyDescent="0.2">
      <c r="A8387" s="94"/>
    </row>
    <row r="8388" spans="1:1" x14ac:dyDescent="0.2">
      <c r="A8388" s="94"/>
    </row>
    <row r="8389" spans="1:1" x14ac:dyDescent="0.2">
      <c r="A8389" s="94"/>
    </row>
    <row r="8390" spans="1:1" x14ac:dyDescent="0.2">
      <c r="A8390" s="94"/>
    </row>
    <row r="8391" spans="1:1" x14ac:dyDescent="0.2">
      <c r="A8391" s="94"/>
    </row>
    <row r="8392" spans="1:1" x14ac:dyDescent="0.2">
      <c r="A8392" s="94"/>
    </row>
    <row r="8393" spans="1:1" x14ac:dyDescent="0.2">
      <c r="A8393" s="94"/>
    </row>
    <row r="8394" spans="1:1" x14ac:dyDescent="0.2">
      <c r="A8394" s="94"/>
    </row>
    <row r="8395" spans="1:1" x14ac:dyDescent="0.2">
      <c r="A8395" s="94"/>
    </row>
    <row r="8396" spans="1:1" x14ac:dyDescent="0.2">
      <c r="A8396" s="94"/>
    </row>
    <row r="8397" spans="1:1" x14ac:dyDescent="0.2">
      <c r="A8397" s="94"/>
    </row>
    <row r="8398" spans="1:1" x14ac:dyDescent="0.2">
      <c r="A8398" s="94"/>
    </row>
    <row r="8399" spans="1:1" x14ac:dyDescent="0.2">
      <c r="A8399" s="94"/>
    </row>
    <row r="8400" spans="1:1" x14ac:dyDescent="0.2">
      <c r="A8400" s="94"/>
    </row>
    <row r="8401" spans="1:1" x14ac:dyDescent="0.2">
      <c r="A8401" s="94"/>
    </row>
    <row r="8402" spans="1:1" x14ac:dyDescent="0.2">
      <c r="A8402" s="94"/>
    </row>
    <row r="8403" spans="1:1" x14ac:dyDescent="0.2">
      <c r="A8403" s="94"/>
    </row>
    <row r="8404" spans="1:1" x14ac:dyDescent="0.2">
      <c r="A8404" s="94"/>
    </row>
    <row r="8405" spans="1:1" x14ac:dyDescent="0.2">
      <c r="A8405" s="94"/>
    </row>
    <row r="8406" spans="1:1" x14ac:dyDescent="0.2">
      <c r="A8406" s="94"/>
    </row>
    <row r="8407" spans="1:1" x14ac:dyDescent="0.2">
      <c r="A8407" s="94"/>
    </row>
    <row r="8408" spans="1:1" x14ac:dyDescent="0.2">
      <c r="A8408" s="94"/>
    </row>
    <row r="8409" spans="1:1" x14ac:dyDescent="0.2">
      <c r="A8409" s="94"/>
    </row>
    <row r="8410" spans="1:1" x14ac:dyDescent="0.2">
      <c r="A8410" s="94"/>
    </row>
    <row r="8411" spans="1:1" x14ac:dyDescent="0.2">
      <c r="A8411" s="94"/>
    </row>
    <row r="8412" spans="1:1" x14ac:dyDescent="0.2">
      <c r="A8412" s="94"/>
    </row>
    <row r="8413" spans="1:1" x14ac:dyDescent="0.2">
      <c r="A8413" s="94"/>
    </row>
    <row r="8414" spans="1:1" x14ac:dyDescent="0.2">
      <c r="A8414" s="94"/>
    </row>
    <row r="8415" spans="1:1" x14ac:dyDescent="0.2">
      <c r="A8415" s="94"/>
    </row>
    <row r="8416" spans="1:1" x14ac:dyDescent="0.2">
      <c r="A8416" s="94"/>
    </row>
    <row r="8417" spans="1:1" x14ac:dyDescent="0.2">
      <c r="A8417" s="94"/>
    </row>
    <row r="8418" spans="1:1" x14ac:dyDescent="0.2">
      <c r="A8418" s="94"/>
    </row>
    <row r="8419" spans="1:1" x14ac:dyDescent="0.2">
      <c r="A8419" s="94"/>
    </row>
    <row r="8420" spans="1:1" x14ac:dyDescent="0.2">
      <c r="A8420" s="94"/>
    </row>
    <row r="8421" spans="1:1" x14ac:dyDescent="0.2">
      <c r="A8421" s="94"/>
    </row>
    <row r="8422" spans="1:1" x14ac:dyDescent="0.2">
      <c r="A8422" s="94"/>
    </row>
    <row r="8423" spans="1:1" x14ac:dyDescent="0.2">
      <c r="A8423" s="94"/>
    </row>
    <row r="8424" spans="1:1" x14ac:dyDescent="0.2">
      <c r="A8424" s="94"/>
    </row>
    <row r="8425" spans="1:1" x14ac:dyDescent="0.2">
      <c r="A8425" s="94"/>
    </row>
    <row r="8426" spans="1:1" x14ac:dyDescent="0.2">
      <c r="A8426" s="94"/>
    </row>
    <row r="8427" spans="1:1" x14ac:dyDescent="0.2">
      <c r="A8427" s="94"/>
    </row>
    <row r="8428" spans="1:1" x14ac:dyDescent="0.2">
      <c r="A8428" s="94"/>
    </row>
    <row r="8429" spans="1:1" x14ac:dyDescent="0.2">
      <c r="A8429" s="94"/>
    </row>
    <row r="8430" spans="1:1" x14ac:dyDescent="0.2">
      <c r="A8430" s="94"/>
    </row>
    <row r="8431" spans="1:1" x14ac:dyDescent="0.2">
      <c r="A8431" s="94"/>
    </row>
    <row r="8432" spans="1:1" x14ac:dyDescent="0.2">
      <c r="A8432" s="94"/>
    </row>
    <row r="8433" spans="1:1" x14ac:dyDescent="0.2">
      <c r="A8433" s="94"/>
    </row>
    <row r="8434" spans="1:1" x14ac:dyDescent="0.2">
      <c r="A8434" s="94"/>
    </row>
    <row r="8435" spans="1:1" x14ac:dyDescent="0.2">
      <c r="A8435" s="94"/>
    </row>
    <row r="8436" spans="1:1" x14ac:dyDescent="0.2">
      <c r="A8436" s="94"/>
    </row>
    <row r="8437" spans="1:1" x14ac:dyDescent="0.2">
      <c r="A8437" s="94"/>
    </row>
    <row r="8438" spans="1:1" x14ac:dyDescent="0.2">
      <c r="A8438" s="94"/>
    </row>
    <row r="8439" spans="1:1" x14ac:dyDescent="0.2">
      <c r="A8439" s="94"/>
    </row>
    <row r="8440" spans="1:1" x14ac:dyDescent="0.2">
      <c r="A8440" s="94"/>
    </row>
    <row r="8441" spans="1:1" x14ac:dyDescent="0.2">
      <c r="A8441" s="94"/>
    </row>
    <row r="8442" spans="1:1" x14ac:dyDescent="0.2">
      <c r="A8442" s="94"/>
    </row>
    <row r="8443" spans="1:1" x14ac:dyDescent="0.2">
      <c r="A8443" s="94"/>
    </row>
    <row r="8444" spans="1:1" x14ac:dyDescent="0.2">
      <c r="A8444" s="94"/>
    </row>
    <row r="8445" spans="1:1" x14ac:dyDescent="0.2">
      <c r="A8445" s="94"/>
    </row>
    <row r="8446" spans="1:1" x14ac:dyDescent="0.2">
      <c r="A8446" s="94"/>
    </row>
    <row r="8447" spans="1:1" x14ac:dyDescent="0.2">
      <c r="A8447" s="94"/>
    </row>
    <row r="8448" spans="1:1" x14ac:dyDescent="0.2">
      <c r="A8448" s="94"/>
    </row>
    <row r="8449" spans="1:1" x14ac:dyDescent="0.2">
      <c r="A8449" s="94"/>
    </row>
    <row r="8450" spans="1:1" x14ac:dyDescent="0.2">
      <c r="A8450" s="94"/>
    </row>
    <row r="8451" spans="1:1" x14ac:dyDescent="0.2">
      <c r="A8451" s="94"/>
    </row>
    <row r="8452" spans="1:1" x14ac:dyDescent="0.2">
      <c r="A8452" s="94"/>
    </row>
    <row r="8453" spans="1:1" x14ac:dyDescent="0.2">
      <c r="A8453" s="94"/>
    </row>
    <row r="8454" spans="1:1" x14ac:dyDescent="0.2">
      <c r="A8454" s="94"/>
    </row>
    <row r="8455" spans="1:1" x14ac:dyDescent="0.2">
      <c r="A8455" s="94"/>
    </row>
    <row r="8456" spans="1:1" x14ac:dyDescent="0.2">
      <c r="A8456" s="94"/>
    </row>
    <row r="8457" spans="1:1" x14ac:dyDescent="0.2">
      <c r="A8457" s="94"/>
    </row>
    <row r="8458" spans="1:1" x14ac:dyDescent="0.2">
      <c r="A8458" s="94"/>
    </row>
    <row r="8459" spans="1:1" x14ac:dyDescent="0.2">
      <c r="A8459" s="94"/>
    </row>
    <row r="8460" spans="1:1" x14ac:dyDescent="0.2">
      <c r="A8460" s="94"/>
    </row>
    <row r="8461" spans="1:1" x14ac:dyDescent="0.2">
      <c r="A8461" s="94"/>
    </row>
    <row r="8462" spans="1:1" x14ac:dyDescent="0.2">
      <c r="A8462" s="94"/>
    </row>
    <row r="8463" spans="1:1" x14ac:dyDescent="0.2">
      <c r="A8463" s="94"/>
    </row>
    <row r="8464" spans="1:1" x14ac:dyDescent="0.2">
      <c r="A8464" s="94"/>
    </row>
    <row r="8465" spans="1:1" x14ac:dyDescent="0.2">
      <c r="A8465" s="94"/>
    </row>
    <row r="8466" spans="1:1" x14ac:dyDescent="0.2">
      <c r="A8466" s="94"/>
    </row>
    <row r="8467" spans="1:1" x14ac:dyDescent="0.2">
      <c r="A8467" s="94"/>
    </row>
    <row r="8468" spans="1:1" x14ac:dyDescent="0.2">
      <c r="A8468" s="94"/>
    </row>
    <row r="8469" spans="1:1" x14ac:dyDescent="0.2">
      <c r="A8469" s="94"/>
    </row>
    <row r="8470" spans="1:1" x14ac:dyDescent="0.2">
      <c r="A8470" s="94"/>
    </row>
    <row r="8471" spans="1:1" x14ac:dyDescent="0.2">
      <c r="A8471" s="94"/>
    </row>
    <row r="8472" spans="1:1" x14ac:dyDescent="0.2">
      <c r="A8472" s="94"/>
    </row>
    <row r="8473" spans="1:1" x14ac:dyDescent="0.2">
      <c r="A8473" s="94"/>
    </row>
    <row r="8474" spans="1:1" x14ac:dyDescent="0.2">
      <c r="A8474" s="94"/>
    </row>
    <row r="8475" spans="1:1" x14ac:dyDescent="0.2">
      <c r="A8475" s="94"/>
    </row>
    <row r="8476" spans="1:1" x14ac:dyDescent="0.2">
      <c r="A8476" s="94"/>
    </row>
    <row r="8477" spans="1:1" x14ac:dyDescent="0.2">
      <c r="A8477" s="94"/>
    </row>
    <row r="8478" spans="1:1" x14ac:dyDescent="0.2">
      <c r="A8478" s="94"/>
    </row>
    <row r="8479" spans="1:1" x14ac:dyDescent="0.2">
      <c r="A8479" s="94"/>
    </row>
    <row r="8480" spans="1:1" x14ac:dyDescent="0.2">
      <c r="A8480" s="94"/>
    </row>
    <row r="8481" spans="1:1" x14ac:dyDescent="0.2">
      <c r="A8481" s="94"/>
    </row>
    <row r="8482" spans="1:1" x14ac:dyDescent="0.2">
      <c r="A8482" s="94"/>
    </row>
    <row r="8483" spans="1:1" x14ac:dyDescent="0.2">
      <c r="A8483" s="94"/>
    </row>
    <row r="8484" spans="1:1" x14ac:dyDescent="0.2">
      <c r="A8484" s="94"/>
    </row>
    <row r="8485" spans="1:1" x14ac:dyDescent="0.2">
      <c r="A8485" s="94"/>
    </row>
    <row r="8486" spans="1:1" x14ac:dyDescent="0.2">
      <c r="A8486" s="94"/>
    </row>
    <row r="8487" spans="1:1" x14ac:dyDescent="0.2">
      <c r="A8487" s="94"/>
    </row>
    <row r="8488" spans="1:1" x14ac:dyDescent="0.2">
      <c r="A8488" s="94"/>
    </row>
    <row r="8489" spans="1:1" x14ac:dyDescent="0.2">
      <c r="A8489" s="94"/>
    </row>
    <row r="8490" spans="1:1" x14ac:dyDescent="0.2">
      <c r="A8490" s="94"/>
    </row>
    <row r="8491" spans="1:1" x14ac:dyDescent="0.2">
      <c r="A8491" s="94"/>
    </row>
    <row r="8492" spans="1:1" x14ac:dyDescent="0.2">
      <c r="A8492" s="94"/>
    </row>
    <row r="8493" spans="1:1" x14ac:dyDescent="0.2">
      <c r="A8493" s="94"/>
    </row>
    <row r="8494" spans="1:1" x14ac:dyDescent="0.2">
      <c r="A8494" s="94"/>
    </row>
    <row r="8495" spans="1:1" x14ac:dyDescent="0.2">
      <c r="A8495" s="94"/>
    </row>
    <row r="8496" spans="1:1" x14ac:dyDescent="0.2">
      <c r="A8496" s="94"/>
    </row>
    <row r="8497" spans="1:1" x14ac:dyDescent="0.2">
      <c r="A8497" s="94"/>
    </row>
    <row r="8498" spans="1:1" x14ac:dyDescent="0.2">
      <c r="A8498" s="94"/>
    </row>
    <row r="8499" spans="1:1" x14ac:dyDescent="0.2">
      <c r="A8499" s="94"/>
    </row>
    <row r="8500" spans="1:1" x14ac:dyDescent="0.2">
      <c r="A8500" s="94"/>
    </row>
    <row r="8501" spans="1:1" x14ac:dyDescent="0.2">
      <c r="A8501" s="94"/>
    </row>
    <row r="8502" spans="1:1" x14ac:dyDescent="0.2">
      <c r="A8502" s="94"/>
    </row>
    <row r="8503" spans="1:1" x14ac:dyDescent="0.2">
      <c r="A8503" s="94"/>
    </row>
    <row r="8504" spans="1:1" x14ac:dyDescent="0.2">
      <c r="A8504" s="94"/>
    </row>
    <row r="8505" spans="1:1" x14ac:dyDescent="0.2">
      <c r="A8505" s="94"/>
    </row>
    <row r="8506" spans="1:1" x14ac:dyDescent="0.2">
      <c r="A8506" s="94"/>
    </row>
    <row r="8507" spans="1:1" x14ac:dyDescent="0.2">
      <c r="A8507" s="94"/>
    </row>
    <row r="8508" spans="1:1" x14ac:dyDescent="0.2">
      <c r="A8508" s="94"/>
    </row>
    <row r="8509" spans="1:1" x14ac:dyDescent="0.2">
      <c r="A8509" s="94"/>
    </row>
    <row r="8510" spans="1:1" x14ac:dyDescent="0.2">
      <c r="A8510" s="94"/>
    </row>
    <row r="8511" spans="1:1" x14ac:dyDescent="0.2">
      <c r="A8511" s="94"/>
    </row>
    <row r="8512" spans="1:1" x14ac:dyDescent="0.2">
      <c r="A8512" s="94"/>
    </row>
    <row r="8513" spans="1:1" x14ac:dyDescent="0.2">
      <c r="A8513" s="94"/>
    </row>
    <row r="8514" spans="1:1" x14ac:dyDescent="0.2">
      <c r="A8514" s="94"/>
    </row>
    <row r="8515" spans="1:1" x14ac:dyDescent="0.2">
      <c r="A8515" s="94"/>
    </row>
    <row r="8516" spans="1:1" x14ac:dyDescent="0.2">
      <c r="A8516" s="94"/>
    </row>
    <row r="8517" spans="1:1" x14ac:dyDescent="0.2">
      <c r="A8517" s="94"/>
    </row>
    <row r="8518" spans="1:1" x14ac:dyDescent="0.2">
      <c r="A8518" s="94"/>
    </row>
    <row r="8519" spans="1:1" x14ac:dyDescent="0.2">
      <c r="A8519" s="94"/>
    </row>
    <row r="8520" spans="1:1" x14ac:dyDescent="0.2">
      <c r="A8520" s="94"/>
    </row>
    <row r="8521" spans="1:1" x14ac:dyDescent="0.2">
      <c r="A8521" s="94"/>
    </row>
    <row r="8522" spans="1:1" x14ac:dyDescent="0.2">
      <c r="A8522" s="94"/>
    </row>
    <row r="8523" spans="1:1" x14ac:dyDescent="0.2">
      <c r="A8523" s="94"/>
    </row>
    <row r="8524" spans="1:1" x14ac:dyDescent="0.2">
      <c r="A8524" s="94"/>
    </row>
    <row r="8525" spans="1:1" x14ac:dyDescent="0.2">
      <c r="A8525" s="94"/>
    </row>
    <row r="8526" spans="1:1" x14ac:dyDescent="0.2">
      <c r="A8526" s="94"/>
    </row>
    <row r="8527" spans="1:1" x14ac:dyDescent="0.2">
      <c r="A8527" s="94"/>
    </row>
    <row r="8528" spans="1:1" x14ac:dyDescent="0.2">
      <c r="A8528" s="94"/>
    </row>
    <row r="8529" spans="1:1" x14ac:dyDescent="0.2">
      <c r="A8529" s="94"/>
    </row>
    <row r="8530" spans="1:1" x14ac:dyDescent="0.2">
      <c r="A8530" s="94"/>
    </row>
    <row r="8531" spans="1:1" x14ac:dyDescent="0.2">
      <c r="A8531" s="94"/>
    </row>
    <row r="8532" spans="1:1" x14ac:dyDescent="0.2">
      <c r="A8532" s="94"/>
    </row>
    <row r="8533" spans="1:1" x14ac:dyDescent="0.2">
      <c r="A8533" s="94"/>
    </row>
    <row r="8534" spans="1:1" x14ac:dyDescent="0.2">
      <c r="A8534" s="94"/>
    </row>
    <row r="8535" spans="1:1" x14ac:dyDescent="0.2">
      <c r="A8535" s="94"/>
    </row>
    <row r="8536" spans="1:1" x14ac:dyDescent="0.2">
      <c r="A8536" s="94"/>
    </row>
    <row r="8537" spans="1:1" x14ac:dyDescent="0.2">
      <c r="A8537" s="94"/>
    </row>
    <row r="8538" spans="1:1" x14ac:dyDescent="0.2">
      <c r="A8538" s="94"/>
    </row>
    <row r="8539" spans="1:1" x14ac:dyDescent="0.2">
      <c r="A8539" s="94"/>
    </row>
    <row r="8540" spans="1:1" x14ac:dyDescent="0.2">
      <c r="A8540" s="94"/>
    </row>
    <row r="8541" spans="1:1" x14ac:dyDescent="0.2">
      <c r="A8541" s="94"/>
    </row>
    <row r="8542" spans="1:1" x14ac:dyDescent="0.2">
      <c r="A8542" s="94"/>
    </row>
    <row r="8543" spans="1:1" x14ac:dyDescent="0.2">
      <c r="A8543" s="94"/>
    </row>
    <row r="8544" spans="1:1" x14ac:dyDescent="0.2">
      <c r="A8544" s="94"/>
    </row>
    <row r="8545" spans="1:1" x14ac:dyDescent="0.2">
      <c r="A8545" s="94"/>
    </row>
    <row r="8546" spans="1:1" x14ac:dyDescent="0.2">
      <c r="A8546" s="94"/>
    </row>
    <row r="8547" spans="1:1" x14ac:dyDescent="0.2">
      <c r="A8547" s="94"/>
    </row>
    <row r="8548" spans="1:1" x14ac:dyDescent="0.2">
      <c r="A8548" s="94"/>
    </row>
    <row r="8549" spans="1:1" x14ac:dyDescent="0.2">
      <c r="A8549" s="94"/>
    </row>
    <row r="8550" spans="1:1" x14ac:dyDescent="0.2">
      <c r="A8550" s="94"/>
    </row>
    <row r="8551" spans="1:1" x14ac:dyDescent="0.2">
      <c r="A8551" s="94"/>
    </row>
    <row r="8552" spans="1:1" x14ac:dyDescent="0.2">
      <c r="A8552" s="94"/>
    </row>
    <row r="8553" spans="1:1" x14ac:dyDescent="0.2">
      <c r="A8553" s="94"/>
    </row>
    <row r="8554" spans="1:1" x14ac:dyDescent="0.2">
      <c r="A8554" s="94"/>
    </row>
    <row r="8555" spans="1:1" x14ac:dyDescent="0.2">
      <c r="A8555" s="94"/>
    </row>
    <row r="8556" spans="1:1" x14ac:dyDescent="0.2">
      <c r="A8556" s="94"/>
    </row>
    <row r="8557" spans="1:1" x14ac:dyDescent="0.2">
      <c r="A8557" s="94"/>
    </row>
    <row r="8558" spans="1:1" x14ac:dyDescent="0.2">
      <c r="A8558" s="94"/>
    </row>
    <row r="8559" spans="1:1" x14ac:dyDescent="0.2">
      <c r="A8559" s="94"/>
    </row>
    <row r="8560" spans="1:1" x14ac:dyDescent="0.2">
      <c r="A8560" s="94"/>
    </row>
    <row r="8561" spans="1:1" x14ac:dyDescent="0.2">
      <c r="A8561" s="94"/>
    </row>
    <row r="8562" spans="1:1" x14ac:dyDescent="0.2">
      <c r="A8562" s="94"/>
    </row>
    <row r="8563" spans="1:1" x14ac:dyDescent="0.2">
      <c r="A8563" s="94"/>
    </row>
    <row r="8564" spans="1:1" x14ac:dyDescent="0.2">
      <c r="A8564" s="94"/>
    </row>
    <row r="8565" spans="1:1" x14ac:dyDescent="0.2">
      <c r="A8565" s="94"/>
    </row>
    <row r="8566" spans="1:1" x14ac:dyDescent="0.2">
      <c r="A8566" s="94"/>
    </row>
    <row r="8567" spans="1:1" x14ac:dyDescent="0.2">
      <c r="A8567" s="94"/>
    </row>
    <row r="8568" spans="1:1" x14ac:dyDescent="0.2">
      <c r="A8568" s="94"/>
    </row>
    <row r="8569" spans="1:1" x14ac:dyDescent="0.2">
      <c r="A8569" s="94"/>
    </row>
    <row r="8570" spans="1:1" x14ac:dyDescent="0.2">
      <c r="A8570" s="94"/>
    </row>
    <row r="8571" spans="1:1" x14ac:dyDescent="0.2">
      <c r="A8571" s="94"/>
    </row>
    <row r="8572" spans="1:1" x14ac:dyDescent="0.2">
      <c r="A8572" s="94"/>
    </row>
    <row r="8573" spans="1:1" x14ac:dyDescent="0.2">
      <c r="A8573" s="94"/>
    </row>
    <row r="8574" spans="1:1" x14ac:dyDescent="0.2">
      <c r="A8574" s="94"/>
    </row>
    <row r="8575" spans="1:1" x14ac:dyDescent="0.2">
      <c r="A8575" s="94"/>
    </row>
    <row r="8576" spans="1:1" x14ac:dyDescent="0.2">
      <c r="A8576" s="94"/>
    </row>
    <row r="8577" spans="1:1" x14ac:dyDescent="0.2">
      <c r="A8577" s="94"/>
    </row>
    <row r="8578" spans="1:1" x14ac:dyDescent="0.2">
      <c r="A8578" s="94"/>
    </row>
    <row r="8579" spans="1:1" x14ac:dyDescent="0.2">
      <c r="A8579" s="94"/>
    </row>
    <row r="8580" spans="1:1" x14ac:dyDescent="0.2">
      <c r="A8580" s="94"/>
    </row>
    <row r="8581" spans="1:1" x14ac:dyDescent="0.2">
      <c r="A8581" s="94"/>
    </row>
    <row r="8582" spans="1:1" x14ac:dyDescent="0.2">
      <c r="A8582" s="94"/>
    </row>
    <row r="8583" spans="1:1" x14ac:dyDescent="0.2">
      <c r="A8583" s="94"/>
    </row>
    <row r="8584" spans="1:1" x14ac:dyDescent="0.2">
      <c r="A8584" s="94"/>
    </row>
    <row r="8585" spans="1:1" x14ac:dyDescent="0.2">
      <c r="A8585" s="94"/>
    </row>
    <row r="8586" spans="1:1" x14ac:dyDescent="0.2">
      <c r="A8586" s="94"/>
    </row>
    <row r="8587" spans="1:1" x14ac:dyDescent="0.2">
      <c r="A8587" s="94"/>
    </row>
    <row r="8588" spans="1:1" x14ac:dyDescent="0.2">
      <c r="A8588" s="94"/>
    </row>
    <row r="8589" spans="1:1" x14ac:dyDescent="0.2">
      <c r="A8589" s="94"/>
    </row>
    <row r="8590" spans="1:1" x14ac:dyDescent="0.2">
      <c r="A8590" s="94"/>
    </row>
    <row r="8591" spans="1:1" x14ac:dyDescent="0.2">
      <c r="A8591" s="94"/>
    </row>
    <row r="8592" spans="1:1" x14ac:dyDescent="0.2">
      <c r="A8592" s="94"/>
    </row>
    <row r="8593" spans="1:1" x14ac:dyDescent="0.2">
      <c r="A8593" s="94"/>
    </row>
    <row r="8594" spans="1:1" x14ac:dyDescent="0.2">
      <c r="A8594" s="94"/>
    </row>
    <row r="8595" spans="1:1" x14ac:dyDescent="0.2">
      <c r="A8595" s="94"/>
    </row>
    <row r="8596" spans="1:1" x14ac:dyDescent="0.2">
      <c r="A8596" s="94"/>
    </row>
    <row r="8597" spans="1:1" x14ac:dyDescent="0.2">
      <c r="A8597" s="94"/>
    </row>
    <row r="8598" spans="1:1" x14ac:dyDescent="0.2">
      <c r="A8598" s="94"/>
    </row>
    <row r="8599" spans="1:1" x14ac:dyDescent="0.2">
      <c r="A8599" s="94"/>
    </row>
    <row r="8600" spans="1:1" x14ac:dyDescent="0.2">
      <c r="A8600" s="94"/>
    </row>
    <row r="8601" spans="1:1" x14ac:dyDescent="0.2">
      <c r="A8601" s="94"/>
    </row>
    <row r="8602" spans="1:1" x14ac:dyDescent="0.2">
      <c r="A8602" s="94"/>
    </row>
    <row r="8603" spans="1:1" x14ac:dyDescent="0.2">
      <c r="A8603" s="94"/>
    </row>
    <row r="8604" spans="1:1" x14ac:dyDescent="0.2">
      <c r="A8604" s="94"/>
    </row>
    <row r="8605" spans="1:1" x14ac:dyDescent="0.2">
      <c r="A8605" s="94"/>
    </row>
    <row r="8606" spans="1:1" x14ac:dyDescent="0.2">
      <c r="A8606" s="94"/>
    </row>
    <row r="8607" spans="1:1" x14ac:dyDescent="0.2">
      <c r="A8607" s="94"/>
    </row>
    <row r="8608" spans="1:1" x14ac:dyDescent="0.2">
      <c r="A8608" s="94"/>
    </row>
    <row r="8609" spans="1:1" x14ac:dyDescent="0.2">
      <c r="A8609" s="94"/>
    </row>
    <row r="8610" spans="1:1" x14ac:dyDescent="0.2">
      <c r="A8610" s="94"/>
    </row>
    <row r="8611" spans="1:1" x14ac:dyDescent="0.2">
      <c r="A8611" s="94"/>
    </row>
    <row r="8612" spans="1:1" x14ac:dyDescent="0.2">
      <c r="A8612" s="94"/>
    </row>
    <row r="8613" spans="1:1" x14ac:dyDescent="0.2">
      <c r="A8613" s="94"/>
    </row>
    <row r="8614" spans="1:1" x14ac:dyDescent="0.2">
      <c r="A8614" s="94"/>
    </row>
    <row r="8615" spans="1:1" x14ac:dyDescent="0.2">
      <c r="A8615" s="94"/>
    </row>
    <row r="8616" spans="1:1" x14ac:dyDescent="0.2">
      <c r="A8616" s="94"/>
    </row>
    <row r="8617" spans="1:1" x14ac:dyDescent="0.2">
      <c r="A8617" s="94"/>
    </row>
    <row r="8618" spans="1:1" x14ac:dyDescent="0.2">
      <c r="A8618" s="94"/>
    </row>
    <row r="8619" spans="1:1" x14ac:dyDescent="0.2">
      <c r="A8619" s="94"/>
    </row>
    <row r="8620" spans="1:1" x14ac:dyDescent="0.2">
      <c r="A8620" s="94"/>
    </row>
    <row r="8621" spans="1:1" x14ac:dyDescent="0.2">
      <c r="A8621" s="94"/>
    </row>
    <row r="8622" spans="1:1" x14ac:dyDescent="0.2">
      <c r="A8622" s="94"/>
    </row>
    <row r="8623" spans="1:1" x14ac:dyDescent="0.2">
      <c r="A8623" s="94"/>
    </row>
    <row r="8624" spans="1:1" x14ac:dyDescent="0.2">
      <c r="A8624" s="94"/>
    </row>
    <row r="8625" spans="1:1" x14ac:dyDescent="0.2">
      <c r="A8625" s="94"/>
    </row>
    <row r="8626" spans="1:1" x14ac:dyDescent="0.2">
      <c r="A8626" s="94"/>
    </row>
    <row r="8627" spans="1:1" x14ac:dyDescent="0.2">
      <c r="A8627" s="94"/>
    </row>
    <row r="8628" spans="1:1" x14ac:dyDescent="0.2">
      <c r="A8628" s="94"/>
    </row>
    <row r="8629" spans="1:1" x14ac:dyDescent="0.2">
      <c r="A8629" s="94"/>
    </row>
    <row r="8630" spans="1:1" x14ac:dyDescent="0.2">
      <c r="A8630" s="94"/>
    </row>
    <row r="8631" spans="1:1" x14ac:dyDescent="0.2">
      <c r="A8631" s="94"/>
    </row>
    <row r="8632" spans="1:1" x14ac:dyDescent="0.2">
      <c r="A8632" s="94"/>
    </row>
    <row r="8633" spans="1:1" x14ac:dyDescent="0.2">
      <c r="A8633" s="94"/>
    </row>
    <row r="8634" spans="1:1" x14ac:dyDescent="0.2">
      <c r="A8634" s="94"/>
    </row>
    <row r="8635" spans="1:1" x14ac:dyDescent="0.2">
      <c r="A8635" s="94"/>
    </row>
    <row r="8636" spans="1:1" x14ac:dyDescent="0.2">
      <c r="A8636" s="94"/>
    </row>
    <row r="8637" spans="1:1" x14ac:dyDescent="0.2">
      <c r="A8637" s="94"/>
    </row>
    <row r="8638" spans="1:1" x14ac:dyDescent="0.2">
      <c r="A8638" s="94"/>
    </row>
    <row r="8639" spans="1:1" x14ac:dyDescent="0.2">
      <c r="A8639" s="94"/>
    </row>
    <row r="8640" spans="1:1" x14ac:dyDescent="0.2">
      <c r="A8640" s="94"/>
    </row>
    <row r="8641" spans="1:1" x14ac:dyDescent="0.2">
      <c r="A8641" s="94"/>
    </row>
    <row r="8642" spans="1:1" x14ac:dyDescent="0.2">
      <c r="A8642" s="94"/>
    </row>
    <row r="8643" spans="1:1" x14ac:dyDescent="0.2">
      <c r="A8643" s="94"/>
    </row>
    <row r="8644" spans="1:1" x14ac:dyDescent="0.2">
      <c r="A8644" s="94"/>
    </row>
    <row r="8645" spans="1:1" x14ac:dyDescent="0.2">
      <c r="A8645" s="94"/>
    </row>
    <row r="8646" spans="1:1" x14ac:dyDescent="0.2">
      <c r="A8646" s="94"/>
    </row>
    <row r="8647" spans="1:1" x14ac:dyDescent="0.2">
      <c r="A8647" s="94"/>
    </row>
    <row r="8648" spans="1:1" x14ac:dyDescent="0.2">
      <c r="A8648" s="94"/>
    </row>
    <row r="8649" spans="1:1" x14ac:dyDescent="0.2">
      <c r="A8649" s="94"/>
    </row>
    <row r="8650" spans="1:1" x14ac:dyDescent="0.2">
      <c r="A8650" s="94"/>
    </row>
    <row r="8651" spans="1:1" x14ac:dyDescent="0.2">
      <c r="A8651" s="94"/>
    </row>
    <row r="8652" spans="1:1" x14ac:dyDescent="0.2">
      <c r="A8652" s="94"/>
    </row>
    <row r="8653" spans="1:1" x14ac:dyDescent="0.2">
      <c r="A8653" s="94"/>
    </row>
    <row r="8654" spans="1:1" x14ac:dyDescent="0.2">
      <c r="A8654" s="94"/>
    </row>
    <row r="8655" spans="1:1" x14ac:dyDescent="0.2">
      <c r="A8655" s="94"/>
    </row>
    <row r="8656" spans="1:1" x14ac:dyDescent="0.2">
      <c r="A8656" s="94"/>
    </row>
    <row r="8657" spans="1:1" x14ac:dyDescent="0.2">
      <c r="A8657" s="94"/>
    </row>
    <row r="8658" spans="1:1" x14ac:dyDescent="0.2">
      <c r="A8658" s="94"/>
    </row>
    <row r="8659" spans="1:1" x14ac:dyDescent="0.2">
      <c r="A8659" s="94"/>
    </row>
    <row r="8660" spans="1:1" x14ac:dyDescent="0.2">
      <c r="A8660" s="94"/>
    </row>
    <row r="8661" spans="1:1" x14ac:dyDescent="0.2">
      <c r="A8661" s="94"/>
    </row>
    <row r="8662" spans="1:1" x14ac:dyDescent="0.2">
      <c r="A8662" s="94"/>
    </row>
    <row r="8663" spans="1:1" x14ac:dyDescent="0.2">
      <c r="A8663" s="94"/>
    </row>
    <row r="8664" spans="1:1" x14ac:dyDescent="0.2">
      <c r="A8664" s="94"/>
    </row>
    <row r="8665" spans="1:1" x14ac:dyDescent="0.2">
      <c r="A8665" s="94"/>
    </row>
    <row r="8666" spans="1:1" x14ac:dyDescent="0.2">
      <c r="A8666" s="94"/>
    </row>
    <row r="8667" spans="1:1" x14ac:dyDescent="0.2">
      <c r="A8667" s="94"/>
    </row>
    <row r="8668" spans="1:1" x14ac:dyDescent="0.2">
      <c r="A8668" s="94"/>
    </row>
    <row r="8669" spans="1:1" x14ac:dyDescent="0.2">
      <c r="A8669" s="94"/>
    </row>
    <row r="8670" spans="1:1" x14ac:dyDescent="0.2">
      <c r="A8670" s="94"/>
    </row>
    <row r="8671" spans="1:1" x14ac:dyDescent="0.2">
      <c r="A8671" s="94"/>
    </row>
    <row r="8672" spans="1:1" x14ac:dyDescent="0.2">
      <c r="A8672" s="94"/>
    </row>
    <row r="8673" spans="1:1" x14ac:dyDescent="0.2">
      <c r="A8673" s="94"/>
    </row>
    <row r="8674" spans="1:1" x14ac:dyDescent="0.2">
      <c r="A8674" s="94"/>
    </row>
    <row r="8675" spans="1:1" x14ac:dyDescent="0.2">
      <c r="A8675" s="94"/>
    </row>
    <row r="8676" spans="1:1" x14ac:dyDescent="0.2">
      <c r="A8676" s="94"/>
    </row>
    <row r="8677" spans="1:1" x14ac:dyDescent="0.2">
      <c r="A8677" s="94"/>
    </row>
    <row r="8678" spans="1:1" x14ac:dyDescent="0.2">
      <c r="A8678" s="94"/>
    </row>
    <row r="8679" spans="1:1" x14ac:dyDescent="0.2">
      <c r="A8679" s="94"/>
    </row>
    <row r="8680" spans="1:1" x14ac:dyDescent="0.2">
      <c r="A8680" s="94"/>
    </row>
    <row r="8681" spans="1:1" x14ac:dyDescent="0.2">
      <c r="A8681" s="94"/>
    </row>
    <row r="8682" spans="1:1" x14ac:dyDescent="0.2">
      <c r="A8682" s="94"/>
    </row>
    <row r="8683" spans="1:1" x14ac:dyDescent="0.2">
      <c r="A8683" s="94"/>
    </row>
    <row r="8684" spans="1:1" x14ac:dyDescent="0.2">
      <c r="A8684" s="94"/>
    </row>
    <row r="8685" spans="1:1" x14ac:dyDescent="0.2">
      <c r="A8685" s="94"/>
    </row>
    <row r="8686" spans="1:1" x14ac:dyDescent="0.2">
      <c r="A8686" s="94"/>
    </row>
    <row r="8687" spans="1:1" x14ac:dyDescent="0.2">
      <c r="A8687" s="94"/>
    </row>
    <row r="8688" spans="1:1" x14ac:dyDescent="0.2">
      <c r="A8688" s="94"/>
    </row>
    <row r="8689" spans="1:1" x14ac:dyDescent="0.2">
      <c r="A8689" s="94"/>
    </row>
    <row r="8690" spans="1:1" x14ac:dyDescent="0.2">
      <c r="A8690" s="94"/>
    </row>
    <row r="8691" spans="1:1" x14ac:dyDescent="0.2">
      <c r="A8691" s="94"/>
    </row>
    <row r="8692" spans="1:1" x14ac:dyDescent="0.2">
      <c r="A8692" s="94"/>
    </row>
    <row r="8693" spans="1:1" x14ac:dyDescent="0.2">
      <c r="A8693" s="94"/>
    </row>
    <row r="8694" spans="1:1" x14ac:dyDescent="0.2">
      <c r="A8694" s="94"/>
    </row>
    <row r="8695" spans="1:1" x14ac:dyDescent="0.2">
      <c r="A8695" s="94"/>
    </row>
    <row r="8696" spans="1:1" x14ac:dyDescent="0.2">
      <c r="A8696" s="94"/>
    </row>
    <row r="8697" spans="1:1" x14ac:dyDescent="0.2">
      <c r="A8697" s="94"/>
    </row>
    <row r="8698" spans="1:1" x14ac:dyDescent="0.2">
      <c r="A8698" s="94"/>
    </row>
    <row r="8699" spans="1:1" x14ac:dyDescent="0.2">
      <c r="A8699" s="94"/>
    </row>
    <row r="8700" spans="1:1" x14ac:dyDescent="0.2">
      <c r="A8700" s="94"/>
    </row>
    <row r="8701" spans="1:1" x14ac:dyDescent="0.2">
      <c r="A8701" s="94"/>
    </row>
    <row r="8702" spans="1:1" x14ac:dyDescent="0.2">
      <c r="A8702" s="94"/>
    </row>
    <row r="8703" spans="1:1" x14ac:dyDescent="0.2">
      <c r="A8703" s="94"/>
    </row>
    <row r="8704" spans="1:1" x14ac:dyDescent="0.2">
      <c r="A8704" s="94"/>
    </row>
    <row r="8705" spans="1:1" x14ac:dyDescent="0.2">
      <c r="A8705" s="94"/>
    </row>
    <row r="8706" spans="1:1" x14ac:dyDescent="0.2">
      <c r="A8706" s="94"/>
    </row>
    <row r="8707" spans="1:1" x14ac:dyDescent="0.2">
      <c r="A8707" s="94"/>
    </row>
    <row r="8708" spans="1:1" x14ac:dyDescent="0.2">
      <c r="A8708" s="94"/>
    </row>
    <row r="8709" spans="1:1" x14ac:dyDescent="0.2">
      <c r="A8709" s="94"/>
    </row>
    <row r="8710" spans="1:1" x14ac:dyDescent="0.2">
      <c r="A8710" s="94"/>
    </row>
    <row r="8711" spans="1:1" x14ac:dyDescent="0.2">
      <c r="A8711" s="94"/>
    </row>
    <row r="8712" spans="1:1" x14ac:dyDescent="0.2">
      <c r="A8712" s="94"/>
    </row>
    <row r="8713" spans="1:1" x14ac:dyDescent="0.2">
      <c r="A8713" s="94"/>
    </row>
    <row r="8714" spans="1:1" x14ac:dyDescent="0.2">
      <c r="A8714" s="94"/>
    </row>
    <row r="8715" spans="1:1" x14ac:dyDescent="0.2">
      <c r="A8715" s="94"/>
    </row>
    <row r="8716" spans="1:1" x14ac:dyDescent="0.2">
      <c r="A8716" s="94"/>
    </row>
    <row r="8717" spans="1:1" x14ac:dyDescent="0.2">
      <c r="A8717" s="94"/>
    </row>
    <row r="8718" spans="1:1" x14ac:dyDescent="0.2">
      <c r="A8718" s="94"/>
    </row>
    <row r="8719" spans="1:1" x14ac:dyDescent="0.2">
      <c r="A8719" s="94"/>
    </row>
    <row r="8720" spans="1:1" x14ac:dyDescent="0.2">
      <c r="A8720" s="94"/>
    </row>
    <row r="8721" spans="1:1" x14ac:dyDescent="0.2">
      <c r="A8721" s="94"/>
    </row>
    <row r="8722" spans="1:1" x14ac:dyDescent="0.2">
      <c r="A8722" s="94"/>
    </row>
    <row r="8723" spans="1:1" x14ac:dyDescent="0.2">
      <c r="A8723" s="94"/>
    </row>
    <row r="8724" spans="1:1" x14ac:dyDescent="0.2">
      <c r="A8724" s="94"/>
    </row>
    <row r="8725" spans="1:1" x14ac:dyDescent="0.2">
      <c r="A8725" s="94"/>
    </row>
    <row r="8726" spans="1:1" x14ac:dyDescent="0.2">
      <c r="A8726" s="94"/>
    </row>
    <row r="8727" spans="1:1" x14ac:dyDescent="0.2">
      <c r="A8727" s="94"/>
    </row>
    <row r="8728" spans="1:1" x14ac:dyDescent="0.2">
      <c r="A8728" s="94"/>
    </row>
    <row r="8729" spans="1:1" x14ac:dyDescent="0.2">
      <c r="A8729" s="94"/>
    </row>
    <row r="8730" spans="1:1" x14ac:dyDescent="0.2">
      <c r="A8730" s="94"/>
    </row>
    <row r="8731" spans="1:1" x14ac:dyDescent="0.2">
      <c r="A8731" s="94"/>
    </row>
    <row r="8732" spans="1:1" x14ac:dyDescent="0.2">
      <c r="A8732" s="94"/>
    </row>
    <row r="8733" spans="1:1" x14ac:dyDescent="0.2">
      <c r="A8733" s="94"/>
    </row>
    <row r="8734" spans="1:1" x14ac:dyDescent="0.2">
      <c r="A8734" s="94"/>
    </row>
    <row r="8735" spans="1:1" x14ac:dyDescent="0.2">
      <c r="A8735" s="94"/>
    </row>
    <row r="8736" spans="1:1" x14ac:dyDescent="0.2">
      <c r="A8736" s="94"/>
    </row>
    <row r="8737" spans="1:1" x14ac:dyDescent="0.2">
      <c r="A8737" s="94"/>
    </row>
    <row r="8738" spans="1:1" x14ac:dyDescent="0.2">
      <c r="A8738" s="94"/>
    </row>
    <row r="8739" spans="1:1" x14ac:dyDescent="0.2">
      <c r="A8739" s="94"/>
    </row>
    <row r="8740" spans="1:1" x14ac:dyDescent="0.2">
      <c r="A8740" s="94"/>
    </row>
    <row r="8741" spans="1:1" x14ac:dyDescent="0.2">
      <c r="A8741" s="94"/>
    </row>
    <row r="8742" spans="1:1" x14ac:dyDescent="0.2">
      <c r="A8742" s="94"/>
    </row>
    <row r="8743" spans="1:1" x14ac:dyDescent="0.2">
      <c r="A8743" s="94"/>
    </row>
    <row r="8744" spans="1:1" x14ac:dyDescent="0.2">
      <c r="A8744" s="94"/>
    </row>
    <row r="8745" spans="1:1" x14ac:dyDescent="0.2">
      <c r="A8745" s="94"/>
    </row>
    <row r="8746" spans="1:1" x14ac:dyDescent="0.2">
      <c r="A8746" s="94"/>
    </row>
    <row r="8747" spans="1:1" x14ac:dyDescent="0.2">
      <c r="A8747" s="94"/>
    </row>
    <row r="8748" spans="1:1" x14ac:dyDescent="0.2">
      <c r="A8748" s="94"/>
    </row>
    <row r="8749" spans="1:1" x14ac:dyDescent="0.2">
      <c r="A8749" s="94"/>
    </row>
    <row r="8750" spans="1:1" x14ac:dyDescent="0.2">
      <c r="A8750" s="94"/>
    </row>
    <row r="8751" spans="1:1" x14ac:dyDescent="0.2">
      <c r="A8751" s="94"/>
    </row>
    <row r="8752" spans="1:1" x14ac:dyDescent="0.2">
      <c r="A8752" s="94"/>
    </row>
    <row r="8753" spans="1:1" x14ac:dyDescent="0.2">
      <c r="A8753" s="94"/>
    </row>
    <row r="8754" spans="1:1" x14ac:dyDescent="0.2">
      <c r="A8754" s="94"/>
    </row>
    <row r="8755" spans="1:1" x14ac:dyDescent="0.2">
      <c r="A8755" s="94"/>
    </row>
    <row r="8756" spans="1:1" x14ac:dyDescent="0.2">
      <c r="A8756" s="94"/>
    </row>
    <row r="8757" spans="1:1" x14ac:dyDescent="0.2">
      <c r="A8757" s="94"/>
    </row>
    <row r="8758" spans="1:1" x14ac:dyDescent="0.2">
      <c r="A8758" s="94"/>
    </row>
    <row r="8759" spans="1:1" x14ac:dyDescent="0.2">
      <c r="A8759" s="94"/>
    </row>
    <row r="8760" spans="1:1" x14ac:dyDescent="0.2">
      <c r="A8760" s="94"/>
    </row>
    <row r="8761" spans="1:1" x14ac:dyDescent="0.2">
      <c r="A8761" s="94"/>
    </row>
    <row r="8762" spans="1:1" x14ac:dyDescent="0.2">
      <c r="A8762" s="94"/>
    </row>
    <row r="8763" spans="1:1" x14ac:dyDescent="0.2">
      <c r="A8763" s="94"/>
    </row>
    <row r="8764" spans="1:1" x14ac:dyDescent="0.2">
      <c r="A8764" s="94"/>
    </row>
    <row r="8765" spans="1:1" x14ac:dyDescent="0.2">
      <c r="A8765" s="94"/>
    </row>
    <row r="8766" spans="1:1" x14ac:dyDescent="0.2">
      <c r="A8766" s="94"/>
    </row>
    <row r="8767" spans="1:1" x14ac:dyDescent="0.2">
      <c r="A8767" s="94"/>
    </row>
    <row r="8768" spans="1:1" x14ac:dyDescent="0.2">
      <c r="A8768" s="94"/>
    </row>
    <row r="8769" spans="1:1" x14ac:dyDescent="0.2">
      <c r="A8769" s="94"/>
    </row>
    <row r="8770" spans="1:1" x14ac:dyDescent="0.2">
      <c r="A8770" s="94"/>
    </row>
    <row r="8771" spans="1:1" x14ac:dyDescent="0.2">
      <c r="A8771" s="94"/>
    </row>
    <row r="8772" spans="1:1" x14ac:dyDescent="0.2">
      <c r="A8772" s="94"/>
    </row>
    <row r="8773" spans="1:1" x14ac:dyDescent="0.2">
      <c r="A8773" s="94"/>
    </row>
    <row r="8774" spans="1:1" x14ac:dyDescent="0.2">
      <c r="A8774" s="94"/>
    </row>
    <row r="8775" spans="1:1" x14ac:dyDescent="0.2">
      <c r="A8775" s="94"/>
    </row>
    <row r="8776" spans="1:1" x14ac:dyDescent="0.2">
      <c r="A8776" s="94"/>
    </row>
    <row r="8777" spans="1:1" x14ac:dyDescent="0.2">
      <c r="A8777" s="94"/>
    </row>
    <row r="8778" spans="1:1" x14ac:dyDescent="0.2">
      <c r="A8778" s="94"/>
    </row>
    <row r="8779" spans="1:1" x14ac:dyDescent="0.2">
      <c r="A8779" s="94"/>
    </row>
    <row r="8780" spans="1:1" x14ac:dyDescent="0.2">
      <c r="A8780" s="94"/>
    </row>
    <row r="8781" spans="1:1" x14ac:dyDescent="0.2">
      <c r="A8781" s="94"/>
    </row>
    <row r="8782" spans="1:1" x14ac:dyDescent="0.2">
      <c r="A8782" s="94"/>
    </row>
    <row r="8783" spans="1:1" x14ac:dyDescent="0.2">
      <c r="A8783" s="94"/>
    </row>
    <row r="8784" spans="1:1" x14ac:dyDescent="0.2">
      <c r="A8784" s="94"/>
    </row>
    <row r="8785" spans="1:1" x14ac:dyDescent="0.2">
      <c r="A8785" s="94"/>
    </row>
    <row r="8786" spans="1:1" x14ac:dyDescent="0.2">
      <c r="A8786" s="94"/>
    </row>
    <row r="8787" spans="1:1" x14ac:dyDescent="0.2">
      <c r="A8787" s="94"/>
    </row>
    <row r="8788" spans="1:1" x14ac:dyDescent="0.2">
      <c r="A8788" s="94"/>
    </row>
    <row r="8789" spans="1:1" x14ac:dyDescent="0.2">
      <c r="A8789" s="94"/>
    </row>
    <row r="8790" spans="1:1" x14ac:dyDescent="0.2">
      <c r="A8790" s="94"/>
    </row>
    <row r="8791" spans="1:1" x14ac:dyDescent="0.2">
      <c r="A8791" s="94"/>
    </row>
    <row r="8792" spans="1:1" x14ac:dyDescent="0.2">
      <c r="A8792" s="94"/>
    </row>
    <row r="8793" spans="1:1" x14ac:dyDescent="0.2">
      <c r="A8793" s="94"/>
    </row>
    <row r="8794" spans="1:1" x14ac:dyDescent="0.2">
      <c r="A8794" s="94"/>
    </row>
    <row r="8795" spans="1:1" x14ac:dyDescent="0.2">
      <c r="A8795" s="94"/>
    </row>
    <row r="8796" spans="1:1" x14ac:dyDescent="0.2">
      <c r="A8796" s="94"/>
    </row>
    <row r="8797" spans="1:1" x14ac:dyDescent="0.2">
      <c r="A8797" s="94"/>
    </row>
    <row r="8798" spans="1:1" x14ac:dyDescent="0.2">
      <c r="A8798" s="94"/>
    </row>
    <row r="8799" spans="1:1" x14ac:dyDescent="0.2">
      <c r="A8799" s="94"/>
    </row>
    <row r="8800" spans="1:1" x14ac:dyDescent="0.2">
      <c r="A8800" s="94"/>
    </row>
    <row r="8801" spans="1:1" x14ac:dyDescent="0.2">
      <c r="A8801" s="94"/>
    </row>
    <row r="8802" spans="1:1" x14ac:dyDescent="0.2">
      <c r="A8802" s="94"/>
    </row>
    <row r="8803" spans="1:1" x14ac:dyDescent="0.2">
      <c r="A8803" s="94"/>
    </row>
    <row r="8804" spans="1:1" x14ac:dyDescent="0.2">
      <c r="A8804" s="94"/>
    </row>
    <row r="8805" spans="1:1" x14ac:dyDescent="0.2">
      <c r="A8805" s="94"/>
    </row>
    <row r="8806" spans="1:1" x14ac:dyDescent="0.2">
      <c r="A8806" s="94"/>
    </row>
    <row r="8807" spans="1:1" x14ac:dyDescent="0.2">
      <c r="A8807" s="94"/>
    </row>
    <row r="8808" spans="1:1" x14ac:dyDescent="0.2">
      <c r="A8808" s="94"/>
    </row>
    <row r="8809" spans="1:1" x14ac:dyDescent="0.2">
      <c r="A8809" s="94"/>
    </row>
    <row r="8810" spans="1:1" x14ac:dyDescent="0.2">
      <c r="A8810" s="94"/>
    </row>
    <row r="8811" spans="1:1" x14ac:dyDescent="0.2">
      <c r="A8811" s="94"/>
    </row>
    <row r="8812" spans="1:1" x14ac:dyDescent="0.2">
      <c r="A8812" s="94"/>
    </row>
    <row r="8813" spans="1:1" x14ac:dyDescent="0.2">
      <c r="A8813" s="94"/>
    </row>
    <row r="8814" spans="1:1" x14ac:dyDescent="0.2">
      <c r="A8814" s="94"/>
    </row>
    <row r="8815" spans="1:1" x14ac:dyDescent="0.2">
      <c r="A8815" s="94"/>
    </row>
    <row r="8816" spans="1:1" x14ac:dyDescent="0.2">
      <c r="A8816" s="94"/>
    </row>
    <row r="8817" spans="1:1" x14ac:dyDescent="0.2">
      <c r="A8817" s="94"/>
    </row>
    <row r="8818" spans="1:1" x14ac:dyDescent="0.2">
      <c r="A8818" s="94"/>
    </row>
    <row r="8819" spans="1:1" x14ac:dyDescent="0.2">
      <c r="A8819" s="94"/>
    </row>
    <row r="8820" spans="1:1" x14ac:dyDescent="0.2">
      <c r="A8820" s="94"/>
    </row>
    <row r="8821" spans="1:1" x14ac:dyDescent="0.2">
      <c r="A8821" s="94"/>
    </row>
    <row r="8822" spans="1:1" x14ac:dyDescent="0.2">
      <c r="A8822" s="94"/>
    </row>
    <row r="8823" spans="1:1" x14ac:dyDescent="0.2">
      <c r="A8823" s="94"/>
    </row>
    <row r="8824" spans="1:1" x14ac:dyDescent="0.2">
      <c r="A8824" s="94"/>
    </row>
    <row r="8825" spans="1:1" x14ac:dyDescent="0.2">
      <c r="A8825" s="94"/>
    </row>
    <row r="8826" spans="1:1" x14ac:dyDescent="0.2">
      <c r="A8826" s="94"/>
    </row>
    <row r="8827" spans="1:1" x14ac:dyDescent="0.2">
      <c r="A8827" s="94"/>
    </row>
    <row r="8828" spans="1:1" x14ac:dyDescent="0.2">
      <c r="A8828" s="94"/>
    </row>
    <row r="8829" spans="1:1" x14ac:dyDescent="0.2">
      <c r="A8829" s="94"/>
    </row>
    <row r="8830" spans="1:1" x14ac:dyDescent="0.2">
      <c r="A8830" s="94"/>
    </row>
    <row r="8831" spans="1:1" x14ac:dyDescent="0.2">
      <c r="A8831" s="94"/>
    </row>
    <row r="8832" spans="1:1" x14ac:dyDescent="0.2">
      <c r="A8832" s="94"/>
    </row>
    <row r="8833" spans="1:1" x14ac:dyDescent="0.2">
      <c r="A8833" s="94"/>
    </row>
    <row r="8834" spans="1:1" x14ac:dyDescent="0.2">
      <c r="A8834" s="94"/>
    </row>
    <row r="8835" spans="1:1" x14ac:dyDescent="0.2">
      <c r="A8835" s="94"/>
    </row>
    <row r="8836" spans="1:1" x14ac:dyDescent="0.2">
      <c r="A8836" s="94"/>
    </row>
    <row r="8837" spans="1:1" x14ac:dyDescent="0.2">
      <c r="A8837" s="94"/>
    </row>
    <row r="8838" spans="1:1" x14ac:dyDescent="0.2">
      <c r="A8838" s="94"/>
    </row>
    <row r="8839" spans="1:1" x14ac:dyDescent="0.2">
      <c r="A8839" s="94"/>
    </row>
    <row r="8840" spans="1:1" x14ac:dyDescent="0.2">
      <c r="A8840" s="94"/>
    </row>
    <row r="8841" spans="1:1" x14ac:dyDescent="0.2">
      <c r="A8841" s="94"/>
    </row>
    <row r="8842" spans="1:1" x14ac:dyDescent="0.2">
      <c r="A8842" s="94"/>
    </row>
    <row r="8843" spans="1:1" x14ac:dyDescent="0.2">
      <c r="A8843" s="94"/>
    </row>
    <row r="8844" spans="1:1" x14ac:dyDescent="0.2">
      <c r="A8844" s="94"/>
    </row>
    <row r="8845" spans="1:1" x14ac:dyDescent="0.2">
      <c r="A8845" s="94"/>
    </row>
    <row r="8846" spans="1:1" x14ac:dyDescent="0.2">
      <c r="A8846" s="94"/>
    </row>
    <row r="8847" spans="1:1" x14ac:dyDescent="0.2">
      <c r="A8847" s="94"/>
    </row>
    <row r="8848" spans="1:1" x14ac:dyDescent="0.2">
      <c r="A8848" s="94"/>
    </row>
    <row r="8849" spans="1:1" x14ac:dyDescent="0.2">
      <c r="A8849" s="94"/>
    </row>
    <row r="8850" spans="1:1" x14ac:dyDescent="0.2">
      <c r="A8850" s="94"/>
    </row>
    <row r="8851" spans="1:1" x14ac:dyDescent="0.2">
      <c r="A8851" s="94"/>
    </row>
    <row r="8852" spans="1:1" x14ac:dyDescent="0.2">
      <c r="A8852" s="94"/>
    </row>
    <row r="8853" spans="1:1" x14ac:dyDescent="0.2">
      <c r="A8853" s="94"/>
    </row>
    <row r="8854" spans="1:1" x14ac:dyDescent="0.2">
      <c r="A8854" s="94"/>
    </row>
    <row r="8855" spans="1:1" x14ac:dyDescent="0.2">
      <c r="A8855" s="94"/>
    </row>
    <row r="8856" spans="1:1" x14ac:dyDescent="0.2">
      <c r="A8856" s="94"/>
    </row>
    <row r="8857" spans="1:1" x14ac:dyDescent="0.2">
      <c r="A8857" s="94"/>
    </row>
    <row r="8858" spans="1:1" x14ac:dyDescent="0.2">
      <c r="A8858" s="94"/>
    </row>
    <row r="8859" spans="1:1" x14ac:dyDescent="0.2">
      <c r="A8859" s="94"/>
    </row>
    <row r="8860" spans="1:1" x14ac:dyDescent="0.2">
      <c r="A8860" s="94"/>
    </row>
    <row r="8861" spans="1:1" x14ac:dyDescent="0.2">
      <c r="A8861" s="94"/>
    </row>
    <row r="8862" spans="1:1" x14ac:dyDescent="0.2">
      <c r="A8862" s="94"/>
    </row>
    <row r="8863" spans="1:1" x14ac:dyDescent="0.2">
      <c r="A8863" s="94"/>
    </row>
    <row r="8864" spans="1:1" x14ac:dyDescent="0.2">
      <c r="A8864" s="94"/>
    </row>
    <row r="8865" spans="1:1" x14ac:dyDescent="0.2">
      <c r="A8865" s="94"/>
    </row>
    <row r="8866" spans="1:1" x14ac:dyDescent="0.2">
      <c r="A8866" s="94"/>
    </row>
    <row r="8867" spans="1:1" x14ac:dyDescent="0.2">
      <c r="A8867" s="94"/>
    </row>
    <row r="8868" spans="1:1" x14ac:dyDescent="0.2">
      <c r="A8868" s="94"/>
    </row>
    <row r="8869" spans="1:1" x14ac:dyDescent="0.2">
      <c r="A8869" s="94"/>
    </row>
    <row r="8870" spans="1:1" x14ac:dyDescent="0.2">
      <c r="A8870" s="94"/>
    </row>
    <row r="8871" spans="1:1" x14ac:dyDescent="0.2">
      <c r="A8871" s="94"/>
    </row>
    <row r="8872" spans="1:1" x14ac:dyDescent="0.2">
      <c r="A8872" s="94"/>
    </row>
    <row r="8873" spans="1:1" x14ac:dyDescent="0.2">
      <c r="A8873" s="94"/>
    </row>
    <row r="8874" spans="1:1" x14ac:dyDescent="0.2">
      <c r="A8874" s="94"/>
    </row>
    <row r="8875" spans="1:1" x14ac:dyDescent="0.2">
      <c r="A8875" s="94"/>
    </row>
    <row r="8876" spans="1:1" x14ac:dyDescent="0.2">
      <c r="A8876" s="94"/>
    </row>
    <row r="8877" spans="1:1" x14ac:dyDescent="0.2">
      <c r="A8877" s="94"/>
    </row>
    <row r="8878" spans="1:1" x14ac:dyDescent="0.2">
      <c r="A8878" s="94"/>
    </row>
    <row r="8879" spans="1:1" x14ac:dyDescent="0.2">
      <c r="A8879" s="94"/>
    </row>
    <row r="8880" spans="1:1" x14ac:dyDescent="0.2">
      <c r="A8880" s="94"/>
    </row>
    <row r="8881" spans="1:1" x14ac:dyDescent="0.2">
      <c r="A8881" s="94"/>
    </row>
    <row r="8882" spans="1:1" x14ac:dyDescent="0.2">
      <c r="A8882" s="94"/>
    </row>
    <row r="8883" spans="1:1" x14ac:dyDescent="0.2">
      <c r="A8883" s="94"/>
    </row>
    <row r="8884" spans="1:1" x14ac:dyDescent="0.2">
      <c r="A8884" s="94"/>
    </row>
    <row r="8885" spans="1:1" x14ac:dyDescent="0.2">
      <c r="A8885" s="94"/>
    </row>
    <row r="8886" spans="1:1" x14ac:dyDescent="0.2">
      <c r="A8886" s="94"/>
    </row>
    <row r="8887" spans="1:1" x14ac:dyDescent="0.2">
      <c r="A8887" s="94"/>
    </row>
    <row r="8888" spans="1:1" x14ac:dyDescent="0.2">
      <c r="A8888" s="94"/>
    </row>
    <row r="8889" spans="1:1" x14ac:dyDescent="0.2">
      <c r="A8889" s="94"/>
    </row>
    <row r="8890" spans="1:1" x14ac:dyDescent="0.2">
      <c r="A8890" s="94"/>
    </row>
    <row r="8891" spans="1:1" x14ac:dyDescent="0.2">
      <c r="A8891" s="94"/>
    </row>
    <row r="8892" spans="1:1" x14ac:dyDescent="0.2">
      <c r="A8892" s="94"/>
    </row>
    <row r="8893" spans="1:1" x14ac:dyDescent="0.2">
      <c r="A8893" s="94"/>
    </row>
    <row r="8894" spans="1:1" x14ac:dyDescent="0.2">
      <c r="A8894" s="94"/>
    </row>
    <row r="8895" spans="1:1" x14ac:dyDescent="0.2">
      <c r="A8895" s="94"/>
    </row>
    <row r="8896" spans="1:1" x14ac:dyDescent="0.2">
      <c r="A8896" s="94"/>
    </row>
    <row r="8897" spans="1:1" x14ac:dyDescent="0.2">
      <c r="A8897" s="94"/>
    </row>
    <row r="8898" spans="1:1" x14ac:dyDescent="0.2">
      <c r="A8898" s="94"/>
    </row>
    <row r="8899" spans="1:1" x14ac:dyDescent="0.2">
      <c r="A8899" s="94"/>
    </row>
    <row r="8900" spans="1:1" x14ac:dyDescent="0.2">
      <c r="A8900" s="94"/>
    </row>
    <row r="8901" spans="1:1" x14ac:dyDescent="0.2">
      <c r="A8901" s="94"/>
    </row>
    <row r="8902" spans="1:1" x14ac:dyDescent="0.2">
      <c r="A8902" s="94"/>
    </row>
    <row r="8903" spans="1:1" x14ac:dyDescent="0.2">
      <c r="A8903" s="94"/>
    </row>
    <row r="8904" spans="1:1" x14ac:dyDescent="0.2">
      <c r="A8904" s="94"/>
    </row>
    <row r="8905" spans="1:1" x14ac:dyDescent="0.2">
      <c r="A8905" s="94"/>
    </row>
    <row r="8906" spans="1:1" x14ac:dyDescent="0.2">
      <c r="A8906" s="94"/>
    </row>
    <row r="8907" spans="1:1" x14ac:dyDescent="0.2">
      <c r="A8907" s="94"/>
    </row>
    <row r="8908" spans="1:1" x14ac:dyDescent="0.2">
      <c r="A8908" s="94"/>
    </row>
    <row r="8909" spans="1:1" x14ac:dyDescent="0.2">
      <c r="A8909" s="94"/>
    </row>
    <row r="8910" spans="1:1" x14ac:dyDescent="0.2">
      <c r="A8910" s="94"/>
    </row>
    <row r="8911" spans="1:1" x14ac:dyDescent="0.2">
      <c r="A8911" s="94"/>
    </row>
    <row r="8912" spans="1:1" x14ac:dyDescent="0.2">
      <c r="A8912" s="94"/>
    </row>
    <row r="8913" spans="1:1" x14ac:dyDescent="0.2">
      <c r="A8913" s="94"/>
    </row>
    <row r="8914" spans="1:1" x14ac:dyDescent="0.2">
      <c r="A8914" s="94"/>
    </row>
    <row r="8915" spans="1:1" x14ac:dyDescent="0.2">
      <c r="A8915" s="94"/>
    </row>
    <row r="8916" spans="1:1" x14ac:dyDescent="0.2">
      <c r="A8916" s="94"/>
    </row>
    <row r="8917" spans="1:1" x14ac:dyDescent="0.2">
      <c r="A8917" s="94"/>
    </row>
    <row r="8918" spans="1:1" x14ac:dyDescent="0.2">
      <c r="A8918" s="94"/>
    </row>
    <row r="8919" spans="1:1" x14ac:dyDescent="0.2">
      <c r="A8919" s="94"/>
    </row>
    <row r="8920" spans="1:1" x14ac:dyDescent="0.2">
      <c r="A8920" s="94"/>
    </row>
    <row r="8921" spans="1:1" x14ac:dyDescent="0.2">
      <c r="A8921" s="94"/>
    </row>
    <row r="8922" spans="1:1" x14ac:dyDescent="0.2">
      <c r="A8922" s="94"/>
    </row>
    <row r="8923" spans="1:1" x14ac:dyDescent="0.2">
      <c r="A8923" s="94"/>
    </row>
    <row r="8924" spans="1:1" x14ac:dyDescent="0.2">
      <c r="A8924" s="94"/>
    </row>
    <row r="8925" spans="1:1" x14ac:dyDescent="0.2">
      <c r="A8925" s="94"/>
    </row>
    <row r="8926" spans="1:1" x14ac:dyDescent="0.2">
      <c r="A8926" s="94"/>
    </row>
    <row r="8927" spans="1:1" x14ac:dyDescent="0.2">
      <c r="A8927" s="94"/>
    </row>
    <row r="8928" spans="1:1" x14ac:dyDescent="0.2">
      <c r="A8928" s="94"/>
    </row>
    <row r="8929" spans="1:1" x14ac:dyDescent="0.2">
      <c r="A8929" s="94"/>
    </row>
    <row r="8930" spans="1:1" x14ac:dyDescent="0.2">
      <c r="A8930" s="94"/>
    </row>
    <row r="8931" spans="1:1" x14ac:dyDescent="0.2">
      <c r="A8931" s="94"/>
    </row>
    <row r="8932" spans="1:1" x14ac:dyDescent="0.2">
      <c r="A8932" s="94"/>
    </row>
    <row r="8933" spans="1:1" x14ac:dyDescent="0.2">
      <c r="A8933" s="94"/>
    </row>
    <row r="8934" spans="1:1" x14ac:dyDescent="0.2">
      <c r="A8934" s="94"/>
    </row>
    <row r="8935" spans="1:1" x14ac:dyDescent="0.2">
      <c r="A8935" s="94"/>
    </row>
    <row r="8936" spans="1:1" x14ac:dyDescent="0.2">
      <c r="A8936" s="94"/>
    </row>
    <row r="8937" spans="1:1" x14ac:dyDescent="0.2">
      <c r="A8937" s="94"/>
    </row>
    <row r="8938" spans="1:1" x14ac:dyDescent="0.2">
      <c r="A8938" s="94"/>
    </row>
    <row r="8939" spans="1:1" x14ac:dyDescent="0.2">
      <c r="A8939" s="94"/>
    </row>
    <row r="8940" spans="1:1" x14ac:dyDescent="0.2">
      <c r="A8940" s="94"/>
    </row>
    <row r="8941" spans="1:1" x14ac:dyDescent="0.2">
      <c r="A8941" s="94"/>
    </row>
    <row r="8942" spans="1:1" x14ac:dyDescent="0.2">
      <c r="A8942" s="94"/>
    </row>
    <row r="8943" spans="1:1" x14ac:dyDescent="0.2">
      <c r="A8943" s="94"/>
    </row>
    <row r="8944" spans="1:1" x14ac:dyDescent="0.2">
      <c r="A8944" s="94"/>
    </row>
    <row r="8945" spans="1:1" x14ac:dyDescent="0.2">
      <c r="A8945" s="94"/>
    </row>
    <row r="8946" spans="1:1" x14ac:dyDescent="0.2">
      <c r="A8946" s="94"/>
    </row>
    <row r="8947" spans="1:1" x14ac:dyDescent="0.2">
      <c r="A8947" s="94"/>
    </row>
    <row r="8948" spans="1:1" x14ac:dyDescent="0.2">
      <c r="A8948" s="94"/>
    </row>
    <row r="8949" spans="1:1" x14ac:dyDescent="0.2">
      <c r="A8949" s="94"/>
    </row>
    <row r="8950" spans="1:1" x14ac:dyDescent="0.2">
      <c r="A8950" s="94"/>
    </row>
    <row r="8951" spans="1:1" x14ac:dyDescent="0.2">
      <c r="A8951" s="94"/>
    </row>
    <row r="8952" spans="1:1" x14ac:dyDescent="0.2">
      <c r="A8952" s="94"/>
    </row>
    <row r="8953" spans="1:1" x14ac:dyDescent="0.2">
      <c r="A8953" s="94"/>
    </row>
    <row r="8954" spans="1:1" x14ac:dyDescent="0.2">
      <c r="A8954" s="94"/>
    </row>
    <row r="8955" spans="1:1" x14ac:dyDescent="0.2">
      <c r="A8955" s="94"/>
    </row>
    <row r="8956" spans="1:1" x14ac:dyDescent="0.2">
      <c r="A8956" s="94"/>
    </row>
    <row r="8957" spans="1:1" x14ac:dyDescent="0.2">
      <c r="A8957" s="94"/>
    </row>
    <row r="8958" spans="1:1" x14ac:dyDescent="0.2">
      <c r="A8958" s="94"/>
    </row>
    <row r="8959" spans="1:1" x14ac:dyDescent="0.2">
      <c r="A8959" s="94"/>
    </row>
    <row r="8960" spans="1:1" x14ac:dyDescent="0.2">
      <c r="A8960" s="94"/>
    </row>
    <row r="8961" spans="1:1" x14ac:dyDescent="0.2">
      <c r="A8961" s="94"/>
    </row>
    <row r="8962" spans="1:1" x14ac:dyDescent="0.2">
      <c r="A8962" s="94"/>
    </row>
    <row r="8963" spans="1:1" x14ac:dyDescent="0.2">
      <c r="A8963" s="94"/>
    </row>
    <row r="8964" spans="1:1" x14ac:dyDescent="0.2">
      <c r="A8964" s="94"/>
    </row>
    <row r="8965" spans="1:1" x14ac:dyDescent="0.2">
      <c r="A8965" s="94"/>
    </row>
    <row r="8966" spans="1:1" x14ac:dyDescent="0.2">
      <c r="A8966" s="94"/>
    </row>
    <row r="8967" spans="1:1" x14ac:dyDescent="0.2">
      <c r="A8967" s="94"/>
    </row>
    <row r="8968" spans="1:1" x14ac:dyDescent="0.2">
      <c r="A8968" s="94"/>
    </row>
    <row r="8969" spans="1:1" x14ac:dyDescent="0.2">
      <c r="A8969" s="94"/>
    </row>
    <row r="8970" spans="1:1" x14ac:dyDescent="0.2">
      <c r="A8970" s="94"/>
    </row>
    <row r="8971" spans="1:1" x14ac:dyDescent="0.2">
      <c r="A8971" s="94"/>
    </row>
    <row r="8972" spans="1:1" x14ac:dyDescent="0.2">
      <c r="A8972" s="94"/>
    </row>
    <row r="8973" spans="1:1" x14ac:dyDescent="0.2">
      <c r="A8973" s="94"/>
    </row>
    <row r="8974" spans="1:1" x14ac:dyDescent="0.2">
      <c r="A8974" s="94"/>
    </row>
    <row r="8975" spans="1:1" x14ac:dyDescent="0.2">
      <c r="A8975" s="94"/>
    </row>
    <row r="8976" spans="1:1" x14ac:dyDescent="0.2">
      <c r="A8976" s="94"/>
    </row>
    <row r="8977" spans="1:1" x14ac:dyDescent="0.2">
      <c r="A8977" s="94"/>
    </row>
    <row r="8978" spans="1:1" x14ac:dyDescent="0.2">
      <c r="A8978" s="94"/>
    </row>
    <row r="8979" spans="1:1" x14ac:dyDescent="0.2">
      <c r="A8979" s="94"/>
    </row>
    <row r="8980" spans="1:1" x14ac:dyDescent="0.2">
      <c r="A8980" s="94"/>
    </row>
    <row r="8981" spans="1:1" x14ac:dyDescent="0.2">
      <c r="A8981" s="94"/>
    </row>
    <row r="8982" spans="1:1" x14ac:dyDescent="0.2">
      <c r="A8982" s="94"/>
    </row>
    <row r="8983" spans="1:1" x14ac:dyDescent="0.2">
      <c r="A8983" s="94"/>
    </row>
    <row r="8984" spans="1:1" x14ac:dyDescent="0.2">
      <c r="A8984" s="94"/>
    </row>
    <row r="8985" spans="1:1" x14ac:dyDescent="0.2">
      <c r="A8985" s="94"/>
    </row>
    <row r="8986" spans="1:1" x14ac:dyDescent="0.2">
      <c r="A8986" s="94"/>
    </row>
    <row r="8987" spans="1:1" x14ac:dyDescent="0.2">
      <c r="A8987" s="94"/>
    </row>
    <row r="8988" spans="1:1" x14ac:dyDescent="0.2">
      <c r="A8988" s="94"/>
    </row>
    <row r="8989" spans="1:1" x14ac:dyDescent="0.2">
      <c r="A8989" s="94"/>
    </row>
    <row r="8990" spans="1:1" x14ac:dyDescent="0.2">
      <c r="A8990" s="94"/>
    </row>
    <row r="8991" spans="1:1" x14ac:dyDescent="0.2">
      <c r="A8991" s="94"/>
    </row>
    <row r="8992" spans="1:1" x14ac:dyDescent="0.2">
      <c r="A8992" s="94"/>
    </row>
    <row r="8993" spans="1:1" x14ac:dyDescent="0.2">
      <c r="A8993" s="94"/>
    </row>
    <row r="8994" spans="1:1" x14ac:dyDescent="0.2">
      <c r="A8994" s="94"/>
    </row>
    <row r="8995" spans="1:1" x14ac:dyDescent="0.2">
      <c r="A8995" s="94"/>
    </row>
    <row r="8996" spans="1:1" x14ac:dyDescent="0.2">
      <c r="A8996" s="94"/>
    </row>
    <row r="8997" spans="1:1" x14ac:dyDescent="0.2">
      <c r="A8997" s="94"/>
    </row>
    <row r="8998" spans="1:1" x14ac:dyDescent="0.2">
      <c r="A8998" s="94"/>
    </row>
    <row r="8999" spans="1:1" x14ac:dyDescent="0.2">
      <c r="A8999" s="94"/>
    </row>
    <row r="9000" spans="1:1" x14ac:dyDescent="0.2">
      <c r="A9000" s="94"/>
    </row>
    <row r="9001" spans="1:1" x14ac:dyDescent="0.2">
      <c r="A9001" s="94"/>
    </row>
    <row r="9002" spans="1:1" x14ac:dyDescent="0.2">
      <c r="A9002" s="94"/>
    </row>
    <row r="9003" spans="1:1" x14ac:dyDescent="0.2">
      <c r="A9003" s="94"/>
    </row>
    <row r="9004" spans="1:1" x14ac:dyDescent="0.2">
      <c r="A9004" s="94"/>
    </row>
    <row r="9005" spans="1:1" x14ac:dyDescent="0.2">
      <c r="A9005" s="94"/>
    </row>
    <row r="9006" spans="1:1" x14ac:dyDescent="0.2">
      <c r="A9006" s="94"/>
    </row>
    <row r="9007" spans="1:1" x14ac:dyDescent="0.2">
      <c r="A9007" s="94"/>
    </row>
    <row r="9008" spans="1:1" x14ac:dyDescent="0.2">
      <c r="A9008" s="94"/>
    </row>
    <row r="9009" spans="1:1" x14ac:dyDescent="0.2">
      <c r="A9009" s="94"/>
    </row>
    <row r="9010" spans="1:1" x14ac:dyDescent="0.2">
      <c r="A9010" s="94"/>
    </row>
    <row r="9011" spans="1:1" x14ac:dyDescent="0.2">
      <c r="A9011" s="94"/>
    </row>
    <row r="9012" spans="1:1" x14ac:dyDescent="0.2">
      <c r="A9012" s="94"/>
    </row>
    <row r="9013" spans="1:1" x14ac:dyDescent="0.2">
      <c r="A9013" s="94"/>
    </row>
    <row r="9014" spans="1:1" x14ac:dyDescent="0.2">
      <c r="A9014" s="94"/>
    </row>
    <row r="9015" spans="1:1" x14ac:dyDescent="0.2">
      <c r="A9015" s="94"/>
    </row>
    <row r="9016" spans="1:1" x14ac:dyDescent="0.2">
      <c r="A9016" s="94"/>
    </row>
    <row r="9017" spans="1:1" x14ac:dyDescent="0.2">
      <c r="A9017" s="94"/>
    </row>
    <row r="9018" spans="1:1" x14ac:dyDescent="0.2">
      <c r="A9018" s="94"/>
    </row>
    <row r="9019" spans="1:1" x14ac:dyDescent="0.2">
      <c r="A9019" s="94"/>
    </row>
    <row r="9020" spans="1:1" x14ac:dyDescent="0.2">
      <c r="A9020" s="94"/>
    </row>
    <row r="9021" spans="1:1" x14ac:dyDescent="0.2">
      <c r="A9021" s="94"/>
    </row>
    <row r="9022" spans="1:1" x14ac:dyDescent="0.2">
      <c r="A9022" s="94"/>
    </row>
    <row r="9023" spans="1:1" x14ac:dyDescent="0.2">
      <c r="A9023" s="94"/>
    </row>
    <row r="9024" spans="1:1" x14ac:dyDescent="0.2">
      <c r="A9024" s="94"/>
    </row>
    <row r="9025" spans="1:1" x14ac:dyDescent="0.2">
      <c r="A9025" s="94"/>
    </row>
    <row r="9026" spans="1:1" x14ac:dyDescent="0.2">
      <c r="A9026" s="94"/>
    </row>
    <row r="9027" spans="1:1" x14ac:dyDescent="0.2">
      <c r="A9027" s="94"/>
    </row>
    <row r="9028" spans="1:1" x14ac:dyDescent="0.2">
      <c r="A9028" s="94"/>
    </row>
    <row r="9029" spans="1:1" x14ac:dyDescent="0.2">
      <c r="A9029" s="94"/>
    </row>
    <row r="9030" spans="1:1" x14ac:dyDescent="0.2">
      <c r="A9030" s="94"/>
    </row>
    <row r="9031" spans="1:1" x14ac:dyDescent="0.2">
      <c r="A9031" s="94"/>
    </row>
    <row r="9032" spans="1:1" x14ac:dyDescent="0.2">
      <c r="A9032" s="94"/>
    </row>
    <row r="9033" spans="1:1" x14ac:dyDescent="0.2">
      <c r="A9033" s="94"/>
    </row>
    <row r="9034" spans="1:1" x14ac:dyDescent="0.2">
      <c r="A9034" s="94"/>
    </row>
    <row r="9035" spans="1:1" x14ac:dyDescent="0.2">
      <c r="A9035" s="94"/>
    </row>
    <row r="9036" spans="1:1" x14ac:dyDescent="0.2">
      <c r="A9036" s="94"/>
    </row>
    <row r="9037" spans="1:1" x14ac:dyDescent="0.2">
      <c r="A9037" s="94"/>
    </row>
    <row r="9038" spans="1:1" x14ac:dyDescent="0.2">
      <c r="A9038" s="94"/>
    </row>
    <row r="9039" spans="1:1" x14ac:dyDescent="0.2">
      <c r="A9039" s="94"/>
    </row>
    <row r="9040" spans="1:1" x14ac:dyDescent="0.2">
      <c r="A9040" s="94"/>
    </row>
    <row r="9041" spans="1:1" x14ac:dyDescent="0.2">
      <c r="A9041" s="94"/>
    </row>
    <row r="9042" spans="1:1" x14ac:dyDescent="0.2">
      <c r="A9042" s="94"/>
    </row>
    <row r="9043" spans="1:1" x14ac:dyDescent="0.2">
      <c r="A9043" s="94"/>
    </row>
    <row r="9044" spans="1:1" x14ac:dyDescent="0.2">
      <c r="A9044" s="94"/>
    </row>
    <row r="9045" spans="1:1" x14ac:dyDescent="0.2">
      <c r="A9045" s="94"/>
    </row>
    <row r="9046" spans="1:1" x14ac:dyDescent="0.2">
      <c r="A9046" s="94"/>
    </row>
    <row r="9047" spans="1:1" x14ac:dyDescent="0.2">
      <c r="A9047" s="94"/>
    </row>
    <row r="9048" spans="1:1" x14ac:dyDescent="0.2">
      <c r="A9048" s="94"/>
    </row>
    <row r="9049" spans="1:1" x14ac:dyDescent="0.2">
      <c r="A9049" s="94"/>
    </row>
    <row r="9050" spans="1:1" x14ac:dyDescent="0.2">
      <c r="A9050" s="94"/>
    </row>
    <row r="9051" spans="1:1" x14ac:dyDescent="0.2">
      <c r="A9051" s="94"/>
    </row>
    <row r="9052" spans="1:1" x14ac:dyDescent="0.2">
      <c r="A9052" s="94"/>
    </row>
    <row r="9053" spans="1:1" x14ac:dyDescent="0.2">
      <c r="A9053" s="94"/>
    </row>
    <row r="9054" spans="1:1" x14ac:dyDescent="0.2">
      <c r="A9054" s="94"/>
    </row>
    <row r="9055" spans="1:1" x14ac:dyDescent="0.2">
      <c r="A9055" s="94"/>
    </row>
    <row r="9056" spans="1:1" x14ac:dyDescent="0.2">
      <c r="A9056" s="94"/>
    </row>
    <row r="9057" spans="1:1" x14ac:dyDescent="0.2">
      <c r="A9057" s="94"/>
    </row>
    <row r="9058" spans="1:1" x14ac:dyDescent="0.2">
      <c r="A9058" s="94"/>
    </row>
    <row r="9059" spans="1:1" x14ac:dyDescent="0.2">
      <c r="A9059" s="94"/>
    </row>
    <row r="9060" spans="1:1" x14ac:dyDescent="0.2">
      <c r="A9060" s="94"/>
    </row>
    <row r="9061" spans="1:1" x14ac:dyDescent="0.2">
      <c r="A9061" s="94"/>
    </row>
    <row r="9062" spans="1:1" x14ac:dyDescent="0.2">
      <c r="A9062" s="94"/>
    </row>
    <row r="9063" spans="1:1" x14ac:dyDescent="0.2">
      <c r="A9063" s="94"/>
    </row>
    <row r="9064" spans="1:1" x14ac:dyDescent="0.2">
      <c r="A9064" s="94"/>
    </row>
    <row r="9065" spans="1:1" x14ac:dyDescent="0.2">
      <c r="A9065" s="94"/>
    </row>
    <row r="9066" spans="1:1" x14ac:dyDescent="0.2">
      <c r="A9066" s="94"/>
    </row>
    <row r="9067" spans="1:1" x14ac:dyDescent="0.2">
      <c r="A9067" s="94"/>
    </row>
    <row r="9068" spans="1:1" x14ac:dyDescent="0.2">
      <c r="A9068" s="94"/>
    </row>
    <row r="9069" spans="1:1" x14ac:dyDescent="0.2">
      <c r="A9069" s="94"/>
    </row>
    <row r="9070" spans="1:1" x14ac:dyDescent="0.2">
      <c r="A9070" s="94"/>
    </row>
    <row r="9071" spans="1:1" x14ac:dyDescent="0.2">
      <c r="A9071" s="94"/>
    </row>
    <row r="9072" spans="1:1" x14ac:dyDescent="0.2">
      <c r="A9072" s="94"/>
    </row>
    <row r="9073" spans="1:1" x14ac:dyDescent="0.2">
      <c r="A9073" s="94"/>
    </row>
    <row r="9074" spans="1:1" x14ac:dyDescent="0.2">
      <c r="A9074" s="94"/>
    </row>
    <row r="9075" spans="1:1" x14ac:dyDescent="0.2">
      <c r="A9075" s="94"/>
    </row>
    <row r="9076" spans="1:1" x14ac:dyDescent="0.2">
      <c r="A9076" s="94"/>
    </row>
    <row r="9077" spans="1:1" x14ac:dyDescent="0.2">
      <c r="A9077" s="94"/>
    </row>
    <row r="9078" spans="1:1" x14ac:dyDescent="0.2">
      <c r="A9078" s="94"/>
    </row>
    <row r="9079" spans="1:1" x14ac:dyDescent="0.2">
      <c r="A9079" s="94"/>
    </row>
    <row r="9080" spans="1:1" x14ac:dyDescent="0.2">
      <c r="A9080" s="94"/>
    </row>
    <row r="9081" spans="1:1" x14ac:dyDescent="0.2">
      <c r="A9081" s="94"/>
    </row>
    <row r="9082" spans="1:1" x14ac:dyDescent="0.2">
      <c r="A9082" s="94"/>
    </row>
    <row r="9083" spans="1:1" x14ac:dyDescent="0.2">
      <c r="A9083" s="94"/>
    </row>
    <row r="9084" spans="1:1" x14ac:dyDescent="0.2">
      <c r="A9084" s="94"/>
    </row>
    <row r="9085" spans="1:1" x14ac:dyDescent="0.2">
      <c r="A9085" s="94"/>
    </row>
    <row r="9086" spans="1:1" x14ac:dyDescent="0.2">
      <c r="A9086" s="94"/>
    </row>
    <row r="9087" spans="1:1" x14ac:dyDescent="0.2">
      <c r="A9087" s="94"/>
    </row>
    <row r="9088" spans="1:1" x14ac:dyDescent="0.2">
      <c r="A9088" s="94"/>
    </row>
    <row r="9089" spans="1:1" x14ac:dyDescent="0.2">
      <c r="A9089" s="94"/>
    </row>
    <row r="9090" spans="1:1" x14ac:dyDescent="0.2">
      <c r="A9090" s="94"/>
    </row>
    <row r="9091" spans="1:1" x14ac:dyDescent="0.2">
      <c r="A9091" s="94"/>
    </row>
    <row r="9092" spans="1:1" x14ac:dyDescent="0.2">
      <c r="A9092" s="94"/>
    </row>
    <row r="9093" spans="1:1" x14ac:dyDescent="0.2">
      <c r="A9093" s="94"/>
    </row>
    <row r="9094" spans="1:1" x14ac:dyDescent="0.2">
      <c r="A9094" s="94"/>
    </row>
    <row r="9095" spans="1:1" x14ac:dyDescent="0.2">
      <c r="A9095" s="94"/>
    </row>
    <row r="9096" spans="1:1" x14ac:dyDescent="0.2">
      <c r="A9096" s="94"/>
    </row>
    <row r="9097" spans="1:1" x14ac:dyDescent="0.2">
      <c r="A9097" s="94"/>
    </row>
    <row r="9098" spans="1:1" x14ac:dyDescent="0.2">
      <c r="A9098" s="94"/>
    </row>
    <row r="9099" spans="1:1" x14ac:dyDescent="0.2">
      <c r="A9099" s="94"/>
    </row>
    <row r="9100" spans="1:1" x14ac:dyDescent="0.2">
      <c r="A9100" s="94"/>
    </row>
    <row r="9101" spans="1:1" x14ac:dyDescent="0.2">
      <c r="A9101" s="94"/>
    </row>
    <row r="9102" spans="1:1" x14ac:dyDescent="0.2">
      <c r="A9102" s="94"/>
    </row>
    <row r="9103" spans="1:1" x14ac:dyDescent="0.2">
      <c r="A9103" s="94"/>
    </row>
    <row r="9104" spans="1:1" x14ac:dyDescent="0.2">
      <c r="A9104" s="94"/>
    </row>
    <row r="9105" spans="1:1" x14ac:dyDescent="0.2">
      <c r="A9105" s="94"/>
    </row>
    <row r="9106" spans="1:1" x14ac:dyDescent="0.2">
      <c r="A9106" s="94"/>
    </row>
    <row r="9107" spans="1:1" x14ac:dyDescent="0.2">
      <c r="A9107" s="94"/>
    </row>
    <row r="9108" spans="1:1" x14ac:dyDescent="0.2">
      <c r="A9108" s="94"/>
    </row>
    <row r="9109" spans="1:1" x14ac:dyDescent="0.2">
      <c r="A9109" s="94"/>
    </row>
    <row r="9110" spans="1:1" x14ac:dyDescent="0.2">
      <c r="A9110" s="94"/>
    </row>
    <row r="9111" spans="1:1" x14ac:dyDescent="0.2">
      <c r="A9111" s="94"/>
    </row>
    <row r="9112" spans="1:1" x14ac:dyDescent="0.2">
      <c r="A9112" s="94"/>
    </row>
    <row r="9113" spans="1:1" x14ac:dyDescent="0.2">
      <c r="A9113" s="94"/>
    </row>
    <row r="9114" spans="1:1" x14ac:dyDescent="0.2">
      <c r="A9114" s="94"/>
    </row>
    <row r="9115" spans="1:1" x14ac:dyDescent="0.2">
      <c r="A9115" s="94"/>
    </row>
    <row r="9116" spans="1:1" x14ac:dyDescent="0.2">
      <c r="A9116" s="94"/>
    </row>
    <row r="9117" spans="1:1" x14ac:dyDescent="0.2">
      <c r="A9117" s="94"/>
    </row>
    <row r="9118" spans="1:1" x14ac:dyDescent="0.2">
      <c r="A9118" s="94"/>
    </row>
    <row r="9119" spans="1:1" x14ac:dyDescent="0.2">
      <c r="A9119" s="94"/>
    </row>
    <row r="9120" spans="1:1" x14ac:dyDescent="0.2">
      <c r="A9120" s="94"/>
    </row>
    <row r="9121" spans="1:1" x14ac:dyDescent="0.2">
      <c r="A9121" s="94"/>
    </row>
    <row r="9122" spans="1:1" x14ac:dyDescent="0.2">
      <c r="A9122" s="94"/>
    </row>
    <row r="9123" spans="1:1" x14ac:dyDescent="0.2">
      <c r="A9123" s="94"/>
    </row>
    <row r="9124" spans="1:1" x14ac:dyDescent="0.2">
      <c r="A9124" s="94"/>
    </row>
    <row r="9125" spans="1:1" x14ac:dyDescent="0.2">
      <c r="A9125" s="94"/>
    </row>
    <row r="9126" spans="1:1" x14ac:dyDescent="0.2">
      <c r="A9126" s="94"/>
    </row>
    <row r="9127" spans="1:1" x14ac:dyDescent="0.2">
      <c r="A9127" s="94"/>
    </row>
    <row r="9128" spans="1:1" x14ac:dyDescent="0.2">
      <c r="A9128" s="94"/>
    </row>
    <row r="9129" spans="1:1" x14ac:dyDescent="0.2">
      <c r="A9129" s="94"/>
    </row>
    <row r="9130" spans="1:1" x14ac:dyDescent="0.2">
      <c r="A9130" s="94"/>
    </row>
    <row r="9131" spans="1:1" x14ac:dyDescent="0.2">
      <c r="A9131" s="94"/>
    </row>
    <row r="9132" spans="1:1" x14ac:dyDescent="0.2">
      <c r="A9132" s="94"/>
    </row>
    <row r="9133" spans="1:1" x14ac:dyDescent="0.2">
      <c r="A9133" s="94"/>
    </row>
    <row r="9134" spans="1:1" x14ac:dyDescent="0.2">
      <c r="A9134" s="94"/>
    </row>
    <row r="9135" spans="1:1" x14ac:dyDescent="0.2">
      <c r="A9135" s="94"/>
    </row>
    <row r="9136" spans="1:1" x14ac:dyDescent="0.2">
      <c r="A9136" s="94"/>
    </row>
    <row r="9137" spans="1:1" x14ac:dyDescent="0.2">
      <c r="A9137" s="94"/>
    </row>
    <row r="9138" spans="1:1" x14ac:dyDescent="0.2">
      <c r="A9138" s="94"/>
    </row>
    <row r="9139" spans="1:1" x14ac:dyDescent="0.2">
      <c r="A9139" s="94"/>
    </row>
    <row r="9140" spans="1:1" x14ac:dyDescent="0.2">
      <c r="A9140" s="94"/>
    </row>
    <row r="9141" spans="1:1" x14ac:dyDescent="0.2">
      <c r="A9141" s="94"/>
    </row>
    <row r="9142" spans="1:1" x14ac:dyDescent="0.2">
      <c r="A9142" s="94"/>
    </row>
    <row r="9143" spans="1:1" x14ac:dyDescent="0.2">
      <c r="A9143" s="94"/>
    </row>
    <row r="9144" spans="1:1" x14ac:dyDescent="0.2">
      <c r="A9144" s="94"/>
    </row>
    <row r="9145" spans="1:1" x14ac:dyDescent="0.2">
      <c r="A9145" s="94"/>
    </row>
    <row r="9146" spans="1:1" x14ac:dyDescent="0.2">
      <c r="A9146" s="94"/>
    </row>
    <row r="9147" spans="1:1" x14ac:dyDescent="0.2">
      <c r="A9147" s="94"/>
    </row>
    <row r="9148" spans="1:1" x14ac:dyDescent="0.2">
      <c r="A9148" s="94"/>
    </row>
    <row r="9149" spans="1:1" x14ac:dyDescent="0.2">
      <c r="A9149" s="94"/>
    </row>
    <row r="9150" spans="1:1" x14ac:dyDescent="0.2">
      <c r="A9150" s="94"/>
    </row>
    <row r="9151" spans="1:1" x14ac:dyDescent="0.2">
      <c r="A9151" s="94"/>
    </row>
    <row r="9152" spans="1:1" x14ac:dyDescent="0.2">
      <c r="A9152" s="94"/>
    </row>
    <row r="9153" spans="1:1" x14ac:dyDescent="0.2">
      <c r="A9153" s="94"/>
    </row>
    <row r="9154" spans="1:1" x14ac:dyDescent="0.2">
      <c r="A9154" s="94"/>
    </row>
    <row r="9155" spans="1:1" x14ac:dyDescent="0.2">
      <c r="A9155" s="94"/>
    </row>
    <row r="9156" spans="1:1" x14ac:dyDescent="0.2">
      <c r="A9156" s="94"/>
    </row>
    <row r="9157" spans="1:1" x14ac:dyDescent="0.2">
      <c r="A9157" s="94"/>
    </row>
    <row r="9158" spans="1:1" x14ac:dyDescent="0.2">
      <c r="A9158" s="94"/>
    </row>
    <row r="9159" spans="1:1" x14ac:dyDescent="0.2">
      <c r="A9159" s="94"/>
    </row>
    <row r="9160" spans="1:1" x14ac:dyDescent="0.2">
      <c r="A9160" s="94"/>
    </row>
    <row r="9161" spans="1:1" x14ac:dyDescent="0.2">
      <c r="A9161" s="94"/>
    </row>
    <row r="9162" spans="1:1" x14ac:dyDescent="0.2">
      <c r="A9162" s="94"/>
    </row>
    <row r="9163" spans="1:1" x14ac:dyDescent="0.2">
      <c r="A9163" s="94"/>
    </row>
    <row r="9164" spans="1:1" x14ac:dyDescent="0.2">
      <c r="A9164" s="94"/>
    </row>
    <row r="9165" spans="1:1" x14ac:dyDescent="0.2">
      <c r="A9165" s="94"/>
    </row>
    <row r="9166" spans="1:1" x14ac:dyDescent="0.2">
      <c r="A9166" s="94"/>
    </row>
    <row r="9167" spans="1:1" x14ac:dyDescent="0.2">
      <c r="A9167" s="94"/>
    </row>
    <row r="9168" spans="1:1" x14ac:dyDescent="0.2">
      <c r="A9168" s="94"/>
    </row>
    <row r="9169" spans="1:1" x14ac:dyDescent="0.2">
      <c r="A9169" s="94"/>
    </row>
    <row r="9170" spans="1:1" x14ac:dyDescent="0.2">
      <c r="A9170" s="94"/>
    </row>
    <row r="9171" spans="1:1" x14ac:dyDescent="0.2">
      <c r="A9171" s="94"/>
    </row>
    <row r="9172" spans="1:1" x14ac:dyDescent="0.2">
      <c r="A9172" s="94"/>
    </row>
    <row r="9173" spans="1:1" x14ac:dyDescent="0.2">
      <c r="A9173" s="94"/>
    </row>
    <row r="9174" spans="1:1" x14ac:dyDescent="0.2">
      <c r="A9174" s="94"/>
    </row>
    <row r="9175" spans="1:1" x14ac:dyDescent="0.2">
      <c r="A9175" s="94"/>
    </row>
    <row r="9176" spans="1:1" x14ac:dyDescent="0.2">
      <c r="A9176" s="94"/>
    </row>
    <row r="9177" spans="1:1" x14ac:dyDescent="0.2">
      <c r="A9177" s="94"/>
    </row>
    <row r="9178" spans="1:1" x14ac:dyDescent="0.2">
      <c r="A9178" s="94"/>
    </row>
    <row r="9179" spans="1:1" x14ac:dyDescent="0.2">
      <c r="A9179" s="94"/>
    </row>
    <row r="9180" spans="1:1" x14ac:dyDescent="0.2">
      <c r="A9180" s="94"/>
    </row>
    <row r="9181" spans="1:1" x14ac:dyDescent="0.2">
      <c r="A9181" s="94"/>
    </row>
    <row r="9182" spans="1:1" x14ac:dyDescent="0.2">
      <c r="A9182" s="94"/>
    </row>
    <row r="9183" spans="1:1" x14ac:dyDescent="0.2">
      <c r="A9183" s="94"/>
    </row>
    <row r="9184" spans="1:1" x14ac:dyDescent="0.2">
      <c r="A9184" s="94"/>
    </row>
    <row r="9185" spans="1:1" x14ac:dyDescent="0.2">
      <c r="A9185" s="94"/>
    </row>
    <row r="9186" spans="1:1" x14ac:dyDescent="0.2">
      <c r="A9186" s="94"/>
    </row>
    <row r="9187" spans="1:1" x14ac:dyDescent="0.2">
      <c r="A9187" s="94"/>
    </row>
    <row r="9188" spans="1:1" x14ac:dyDescent="0.2">
      <c r="A9188" s="94"/>
    </row>
    <row r="9189" spans="1:1" x14ac:dyDescent="0.2">
      <c r="A9189" s="94"/>
    </row>
    <row r="9190" spans="1:1" x14ac:dyDescent="0.2">
      <c r="A9190" s="94"/>
    </row>
    <row r="9191" spans="1:1" x14ac:dyDescent="0.2">
      <c r="A9191" s="94"/>
    </row>
    <row r="9192" spans="1:1" x14ac:dyDescent="0.2">
      <c r="A9192" s="94"/>
    </row>
    <row r="9193" spans="1:1" x14ac:dyDescent="0.2">
      <c r="A9193" s="94"/>
    </row>
    <row r="9194" spans="1:1" x14ac:dyDescent="0.2">
      <c r="A9194" s="94"/>
    </row>
    <row r="9195" spans="1:1" x14ac:dyDescent="0.2">
      <c r="A9195" s="94"/>
    </row>
    <row r="9196" spans="1:1" x14ac:dyDescent="0.2">
      <c r="A9196" s="94"/>
    </row>
    <row r="9197" spans="1:1" x14ac:dyDescent="0.2">
      <c r="A9197" s="94"/>
    </row>
    <row r="9198" spans="1:1" x14ac:dyDescent="0.2">
      <c r="A9198" s="94"/>
    </row>
    <row r="9199" spans="1:1" x14ac:dyDescent="0.2">
      <c r="A9199" s="94"/>
    </row>
    <row r="9200" spans="1:1" x14ac:dyDescent="0.2">
      <c r="A9200" s="94"/>
    </row>
    <row r="9201" spans="1:1" x14ac:dyDescent="0.2">
      <c r="A9201" s="94"/>
    </row>
    <row r="9202" spans="1:1" x14ac:dyDescent="0.2">
      <c r="A9202" s="94"/>
    </row>
    <row r="9203" spans="1:1" x14ac:dyDescent="0.2">
      <c r="A9203" s="94"/>
    </row>
    <row r="9204" spans="1:1" x14ac:dyDescent="0.2">
      <c r="A9204" s="94"/>
    </row>
    <row r="9205" spans="1:1" x14ac:dyDescent="0.2">
      <c r="A9205" s="94"/>
    </row>
    <row r="9206" spans="1:1" x14ac:dyDescent="0.2">
      <c r="A9206" s="94"/>
    </row>
    <row r="9207" spans="1:1" x14ac:dyDescent="0.2">
      <c r="A9207" s="94"/>
    </row>
    <row r="9208" spans="1:1" x14ac:dyDescent="0.2">
      <c r="A9208" s="94"/>
    </row>
    <row r="9209" spans="1:1" x14ac:dyDescent="0.2">
      <c r="A9209" s="94"/>
    </row>
    <row r="9210" spans="1:1" x14ac:dyDescent="0.2">
      <c r="A9210" s="94"/>
    </row>
    <row r="9211" spans="1:1" x14ac:dyDescent="0.2">
      <c r="A9211" s="94"/>
    </row>
    <row r="9212" spans="1:1" x14ac:dyDescent="0.2">
      <c r="A9212" s="94"/>
    </row>
    <row r="9213" spans="1:1" x14ac:dyDescent="0.2">
      <c r="A9213" s="94"/>
    </row>
    <row r="9214" spans="1:1" x14ac:dyDescent="0.2">
      <c r="A9214" s="94"/>
    </row>
    <row r="9215" spans="1:1" x14ac:dyDescent="0.2">
      <c r="A9215" s="94"/>
    </row>
    <row r="9216" spans="1:1" x14ac:dyDescent="0.2">
      <c r="A9216" s="94"/>
    </row>
    <row r="9217" spans="1:1" x14ac:dyDescent="0.2">
      <c r="A9217" s="94"/>
    </row>
    <row r="9218" spans="1:1" x14ac:dyDescent="0.2">
      <c r="A9218" s="94"/>
    </row>
    <row r="9219" spans="1:1" x14ac:dyDescent="0.2">
      <c r="A9219" s="94"/>
    </row>
    <row r="9220" spans="1:1" x14ac:dyDescent="0.2">
      <c r="A9220" s="94"/>
    </row>
    <row r="9221" spans="1:1" x14ac:dyDescent="0.2">
      <c r="A9221" s="94"/>
    </row>
    <row r="9222" spans="1:1" x14ac:dyDescent="0.2">
      <c r="A9222" s="94"/>
    </row>
    <row r="9223" spans="1:1" x14ac:dyDescent="0.2">
      <c r="A9223" s="94"/>
    </row>
    <row r="9224" spans="1:1" x14ac:dyDescent="0.2">
      <c r="A9224" s="94"/>
    </row>
    <row r="9225" spans="1:1" x14ac:dyDescent="0.2">
      <c r="A9225" s="94"/>
    </row>
    <row r="9226" spans="1:1" x14ac:dyDescent="0.2">
      <c r="A9226" s="94"/>
    </row>
    <row r="9227" spans="1:1" x14ac:dyDescent="0.2">
      <c r="A9227" s="94"/>
    </row>
    <row r="9228" spans="1:1" x14ac:dyDescent="0.2">
      <c r="A9228" s="94"/>
    </row>
    <row r="9229" spans="1:1" x14ac:dyDescent="0.2">
      <c r="A9229" s="94"/>
    </row>
    <row r="9230" spans="1:1" x14ac:dyDescent="0.2">
      <c r="A9230" s="94"/>
    </row>
    <row r="9231" spans="1:1" x14ac:dyDescent="0.2">
      <c r="A9231" s="94"/>
    </row>
    <row r="9232" spans="1:1" x14ac:dyDescent="0.2">
      <c r="A9232" s="94"/>
    </row>
    <row r="9233" spans="1:1" x14ac:dyDescent="0.2">
      <c r="A9233" s="94"/>
    </row>
    <row r="9234" spans="1:1" x14ac:dyDescent="0.2">
      <c r="A9234" s="94"/>
    </row>
    <row r="9235" spans="1:1" x14ac:dyDescent="0.2">
      <c r="A9235" s="94"/>
    </row>
    <row r="9236" spans="1:1" x14ac:dyDescent="0.2">
      <c r="A9236" s="94"/>
    </row>
    <row r="9237" spans="1:1" x14ac:dyDescent="0.2">
      <c r="A9237" s="94"/>
    </row>
    <row r="9238" spans="1:1" x14ac:dyDescent="0.2">
      <c r="A9238" s="94"/>
    </row>
    <row r="9239" spans="1:1" x14ac:dyDescent="0.2">
      <c r="A9239" s="94"/>
    </row>
    <row r="9240" spans="1:1" x14ac:dyDescent="0.2">
      <c r="A9240" s="94"/>
    </row>
    <row r="9241" spans="1:1" x14ac:dyDescent="0.2">
      <c r="A9241" s="94"/>
    </row>
    <row r="9242" spans="1:1" x14ac:dyDescent="0.2">
      <c r="A9242" s="94"/>
    </row>
    <row r="9243" spans="1:1" x14ac:dyDescent="0.2">
      <c r="A9243" s="94"/>
    </row>
    <row r="9244" spans="1:1" x14ac:dyDescent="0.2">
      <c r="A9244" s="94"/>
    </row>
    <row r="9245" spans="1:1" x14ac:dyDescent="0.2">
      <c r="A9245" s="94"/>
    </row>
    <row r="9246" spans="1:1" x14ac:dyDescent="0.2">
      <c r="A9246" s="94"/>
    </row>
    <row r="9247" spans="1:1" x14ac:dyDescent="0.2">
      <c r="A9247" s="94"/>
    </row>
    <row r="9248" spans="1:1" x14ac:dyDescent="0.2">
      <c r="A9248" s="94"/>
    </row>
    <row r="9249" spans="1:1" x14ac:dyDescent="0.2">
      <c r="A9249" s="94"/>
    </row>
    <row r="9250" spans="1:1" x14ac:dyDescent="0.2">
      <c r="A9250" s="94"/>
    </row>
    <row r="9251" spans="1:1" x14ac:dyDescent="0.2">
      <c r="A9251" s="94"/>
    </row>
    <row r="9252" spans="1:1" x14ac:dyDescent="0.2">
      <c r="A9252" s="94"/>
    </row>
    <row r="9253" spans="1:1" x14ac:dyDescent="0.2">
      <c r="A9253" s="94"/>
    </row>
    <row r="9254" spans="1:1" x14ac:dyDescent="0.2">
      <c r="A9254" s="94"/>
    </row>
    <row r="9255" spans="1:1" x14ac:dyDescent="0.2">
      <c r="A9255" s="94"/>
    </row>
    <row r="9256" spans="1:1" x14ac:dyDescent="0.2">
      <c r="A9256" s="94"/>
    </row>
    <row r="9257" spans="1:1" x14ac:dyDescent="0.2">
      <c r="A9257" s="94"/>
    </row>
    <row r="9258" spans="1:1" x14ac:dyDescent="0.2">
      <c r="A9258" s="94"/>
    </row>
    <row r="9259" spans="1:1" x14ac:dyDescent="0.2">
      <c r="A9259" s="94"/>
    </row>
    <row r="9260" spans="1:1" x14ac:dyDescent="0.2">
      <c r="A9260" s="94"/>
    </row>
    <row r="9261" spans="1:1" x14ac:dyDescent="0.2">
      <c r="A9261" s="94"/>
    </row>
    <row r="9262" spans="1:1" x14ac:dyDescent="0.2">
      <c r="A9262" s="94"/>
    </row>
    <row r="9263" spans="1:1" x14ac:dyDescent="0.2">
      <c r="A9263" s="94"/>
    </row>
    <row r="9264" spans="1:1" x14ac:dyDescent="0.2">
      <c r="A9264" s="94"/>
    </row>
    <row r="9265" spans="1:1" x14ac:dyDescent="0.2">
      <c r="A9265" s="94"/>
    </row>
    <row r="9266" spans="1:1" x14ac:dyDescent="0.2">
      <c r="A9266" s="94"/>
    </row>
    <row r="9267" spans="1:1" x14ac:dyDescent="0.2">
      <c r="A9267" s="94"/>
    </row>
    <row r="9268" spans="1:1" x14ac:dyDescent="0.2">
      <c r="A9268" s="94"/>
    </row>
    <row r="9269" spans="1:1" x14ac:dyDescent="0.2">
      <c r="A9269" s="94"/>
    </row>
    <row r="9270" spans="1:1" x14ac:dyDescent="0.2">
      <c r="A9270" s="94"/>
    </row>
    <row r="9271" spans="1:1" x14ac:dyDescent="0.2">
      <c r="A9271" s="94"/>
    </row>
    <row r="9272" spans="1:1" x14ac:dyDescent="0.2">
      <c r="A9272" s="94"/>
    </row>
    <row r="9273" spans="1:1" x14ac:dyDescent="0.2">
      <c r="A9273" s="94"/>
    </row>
    <row r="9274" spans="1:1" x14ac:dyDescent="0.2">
      <c r="A9274" s="94"/>
    </row>
    <row r="9275" spans="1:1" x14ac:dyDescent="0.2">
      <c r="A9275" s="94"/>
    </row>
    <row r="9276" spans="1:1" x14ac:dyDescent="0.2">
      <c r="A9276" s="94"/>
    </row>
    <row r="9277" spans="1:1" x14ac:dyDescent="0.2">
      <c r="A9277" s="94"/>
    </row>
    <row r="9278" spans="1:1" x14ac:dyDescent="0.2">
      <c r="A9278" s="94"/>
    </row>
    <row r="9279" spans="1:1" x14ac:dyDescent="0.2">
      <c r="A9279" s="94"/>
    </row>
    <row r="9280" spans="1:1" x14ac:dyDescent="0.2">
      <c r="A9280" s="94"/>
    </row>
    <row r="9281" spans="1:1" x14ac:dyDescent="0.2">
      <c r="A9281" s="94"/>
    </row>
    <row r="9282" spans="1:1" x14ac:dyDescent="0.2">
      <c r="A9282" s="94"/>
    </row>
    <row r="9283" spans="1:1" x14ac:dyDescent="0.2">
      <c r="A9283" s="94"/>
    </row>
    <row r="9284" spans="1:1" x14ac:dyDescent="0.2">
      <c r="A9284" s="94"/>
    </row>
    <row r="9285" spans="1:1" x14ac:dyDescent="0.2">
      <c r="A9285" s="94"/>
    </row>
    <row r="9286" spans="1:1" x14ac:dyDescent="0.2">
      <c r="A9286" s="94"/>
    </row>
    <row r="9287" spans="1:1" x14ac:dyDescent="0.2">
      <c r="A9287" s="94"/>
    </row>
    <row r="9288" spans="1:1" x14ac:dyDescent="0.2">
      <c r="A9288" s="94"/>
    </row>
    <row r="9289" spans="1:1" x14ac:dyDescent="0.2">
      <c r="A9289" s="94"/>
    </row>
    <row r="9290" spans="1:1" x14ac:dyDescent="0.2">
      <c r="A9290" s="94"/>
    </row>
    <row r="9291" spans="1:1" x14ac:dyDescent="0.2">
      <c r="A9291" s="94"/>
    </row>
    <row r="9292" spans="1:1" x14ac:dyDescent="0.2">
      <c r="A9292" s="94"/>
    </row>
    <row r="9293" spans="1:1" x14ac:dyDescent="0.2">
      <c r="A9293" s="94"/>
    </row>
    <row r="9294" spans="1:1" x14ac:dyDescent="0.2">
      <c r="A9294" s="94"/>
    </row>
    <row r="9295" spans="1:1" x14ac:dyDescent="0.2">
      <c r="A9295" s="94"/>
    </row>
    <row r="9296" spans="1:1" x14ac:dyDescent="0.2">
      <c r="A9296" s="94"/>
    </row>
    <row r="9297" spans="1:1" x14ac:dyDescent="0.2">
      <c r="A9297" s="94"/>
    </row>
    <row r="9298" spans="1:1" x14ac:dyDescent="0.2">
      <c r="A9298" s="94"/>
    </row>
    <row r="9299" spans="1:1" x14ac:dyDescent="0.2">
      <c r="A9299" s="94"/>
    </row>
    <row r="9300" spans="1:1" x14ac:dyDescent="0.2">
      <c r="A9300" s="94"/>
    </row>
    <row r="9301" spans="1:1" x14ac:dyDescent="0.2">
      <c r="A9301" s="94"/>
    </row>
    <row r="9302" spans="1:1" x14ac:dyDescent="0.2">
      <c r="A9302" s="94"/>
    </row>
    <row r="9303" spans="1:1" x14ac:dyDescent="0.2">
      <c r="A9303" s="94"/>
    </row>
    <row r="9304" spans="1:1" x14ac:dyDescent="0.2">
      <c r="A9304" s="94"/>
    </row>
    <row r="9305" spans="1:1" x14ac:dyDescent="0.2">
      <c r="A9305" s="94"/>
    </row>
    <row r="9306" spans="1:1" x14ac:dyDescent="0.2">
      <c r="A9306" s="94"/>
    </row>
    <row r="9307" spans="1:1" x14ac:dyDescent="0.2">
      <c r="A9307" s="94"/>
    </row>
    <row r="9308" spans="1:1" x14ac:dyDescent="0.2">
      <c r="A9308" s="94"/>
    </row>
    <row r="9309" spans="1:1" x14ac:dyDescent="0.2">
      <c r="A9309" s="94"/>
    </row>
    <row r="9310" spans="1:1" x14ac:dyDescent="0.2">
      <c r="A9310" s="94"/>
    </row>
    <row r="9311" spans="1:1" x14ac:dyDescent="0.2">
      <c r="A9311" s="94"/>
    </row>
    <row r="9312" spans="1:1" x14ac:dyDescent="0.2">
      <c r="A9312" s="94"/>
    </row>
    <row r="9313" spans="1:1" x14ac:dyDescent="0.2">
      <c r="A9313" s="94"/>
    </row>
    <row r="9314" spans="1:1" x14ac:dyDescent="0.2">
      <c r="A9314" s="94"/>
    </row>
    <row r="9315" spans="1:1" x14ac:dyDescent="0.2">
      <c r="A9315" s="94"/>
    </row>
    <row r="9316" spans="1:1" x14ac:dyDescent="0.2">
      <c r="A9316" s="94"/>
    </row>
    <row r="9317" spans="1:1" x14ac:dyDescent="0.2">
      <c r="A9317" s="94"/>
    </row>
    <row r="9318" spans="1:1" x14ac:dyDescent="0.2">
      <c r="A9318" s="94"/>
    </row>
    <row r="9319" spans="1:1" x14ac:dyDescent="0.2">
      <c r="A9319" s="94"/>
    </row>
    <row r="9320" spans="1:1" x14ac:dyDescent="0.2">
      <c r="A9320" s="94"/>
    </row>
    <row r="9321" spans="1:1" x14ac:dyDescent="0.2">
      <c r="A9321" s="94"/>
    </row>
    <row r="9322" spans="1:1" x14ac:dyDescent="0.2">
      <c r="A9322" s="94"/>
    </row>
    <row r="9323" spans="1:1" x14ac:dyDescent="0.2">
      <c r="A9323" s="94"/>
    </row>
    <row r="9324" spans="1:1" x14ac:dyDescent="0.2">
      <c r="A9324" s="94"/>
    </row>
    <row r="9325" spans="1:1" x14ac:dyDescent="0.2">
      <c r="A9325" s="94"/>
    </row>
    <row r="9326" spans="1:1" x14ac:dyDescent="0.2">
      <c r="A9326" s="94"/>
    </row>
    <row r="9327" spans="1:1" x14ac:dyDescent="0.2">
      <c r="A9327" s="94"/>
    </row>
    <row r="9328" spans="1:1" x14ac:dyDescent="0.2">
      <c r="A9328" s="94"/>
    </row>
    <row r="9329" spans="1:1" x14ac:dyDescent="0.2">
      <c r="A9329" s="94"/>
    </row>
    <row r="9330" spans="1:1" x14ac:dyDescent="0.2">
      <c r="A9330" s="94"/>
    </row>
    <row r="9331" spans="1:1" x14ac:dyDescent="0.2">
      <c r="A9331" s="94"/>
    </row>
    <row r="9332" spans="1:1" x14ac:dyDescent="0.2">
      <c r="A9332" s="94"/>
    </row>
    <row r="9333" spans="1:1" x14ac:dyDescent="0.2">
      <c r="A9333" s="94"/>
    </row>
    <row r="9334" spans="1:1" x14ac:dyDescent="0.2">
      <c r="A9334" s="94"/>
    </row>
    <row r="9335" spans="1:1" x14ac:dyDescent="0.2">
      <c r="A9335" s="94"/>
    </row>
    <row r="9336" spans="1:1" x14ac:dyDescent="0.2">
      <c r="A9336" s="94"/>
    </row>
    <row r="9337" spans="1:1" x14ac:dyDescent="0.2">
      <c r="A9337" s="94"/>
    </row>
    <row r="9338" spans="1:1" x14ac:dyDescent="0.2">
      <c r="A9338" s="94"/>
    </row>
    <row r="9339" spans="1:1" x14ac:dyDescent="0.2">
      <c r="A9339" s="94"/>
    </row>
    <row r="9340" spans="1:1" x14ac:dyDescent="0.2">
      <c r="A9340" s="94"/>
    </row>
    <row r="9341" spans="1:1" x14ac:dyDescent="0.2">
      <c r="A9341" s="94"/>
    </row>
    <row r="9342" spans="1:1" x14ac:dyDescent="0.2">
      <c r="A9342" s="94"/>
    </row>
    <row r="9343" spans="1:1" x14ac:dyDescent="0.2">
      <c r="A9343" s="94"/>
    </row>
    <row r="9344" spans="1:1" x14ac:dyDescent="0.2">
      <c r="A9344" s="94"/>
    </row>
    <row r="9345" spans="1:1" x14ac:dyDescent="0.2">
      <c r="A9345" s="94"/>
    </row>
    <row r="9346" spans="1:1" x14ac:dyDescent="0.2">
      <c r="A9346" s="94"/>
    </row>
    <row r="9347" spans="1:1" x14ac:dyDescent="0.2">
      <c r="A9347" s="94"/>
    </row>
    <row r="9348" spans="1:1" x14ac:dyDescent="0.2">
      <c r="A9348" s="94"/>
    </row>
    <row r="9349" spans="1:1" x14ac:dyDescent="0.2">
      <c r="A9349" s="94"/>
    </row>
    <row r="9350" spans="1:1" x14ac:dyDescent="0.2">
      <c r="A9350" s="94"/>
    </row>
    <row r="9351" spans="1:1" x14ac:dyDescent="0.2">
      <c r="A9351" s="94"/>
    </row>
    <row r="9352" spans="1:1" x14ac:dyDescent="0.2">
      <c r="A9352" s="94"/>
    </row>
    <row r="9353" spans="1:1" x14ac:dyDescent="0.2">
      <c r="A9353" s="94"/>
    </row>
    <row r="9354" spans="1:1" x14ac:dyDescent="0.2">
      <c r="A9354" s="94"/>
    </row>
    <row r="9355" spans="1:1" x14ac:dyDescent="0.2">
      <c r="A9355" s="94"/>
    </row>
    <row r="9356" spans="1:1" x14ac:dyDescent="0.2">
      <c r="A9356" s="94"/>
    </row>
    <row r="9357" spans="1:1" x14ac:dyDescent="0.2">
      <c r="A9357" s="94"/>
    </row>
    <row r="9358" spans="1:1" x14ac:dyDescent="0.2">
      <c r="A9358" s="94"/>
    </row>
    <row r="9359" spans="1:1" x14ac:dyDescent="0.2">
      <c r="A9359" s="94"/>
    </row>
    <row r="9360" spans="1:1" x14ac:dyDescent="0.2">
      <c r="A9360" s="94"/>
    </row>
    <row r="9361" spans="1:1" x14ac:dyDescent="0.2">
      <c r="A9361" s="94"/>
    </row>
    <row r="9362" spans="1:1" x14ac:dyDescent="0.2">
      <c r="A9362" s="94"/>
    </row>
    <row r="9363" spans="1:1" x14ac:dyDescent="0.2">
      <c r="A9363" s="94"/>
    </row>
    <row r="9364" spans="1:1" x14ac:dyDescent="0.2">
      <c r="A9364" s="94"/>
    </row>
    <row r="9365" spans="1:1" x14ac:dyDescent="0.2">
      <c r="A9365" s="94"/>
    </row>
    <row r="9366" spans="1:1" x14ac:dyDescent="0.2">
      <c r="A9366" s="94"/>
    </row>
    <row r="9367" spans="1:1" x14ac:dyDescent="0.2">
      <c r="A9367" s="94"/>
    </row>
    <row r="9368" spans="1:1" x14ac:dyDescent="0.2">
      <c r="A9368" s="94"/>
    </row>
    <row r="9369" spans="1:1" x14ac:dyDescent="0.2">
      <c r="A9369" s="94"/>
    </row>
    <row r="9370" spans="1:1" x14ac:dyDescent="0.2">
      <c r="A9370" s="94"/>
    </row>
    <row r="9371" spans="1:1" x14ac:dyDescent="0.2">
      <c r="A9371" s="94"/>
    </row>
    <row r="9372" spans="1:1" x14ac:dyDescent="0.2">
      <c r="A9372" s="94"/>
    </row>
    <row r="9373" spans="1:1" x14ac:dyDescent="0.2">
      <c r="A9373" s="94"/>
    </row>
    <row r="9374" spans="1:1" x14ac:dyDescent="0.2">
      <c r="A9374" s="94"/>
    </row>
    <row r="9375" spans="1:1" x14ac:dyDescent="0.2">
      <c r="A9375" s="94"/>
    </row>
    <row r="9376" spans="1:1" x14ac:dyDescent="0.2">
      <c r="A9376" s="94"/>
    </row>
    <row r="9377" spans="1:1" x14ac:dyDescent="0.2">
      <c r="A9377" s="94"/>
    </row>
    <row r="9378" spans="1:1" x14ac:dyDescent="0.2">
      <c r="A9378" s="94"/>
    </row>
    <row r="9379" spans="1:1" x14ac:dyDescent="0.2">
      <c r="A9379" s="94"/>
    </row>
    <row r="9380" spans="1:1" x14ac:dyDescent="0.2">
      <c r="A9380" s="94"/>
    </row>
    <row r="9381" spans="1:1" x14ac:dyDescent="0.2">
      <c r="A9381" s="94"/>
    </row>
    <row r="9382" spans="1:1" x14ac:dyDescent="0.2">
      <c r="A9382" s="94"/>
    </row>
    <row r="9383" spans="1:1" x14ac:dyDescent="0.2">
      <c r="A9383" s="94"/>
    </row>
    <row r="9384" spans="1:1" x14ac:dyDescent="0.2">
      <c r="A9384" s="94"/>
    </row>
    <row r="9385" spans="1:1" x14ac:dyDescent="0.2">
      <c r="A9385" s="94"/>
    </row>
    <row r="9386" spans="1:1" x14ac:dyDescent="0.2">
      <c r="A9386" s="94"/>
    </row>
    <row r="9387" spans="1:1" x14ac:dyDescent="0.2">
      <c r="A9387" s="94"/>
    </row>
    <row r="9388" spans="1:1" x14ac:dyDescent="0.2">
      <c r="A9388" s="94"/>
    </row>
    <row r="9389" spans="1:1" x14ac:dyDescent="0.2">
      <c r="A9389" s="94"/>
    </row>
    <row r="9390" spans="1:1" x14ac:dyDescent="0.2">
      <c r="A9390" s="94"/>
    </row>
    <row r="9391" spans="1:1" x14ac:dyDescent="0.2">
      <c r="A9391" s="94"/>
    </row>
    <row r="9392" spans="1:1" x14ac:dyDescent="0.2">
      <c r="A9392" s="94"/>
    </row>
    <row r="9393" spans="1:1" x14ac:dyDescent="0.2">
      <c r="A9393" s="94"/>
    </row>
    <row r="9394" spans="1:1" x14ac:dyDescent="0.2">
      <c r="A9394" s="94"/>
    </row>
    <row r="9395" spans="1:1" x14ac:dyDescent="0.2">
      <c r="A9395" s="94"/>
    </row>
    <row r="9396" spans="1:1" x14ac:dyDescent="0.2">
      <c r="A9396" s="94"/>
    </row>
    <row r="9397" spans="1:1" x14ac:dyDescent="0.2">
      <c r="A9397" s="94"/>
    </row>
    <row r="9398" spans="1:1" x14ac:dyDescent="0.2">
      <c r="A9398" s="94"/>
    </row>
    <row r="9399" spans="1:1" x14ac:dyDescent="0.2">
      <c r="A9399" s="94"/>
    </row>
    <row r="9400" spans="1:1" x14ac:dyDescent="0.2">
      <c r="A9400" s="94"/>
    </row>
    <row r="9401" spans="1:1" x14ac:dyDescent="0.2">
      <c r="A9401" s="94"/>
    </row>
    <row r="9402" spans="1:1" x14ac:dyDescent="0.2">
      <c r="A9402" s="94"/>
    </row>
    <row r="9403" spans="1:1" x14ac:dyDescent="0.2">
      <c r="A9403" s="94"/>
    </row>
    <row r="9404" spans="1:1" x14ac:dyDescent="0.2">
      <c r="A9404" s="94"/>
    </row>
    <row r="9405" spans="1:1" x14ac:dyDescent="0.2">
      <c r="A9405" s="94"/>
    </row>
    <row r="9406" spans="1:1" x14ac:dyDescent="0.2">
      <c r="A9406" s="94"/>
    </row>
    <row r="9407" spans="1:1" x14ac:dyDescent="0.2">
      <c r="A9407" s="94"/>
    </row>
    <row r="9408" spans="1:1" x14ac:dyDescent="0.2">
      <c r="A9408" s="94"/>
    </row>
    <row r="9409" spans="1:1" x14ac:dyDescent="0.2">
      <c r="A9409" s="94"/>
    </row>
    <row r="9410" spans="1:1" x14ac:dyDescent="0.2">
      <c r="A9410" s="94"/>
    </row>
    <row r="9411" spans="1:1" x14ac:dyDescent="0.2">
      <c r="A9411" s="94"/>
    </row>
    <row r="9412" spans="1:1" x14ac:dyDescent="0.2">
      <c r="A9412" s="94"/>
    </row>
    <row r="9413" spans="1:1" x14ac:dyDescent="0.2">
      <c r="A9413" s="94"/>
    </row>
    <row r="9414" spans="1:1" x14ac:dyDescent="0.2">
      <c r="A9414" s="94"/>
    </row>
    <row r="9415" spans="1:1" x14ac:dyDescent="0.2">
      <c r="A9415" s="94"/>
    </row>
    <row r="9416" spans="1:1" x14ac:dyDescent="0.2">
      <c r="A9416" s="94"/>
    </row>
    <row r="9417" spans="1:1" x14ac:dyDescent="0.2">
      <c r="A9417" s="94"/>
    </row>
    <row r="9418" spans="1:1" x14ac:dyDescent="0.2">
      <c r="A9418" s="94"/>
    </row>
    <row r="9419" spans="1:1" x14ac:dyDescent="0.2">
      <c r="A9419" s="94"/>
    </row>
    <row r="9420" spans="1:1" x14ac:dyDescent="0.2">
      <c r="A9420" s="94"/>
    </row>
    <row r="9421" spans="1:1" x14ac:dyDescent="0.2">
      <c r="A9421" s="94"/>
    </row>
    <row r="9422" spans="1:1" x14ac:dyDescent="0.2">
      <c r="A9422" s="94"/>
    </row>
    <row r="9423" spans="1:1" x14ac:dyDescent="0.2">
      <c r="A9423" s="94"/>
    </row>
    <row r="9424" spans="1:1" x14ac:dyDescent="0.2">
      <c r="A9424" s="94"/>
    </row>
    <row r="9425" spans="1:1" x14ac:dyDescent="0.2">
      <c r="A9425" s="94"/>
    </row>
    <row r="9426" spans="1:1" x14ac:dyDescent="0.2">
      <c r="A9426" s="94"/>
    </row>
    <row r="9427" spans="1:1" x14ac:dyDescent="0.2">
      <c r="A9427" s="94"/>
    </row>
    <row r="9428" spans="1:1" x14ac:dyDescent="0.2">
      <c r="A9428" s="94"/>
    </row>
    <row r="9429" spans="1:1" x14ac:dyDescent="0.2">
      <c r="A9429" s="94"/>
    </row>
    <row r="9430" spans="1:1" x14ac:dyDescent="0.2">
      <c r="A9430" s="94"/>
    </row>
    <row r="9431" spans="1:1" x14ac:dyDescent="0.2">
      <c r="A9431" s="94"/>
    </row>
    <row r="9432" spans="1:1" x14ac:dyDescent="0.2">
      <c r="A9432" s="94"/>
    </row>
    <row r="9433" spans="1:1" x14ac:dyDescent="0.2">
      <c r="A9433" s="94"/>
    </row>
    <row r="9434" spans="1:1" x14ac:dyDescent="0.2">
      <c r="A9434" s="94"/>
    </row>
    <row r="9435" spans="1:1" x14ac:dyDescent="0.2">
      <c r="A9435" s="94"/>
    </row>
    <row r="9436" spans="1:1" x14ac:dyDescent="0.2">
      <c r="A9436" s="94"/>
    </row>
    <row r="9437" spans="1:1" x14ac:dyDescent="0.2">
      <c r="A9437" s="94"/>
    </row>
    <row r="9438" spans="1:1" x14ac:dyDescent="0.2">
      <c r="A9438" s="94"/>
    </row>
    <row r="9439" spans="1:1" x14ac:dyDescent="0.2">
      <c r="A9439" s="94"/>
    </row>
    <row r="9440" spans="1:1" x14ac:dyDescent="0.2">
      <c r="A9440" s="94"/>
    </row>
    <row r="9441" spans="1:1" x14ac:dyDescent="0.2">
      <c r="A9441" s="94"/>
    </row>
    <row r="9442" spans="1:1" x14ac:dyDescent="0.2">
      <c r="A9442" s="94"/>
    </row>
    <row r="9443" spans="1:1" x14ac:dyDescent="0.2">
      <c r="A9443" s="94"/>
    </row>
    <row r="9444" spans="1:1" x14ac:dyDescent="0.2">
      <c r="A9444" s="94"/>
    </row>
    <row r="9445" spans="1:1" x14ac:dyDescent="0.2">
      <c r="A9445" s="94"/>
    </row>
    <row r="9446" spans="1:1" x14ac:dyDescent="0.2">
      <c r="A9446" s="94"/>
    </row>
    <row r="9447" spans="1:1" x14ac:dyDescent="0.2">
      <c r="A9447" s="94"/>
    </row>
    <row r="9448" spans="1:1" x14ac:dyDescent="0.2">
      <c r="A9448" s="94"/>
    </row>
    <row r="9449" spans="1:1" x14ac:dyDescent="0.2">
      <c r="A9449" s="94"/>
    </row>
    <row r="9450" spans="1:1" x14ac:dyDescent="0.2">
      <c r="A9450" s="94"/>
    </row>
    <row r="9451" spans="1:1" x14ac:dyDescent="0.2">
      <c r="A9451" s="94"/>
    </row>
    <row r="9452" spans="1:1" x14ac:dyDescent="0.2">
      <c r="A9452" s="94"/>
    </row>
    <row r="9453" spans="1:1" x14ac:dyDescent="0.2">
      <c r="A9453" s="94"/>
    </row>
    <row r="9454" spans="1:1" x14ac:dyDescent="0.2">
      <c r="A9454" s="94"/>
    </row>
    <row r="9455" spans="1:1" x14ac:dyDescent="0.2">
      <c r="A9455" s="94"/>
    </row>
    <row r="9456" spans="1:1" x14ac:dyDescent="0.2">
      <c r="A9456" s="94"/>
    </row>
    <row r="9457" spans="1:1" x14ac:dyDescent="0.2">
      <c r="A9457" s="94"/>
    </row>
    <row r="9458" spans="1:1" x14ac:dyDescent="0.2">
      <c r="A9458" s="94"/>
    </row>
    <row r="9459" spans="1:1" x14ac:dyDescent="0.2">
      <c r="A9459" s="94"/>
    </row>
    <row r="9460" spans="1:1" x14ac:dyDescent="0.2">
      <c r="A9460" s="94"/>
    </row>
    <row r="9461" spans="1:1" x14ac:dyDescent="0.2">
      <c r="A9461" s="94"/>
    </row>
    <row r="9462" spans="1:1" x14ac:dyDescent="0.2">
      <c r="A9462" s="94"/>
    </row>
    <row r="9463" spans="1:1" x14ac:dyDescent="0.2">
      <c r="A9463" s="94"/>
    </row>
    <row r="9464" spans="1:1" x14ac:dyDescent="0.2">
      <c r="A9464" s="94"/>
    </row>
    <row r="9465" spans="1:1" x14ac:dyDescent="0.2">
      <c r="A9465" s="94"/>
    </row>
    <row r="9466" spans="1:1" x14ac:dyDescent="0.2">
      <c r="A9466" s="94"/>
    </row>
    <row r="9467" spans="1:1" x14ac:dyDescent="0.2">
      <c r="A9467" s="94"/>
    </row>
    <row r="9468" spans="1:1" x14ac:dyDescent="0.2">
      <c r="A9468" s="94"/>
    </row>
    <row r="9469" spans="1:1" x14ac:dyDescent="0.2">
      <c r="A9469" s="94"/>
    </row>
    <row r="9470" spans="1:1" x14ac:dyDescent="0.2">
      <c r="A9470" s="94"/>
    </row>
    <row r="9471" spans="1:1" x14ac:dyDescent="0.2">
      <c r="A9471" s="94"/>
    </row>
    <row r="9472" spans="1:1" x14ac:dyDescent="0.2">
      <c r="A9472" s="94"/>
    </row>
    <row r="9473" spans="1:1" x14ac:dyDescent="0.2">
      <c r="A9473" s="94"/>
    </row>
    <row r="9474" spans="1:1" x14ac:dyDescent="0.2">
      <c r="A9474" s="94"/>
    </row>
    <row r="9475" spans="1:1" x14ac:dyDescent="0.2">
      <c r="A9475" s="94"/>
    </row>
    <row r="9476" spans="1:1" x14ac:dyDescent="0.2">
      <c r="A9476" s="94"/>
    </row>
    <row r="9477" spans="1:1" x14ac:dyDescent="0.2">
      <c r="A9477" s="94"/>
    </row>
    <row r="9478" spans="1:1" x14ac:dyDescent="0.2">
      <c r="A9478" s="94"/>
    </row>
    <row r="9479" spans="1:1" x14ac:dyDescent="0.2">
      <c r="A9479" s="94"/>
    </row>
    <row r="9480" spans="1:1" x14ac:dyDescent="0.2">
      <c r="A9480" s="94"/>
    </row>
    <row r="9481" spans="1:1" x14ac:dyDescent="0.2">
      <c r="A9481" s="94"/>
    </row>
    <row r="9482" spans="1:1" x14ac:dyDescent="0.2">
      <c r="A9482" s="94"/>
    </row>
    <row r="9483" spans="1:1" x14ac:dyDescent="0.2">
      <c r="A9483" s="94"/>
    </row>
    <row r="9484" spans="1:1" x14ac:dyDescent="0.2">
      <c r="A9484" s="94"/>
    </row>
    <row r="9485" spans="1:1" x14ac:dyDescent="0.2">
      <c r="A9485" s="94"/>
    </row>
    <row r="9486" spans="1:1" x14ac:dyDescent="0.2">
      <c r="A9486" s="94"/>
    </row>
    <row r="9487" spans="1:1" x14ac:dyDescent="0.2">
      <c r="A9487" s="94"/>
    </row>
    <row r="9488" spans="1:1" x14ac:dyDescent="0.2">
      <c r="A9488" s="94"/>
    </row>
    <row r="9489" spans="1:1" x14ac:dyDescent="0.2">
      <c r="A9489" s="94"/>
    </row>
    <row r="9490" spans="1:1" x14ac:dyDescent="0.2">
      <c r="A9490" s="94"/>
    </row>
    <row r="9491" spans="1:1" x14ac:dyDescent="0.2">
      <c r="A9491" s="94"/>
    </row>
    <row r="9492" spans="1:1" x14ac:dyDescent="0.2">
      <c r="A9492" s="94"/>
    </row>
    <row r="9493" spans="1:1" x14ac:dyDescent="0.2">
      <c r="A9493" s="94"/>
    </row>
    <row r="9494" spans="1:1" x14ac:dyDescent="0.2">
      <c r="A9494" s="94"/>
    </row>
    <row r="9495" spans="1:1" x14ac:dyDescent="0.2">
      <c r="A9495" s="94"/>
    </row>
    <row r="9496" spans="1:1" x14ac:dyDescent="0.2">
      <c r="A9496" s="94"/>
    </row>
    <row r="9497" spans="1:1" x14ac:dyDescent="0.2">
      <c r="A9497" s="94"/>
    </row>
    <row r="9498" spans="1:1" x14ac:dyDescent="0.2">
      <c r="A9498" s="94"/>
    </row>
    <row r="9499" spans="1:1" x14ac:dyDescent="0.2">
      <c r="A9499" s="94"/>
    </row>
    <row r="9500" spans="1:1" x14ac:dyDescent="0.2">
      <c r="A9500" s="94"/>
    </row>
    <row r="9501" spans="1:1" x14ac:dyDescent="0.2">
      <c r="A9501" s="94"/>
    </row>
    <row r="9502" spans="1:1" x14ac:dyDescent="0.2">
      <c r="A9502" s="94"/>
    </row>
    <row r="9503" spans="1:1" x14ac:dyDescent="0.2">
      <c r="A9503" s="94"/>
    </row>
    <row r="9504" spans="1:1" x14ac:dyDescent="0.2">
      <c r="A9504" s="94"/>
    </row>
    <row r="9505" spans="1:1" x14ac:dyDescent="0.2">
      <c r="A9505" s="94"/>
    </row>
    <row r="9506" spans="1:1" x14ac:dyDescent="0.2">
      <c r="A9506" s="94"/>
    </row>
    <row r="9507" spans="1:1" x14ac:dyDescent="0.2">
      <c r="A9507" s="94"/>
    </row>
    <row r="9508" spans="1:1" x14ac:dyDescent="0.2">
      <c r="A9508" s="94"/>
    </row>
    <row r="9509" spans="1:1" x14ac:dyDescent="0.2">
      <c r="A9509" s="94"/>
    </row>
    <row r="9510" spans="1:1" x14ac:dyDescent="0.2">
      <c r="A9510" s="94"/>
    </row>
    <row r="9511" spans="1:1" x14ac:dyDescent="0.2">
      <c r="A9511" s="94"/>
    </row>
    <row r="9512" spans="1:1" x14ac:dyDescent="0.2">
      <c r="A9512" s="94"/>
    </row>
    <row r="9513" spans="1:1" x14ac:dyDescent="0.2">
      <c r="A9513" s="94"/>
    </row>
    <row r="9514" spans="1:1" x14ac:dyDescent="0.2">
      <c r="A9514" s="94"/>
    </row>
    <row r="9515" spans="1:1" x14ac:dyDescent="0.2">
      <c r="A9515" s="94"/>
    </row>
    <row r="9516" spans="1:1" x14ac:dyDescent="0.2">
      <c r="A9516" s="94"/>
    </row>
    <row r="9517" spans="1:1" x14ac:dyDescent="0.2">
      <c r="A9517" s="94"/>
    </row>
    <row r="9518" spans="1:1" x14ac:dyDescent="0.2">
      <c r="A9518" s="94"/>
    </row>
    <row r="9519" spans="1:1" x14ac:dyDescent="0.2">
      <c r="A9519" s="94"/>
    </row>
    <row r="9520" spans="1:1" x14ac:dyDescent="0.2">
      <c r="A9520" s="94"/>
    </row>
    <row r="9521" spans="1:1" x14ac:dyDescent="0.2">
      <c r="A9521" s="94"/>
    </row>
    <row r="9522" spans="1:1" x14ac:dyDescent="0.2">
      <c r="A9522" s="94"/>
    </row>
    <row r="9523" spans="1:1" x14ac:dyDescent="0.2">
      <c r="A9523" s="94"/>
    </row>
    <row r="9524" spans="1:1" x14ac:dyDescent="0.2">
      <c r="A9524" s="94"/>
    </row>
    <row r="9525" spans="1:1" x14ac:dyDescent="0.2">
      <c r="A9525" s="94"/>
    </row>
    <row r="9526" spans="1:1" x14ac:dyDescent="0.2">
      <c r="A9526" s="94"/>
    </row>
    <row r="9527" spans="1:1" x14ac:dyDescent="0.2">
      <c r="A9527" s="94"/>
    </row>
    <row r="9528" spans="1:1" x14ac:dyDescent="0.2">
      <c r="A9528" s="94"/>
    </row>
    <row r="9529" spans="1:1" x14ac:dyDescent="0.2">
      <c r="A9529" s="94"/>
    </row>
    <row r="9530" spans="1:1" x14ac:dyDescent="0.2">
      <c r="A9530" s="94"/>
    </row>
    <row r="9531" spans="1:1" x14ac:dyDescent="0.2">
      <c r="A9531" s="94"/>
    </row>
    <row r="9532" spans="1:1" x14ac:dyDescent="0.2">
      <c r="A9532" s="94"/>
    </row>
    <row r="9533" spans="1:1" x14ac:dyDescent="0.2">
      <c r="A9533" s="94"/>
    </row>
    <row r="9534" spans="1:1" x14ac:dyDescent="0.2">
      <c r="A9534" s="94"/>
    </row>
    <row r="9535" spans="1:1" x14ac:dyDescent="0.2">
      <c r="A9535" s="94"/>
    </row>
    <row r="9536" spans="1:1" x14ac:dyDescent="0.2">
      <c r="A9536" s="94"/>
    </row>
    <row r="9537" spans="1:1" x14ac:dyDescent="0.2">
      <c r="A9537" s="94"/>
    </row>
    <row r="9538" spans="1:1" x14ac:dyDescent="0.2">
      <c r="A9538" s="94"/>
    </row>
    <row r="9539" spans="1:1" x14ac:dyDescent="0.2">
      <c r="A9539" s="94"/>
    </row>
    <row r="9540" spans="1:1" x14ac:dyDescent="0.2">
      <c r="A9540" s="94"/>
    </row>
    <row r="9541" spans="1:1" x14ac:dyDescent="0.2">
      <c r="A9541" s="94"/>
    </row>
    <row r="9542" spans="1:1" x14ac:dyDescent="0.2">
      <c r="A9542" s="94"/>
    </row>
    <row r="9543" spans="1:1" x14ac:dyDescent="0.2">
      <c r="A9543" s="94"/>
    </row>
    <row r="9544" spans="1:1" x14ac:dyDescent="0.2">
      <c r="A9544" s="94"/>
    </row>
    <row r="9545" spans="1:1" x14ac:dyDescent="0.2">
      <c r="A9545" s="94"/>
    </row>
    <row r="9546" spans="1:1" x14ac:dyDescent="0.2">
      <c r="A9546" s="94"/>
    </row>
    <row r="9547" spans="1:1" x14ac:dyDescent="0.2">
      <c r="A9547" s="94"/>
    </row>
    <row r="9548" spans="1:1" x14ac:dyDescent="0.2">
      <c r="A9548" s="94"/>
    </row>
    <row r="9549" spans="1:1" x14ac:dyDescent="0.2">
      <c r="A9549" s="94"/>
    </row>
    <row r="9550" spans="1:1" x14ac:dyDescent="0.2">
      <c r="A9550" s="94"/>
    </row>
    <row r="9551" spans="1:1" x14ac:dyDescent="0.2">
      <c r="A9551" s="94"/>
    </row>
    <row r="9552" spans="1:1" x14ac:dyDescent="0.2">
      <c r="A9552" s="94"/>
    </row>
    <row r="9553" spans="1:1" x14ac:dyDescent="0.2">
      <c r="A9553" s="94"/>
    </row>
    <row r="9554" spans="1:1" x14ac:dyDescent="0.2">
      <c r="A9554" s="94"/>
    </row>
    <row r="9555" spans="1:1" x14ac:dyDescent="0.2">
      <c r="A9555" s="94"/>
    </row>
    <row r="9556" spans="1:1" x14ac:dyDescent="0.2">
      <c r="A9556" s="94"/>
    </row>
    <row r="9557" spans="1:1" x14ac:dyDescent="0.2">
      <c r="A9557" s="94"/>
    </row>
    <row r="9558" spans="1:1" x14ac:dyDescent="0.2">
      <c r="A9558" s="94"/>
    </row>
    <row r="9559" spans="1:1" x14ac:dyDescent="0.2">
      <c r="A9559" s="94"/>
    </row>
    <row r="9560" spans="1:1" x14ac:dyDescent="0.2">
      <c r="A9560" s="94"/>
    </row>
    <row r="9561" spans="1:1" x14ac:dyDescent="0.2">
      <c r="A9561" s="94"/>
    </row>
    <row r="9562" spans="1:1" x14ac:dyDescent="0.2">
      <c r="A9562" s="94"/>
    </row>
    <row r="9563" spans="1:1" x14ac:dyDescent="0.2">
      <c r="A9563" s="94"/>
    </row>
    <row r="9564" spans="1:1" x14ac:dyDescent="0.2">
      <c r="A9564" s="94"/>
    </row>
    <row r="9565" spans="1:1" x14ac:dyDescent="0.2">
      <c r="A9565" s="94"/>
    </row>
    <row r="9566" spans="1:1" x14ac:dyDescent="0.2">
      <c r="A9566" s="94"/>
    </row>
    <row r="9567" spans="1:1" x14ac:dyDescent="0.2">
      <c r="A9567" s="94"/>
    </row>
    <row r="9568" spans="1:1" x14ac:dyDescent="0.2">
      <c r="A9568" s="94"/>
    </row>
    <row r="9569" spans="1:1" x14ac:dyDescent="0.2">
      <c r="A9569" s="94"/>
    </row>
    <row r="9570" spans="1:1" x14ac:dyDescent="0.2">
      <c r="A9570" s="94"/>
    </row>
    <row r="9571" spans="1:1" x14ac:dyDescent="0.2">
      <c r="A9571" s="94"/>
    </row>
    <row r="9572" spans="1:1" x14ac:dyDescent="0.2">
      <c r="A9572" s="94"/>
    </row>
    <row r="9573" spans="1:1" x14ac:dyDescent="0.2">
      <c r="A9573" s="94"/>
    </row>
    <row r="9574" spans="1:1" x14ac:dyDescent="0.2">
      <c r="A9574" s="94"/>
    </row>
    <row r="9575" spans="1:1" x14ac:dyDescent="0.2">
      <c r="A9575" s="94"/>
    </row>
    <row r="9576" spans="1:1" x14ac:dyDescent="0.2">
      <c r="A9576" s="94"/>
    </row>
    <row r="9577" spans="1:1" x14ac:dyDescent="0.2">
      <c r="A9577" s="94"/>
    </row>
    <row r="9578" spans="1:1" x14ac:dyDescent="0.2">
      <c r="A9578" s="94"/>
    </row>
    <row r="9579" spans="1:1" x14ac:dyDescent="0.2">
      <c r="A9579" s="94"/>
    </row>
    <row r="9580" spans="1:1" x14ac:dyDescent="0.2">
      <c r="A9580" s="94"/>
    </row>
    <row r="9581" spans="1:1" x14ac:dyDescent="0.2">
      <c r="A9581" s="94"/>
    </row>
    <row r="9582" spans="1:1" x14ac:dyDescent="0.2">
      <c r="A9582" s="94"/>
    </row>
    <row r="9583" spans="1:1" x14ac:dyDescent="0.2">
      <c r="A9583" s="94"/>
    </row>
    <row r="9584" spans="1:1" x14ac:dyDescent="0.2">
      <c r="A9584" s="94"/>
    </row>
    <row r="9585" spans="1:1" x14ac:dyDescent="0.2">
      <c r="A9585" s="94"/>
    </row>
    <row r="9586" spans="1:1" x14ac:dyDescent="0.2">
      <c r="A9586" s="94"/>
    </row>
    <row r="9587" spans="1:1" x14ac:dyDescent="0.2">
      <c r="A9587" s="94"/>
    </row>
    <row r="9588" spans="1:1" x14ac:dyDescent="0.2">
      <c r="A9588" s="94"/>
    </row>
    <row r="9589" spans="1:1" x14ac:dyDescent="0.2">
      <c r="A9589" s="94"/>
    </row>
    <row r="9590" spans="1:1" x14ac:dyDescent="0.2">
      <c r="A9590" s="94"/>
    </row>
    <row r="9591" spans="1:1" x14ac:dyDescent="0.2">
      <c r="A9591" s="94"/>
    </row>
    <row r="9592" spans="1:1" x14ac:dyDescent="0.2">
      <c r="A9592" s="94"/>
    </row>
    <row r="9593" spans="1:1" x14ac:dyDescent="0.2">
      <c r="A9593" s="94"/>
    </row>
    <row r="9594" spans="1:1" x14ac:dyDescent="0.2">
      <c r="A9594" s="94"/>
    </row>
    <row r="9595" spans="1:1" x14ac:dyDescent="0.2">
      <c r="A9595" s="94"/>
    </row>
    <row r="9596" spans="1:1" x14ac:dyDescent="0.2">
      <c r="A9596" s="94"/>
    </row>
    <row r="9597" spans="1:1" x14ac:dyDescent="0.2">
      <c r="A9597" s="94"/>
    </row>
    <row r="9598" spans="1:1" x14ac:dyDescent="0.2">
      <c r="A9598" s="94"/>
    </row>
    <row r="9599" spans="1:1" x14ac:dyDescent="0.2">
      <c r="A9599" s="94"/>
    </row>
    <row r="9600" spans="1:1" x14ac:dyDescent="0.2">
      <c r="A9600" s="94"/>
    </row>
    <row r="9601" spans="1:1" x14ac:dyDescent="0.2">
      <c r="A9601" s="94"/>
    </row>
    <row r="9602" spans="1:1" x14ac:dyDescent="0.2">
      <c r="A9602" s="94"/>
    </row>
    <row r="9603" spans="1:1" x14ac:dyDescent="0.2">
      <c r="A9603" s="94"/>
    </row>
    <row r="9604" spans="1:1" x14ac:dyDescent="0.2">
      <c r="A9604" s="94"/>
    </row>
    <row r="9605" spans="1:1" x14ac:dyDescent="0.2">
      <c r="A9605" s="94"/>
    </row>
    <row r="9606" spans="1:1" x14ac:dyDescent="0.2">
      <c r="A9606" s="94"/>
    </row>
    <row r="9607" spans="1:1" x14ac:dyDescent="0.2">
      <c r="A9607" s="94"/>
    </row>
    <row r="9608" spans="1:1" x14ac:dyDescent="0.2">
      <c r="A9608" s="94"/>
    </row>
    <row r="9609" spans="1:1" x14ac:dyDescent="0.2">
      <c r="A9609" s="94"/>
    </row>
    <row r="9610" spans="1:1" x14ac:dyDescent="0.2">
      <c r="A9610" s="94"/>
    </row>
    <row r="9611" spans="1:1" x14ac:dyDescent="0.2">
      <c r="A9611" s="94"/>
    </row>
    <row r="9612" spans="1:1" x14ac:dyDescent="0.2">
      <c r="A9612" s="94"/>
    </row>
    <row r="9613" spans="1:1" x14ac:dyDescent="0.2">
      <c r="A9613" s="94"/>
    </row>
    <row r="9614" spans="1:1" x14ac:dyDescent="0.2">
      <c r="A9614" s="94"/>
    </row>
    <row r="9615" spans="1:1" x14ac:dyDescent="0.2">
      <c r="A9615" s="94"/>
    </row>
    <row r="9616" spans="1:1" x14ac:dyDescent="0.2">
      <c r="A9616" s="94"/>
    </row>
    <row r="9617" spans="1:1" x14ac:dyDescent="0.2">
      <c r="A9617" s="94"/>
    </row>
    <row r="9618" spans="1:1" x14ac:dyDescent="0.2">
      <c r="A9618" s="94"/>
    </row>
    <row r="9619" spans="1:1" x14ac:dyDescent="0.2">
      <c r="A9619" s="94"/>
    </row>
    <row r="9620" spans="1:1" x14ac:dyDescent="0.2">
      <c r="A9620" s="94"/>
    </row>
    <row r="9621" spans="1:1" x14ac:dyDescent="0.2">
      <c r="A9621" s="94"/>
    </row>
    <row r="9622" spans="1:1" x14ac:dyDescent="0.2">
      <c r="A9622" s="94"/>
    </row>
    <row r="9623" spans="1:1" x14ac:dyDescent="0.2">
      <c r="A9623" s="94"/>
    </row>
    <row r="9624" spans="1:1" x14ac:dyDescent="0.2">
      <c r="A9624" s="94"/>
    </row>
    <row r="9625" spans="1:1" x14ac:dyDescent="0.2">
      <c r="A9625" s="94"/>
    </row>
    <row r="9626" spans="1:1" x14ac:dyDescent="0.2">
      <c r="A9626" s="94"/>
    </row>
    <row r="9627" spans="1:1" x14ac:dyDescent="0.2">
      <c r="A9627" s="94"/>
    </row>
    <row r="9628" spans="1:1" x14ac:dyDescent="0.2">
      <c r="A9628" s="94"/>
    </row>
    <row r="9629" spans="1:1" x14ac:dyDescent="0.2">
      <c r="A9629" s="94"/>
    </row>
    <row r="9630" spans="1:1" x14ac:dyDescent="0.2">
      <c r="A9630" s="94"/>
    </row>
    <row r="9631" spans="1:1" x14ac:dyDescent="0.2">
      <c r="A9631" s="94"/>
    </row>
    <row r="9632" spans="1:1" x14ac:dyDescent="0.2">
      <c r="A9632" s="94"/>
    </row>
    <row r="9633" spans="1:1" x14ac:dyDescent="0.2">
      <c r="A9633" s="94"/>
    </row>
    <row r="9634" spans="1:1" x14ac:dyDescent="0.2">
      <c r="A9634" s="94"/>
    </row>
    <row r="9635" spans="1:1" x14ac:dyDescent="0.2">
      <c r="A9635" s="94"/>
    </row>
    <row r="9636" spans="1:1" x14ac:dyDescent="0.2">
      <c r="A9636" s="94"/>
    </row>
    <row r="9637" spans="1:1" x14ac:dyDescent="0.2">
      <c r="A9637" s="94"/>
    </row>
    <row r="9638" spans="1:1" x14ac:dyDescent="0.2">
      <c r="A9638" s="94"/>
    </row>
    <row r="9639" spans="1:1" x14ac:dyDescent="0.2">
      <c r="A9639" s="94"/>
    </row>
    <row r="9640" spans="1:1" x14ac:dyDescent="0.2">
      <c r="A9640" s="94"/>
    </row>
    <row r="9641" spans="1:1" x14ac:dyDescent="0.2">
      <c r="A9641" s="94"/>
    </row>
    <row r="9642" spans="1:1" x14ac:dyDescent="0.2">
      <c r="A9642" s="94"/>
    </row>
    <row r="9643" spans="1:1" x14ac:dyDescent="0.2">
      <c r="A9643" s="94"/>
    </row>
    <row r="9644" spans="1:1" x14ac:dyDescent="0.2">
      <c r="A9644" s="94"/>
    </row>
    <row r="9645" spans="1:1" x14ac:dyDescent="0.2">
      <c r="A9645" s="94"/>
    </row>
    <row r="9646" spans="1:1" x14ac:dyDescent="0.2">
      <c r="A9646" s="94"/>
    </row>
    <row r="9647" spans="1:1" x14ac:dyDescent="0.2">
      <c r="A9647" s="94"/>
    </row>
    <row r="9648" spans="1:1" x14ac:dyDescent="0.2">
      <c r="A9648" s="94"/>
    </row>
    <row r="9649" spans="1:1" x14ac:dyDescent="0.2">
      <c r="A9649" s="94"/>
    </row>
    <row r="9650" spans="1:1" x14ac:dyDescent="0.2">
      <c r="A9650" s="94"/>
    </row>
    <row r="9651" spans="1:1" x14ac:dyDescent="0.2">
      <c r="A9651" s="94"/>
    </row>
    <row r="9652" spans="1:1" x14ac:dyDescent="0.2">
      <c r="A9652" s="94"/>
    </row>
    <row r="9653" spans="1:1" x14ac:dyDescent="0.2">
      <c r="A9653" s="94"/>
    </row>
    <row r="9654" spans="1:1" x14ac:dyDescent="0.2">
      <c r="A9654" s="94"/>
    </row>
    <row r="9655" spans="1:1" x14ac:dyDescent="0.2">
      <c r="A9655" s="94"/>
    </row>
    <row r="9656" spans="1:1" x14ac:dyDescent="0.2">
      <c r="A9656" s="94"/>
    </row>
    <row r="9657" spans="1:1" x14ac:dyDescent="0.2">
      <c r="A9657" s="94"/>
    </row>
    <row r="9658" spans="1:1" x14ac:dyDescent="0.2">
      <c r="A9658" s="94"/>
    </row>
    <row r="9659" spans="1:1" x14ac:dyDescent="0.2">
      <c r="A9659" s="94"/>
    </row>
    <row r="9660" spans="1:1" x14ac:dyDescent="0.2">
      <c r="A9660" s="94"/>
    </row>
    <row r="9661" spans="1:1" x14ac:dyDescent="0.2">
      <c r="A9661" s="94"/>
    </row>
    <row r="9662" spans="1:1" x14ac:dyDescent="0.2">
      <c r="A9662" s="94"/>
    </row>
    <row r="9663" spans="1:1" x14ac:dyDescent="0.2">
      <c r="A9663" s="94"/>
    </row>
    <row r="9664" spans="1:1" x14ac:dyDescent="0.2">
      <c r="A9664" s="94"/>
    </row>
    <row r="9665" spans="1:1" x14ac:dyDescent="0.2">
      <c r="A9665" s="94"/>
    </row>
    <row r="9666" spans="1:1" x14ac:dyDescent="0.2">
      <c r="A9666" s="94"/>
    </row>
    <row r="9667" spans="1:1" x14ac:dyDescent="0.2">
      <c r="A9667" s="94"/>
    </row>
    <row r="9668" spans="1:1" x14ac:dyDescent="0.2">
      <c r="A9668" s="94"/>
    </row>
    <row r="9669" spans="1:1" x14ac:dyDescent="0.2">
      <c r="A9669" s="94"/>
    </row>
    <row r="9670" spans="1:1" x14ac:dyDescent="0.2">
      <c r="A9670" s="94"/>
    </row>
    <row r="9671" spans="1:1" x14ac:dyDescent="0.2">
      <c r="A9671" s="94"/>
    </row>
    <row r="9672" spans="1:1" x14ac:dyDescent="0.2">
      <c r="A9672" s="94"/>
    </row>
    <row r="9673" spans="1:1" x14ac:dyDescent="0.2">
      <c r="A9673" s="94"/>
    </row>
    <row r="9674" spans="1:1" x14ac:dyDescent="0.2">
      <c r="A9674" s="94"/>
    </row>
    <row r="9675" spans="1:1" x14ac:dyDescent="0.2">
      <c r="A9675" s="94"/>
    </row>
    <row r="9676" spans="1:1" x14ac:dyDescent="0.2">
      <c r="A9676" s="94"/>
    </row>
    <row r="9677" spans="1:1" x14ac:dyDescent="0.2">
      <c r="A9677" s="94"/>
    </row>
    <row r="9678" spans="1:1" x14ac:dyDescent="0.2">
      <c r="A9678" s="94"/>
    </row>
    <row r="9679" spans="1:1" x14ac:dyDescent="0.2">
      <c r="A9679" s="94"/>
    </row>
    <row r="9680" spans="1:1" x14ac:dyDescent="0.2">
      <c r="A9680" s="94"/>
    </row>
    <row r="9681" spans="1:1" x14ac:dyDescent="0.2">
      <c r="A9681" s="94"/>
    </row>
    <row r="9682" spans="1:1" x14ac:dyDescent="0.2">
      <c r="A9682" s="94"/>
    </row>
    <row r="9683" spans="1:1" x14ac:dyDescent="0.2">
      <c r="A9683" s="94"/>
    </row>
    <row r="9684" spans="1:1" x14ac:dyDescent="0.2">
      <c r="A9684" s="94"/>
    </row>
    <row r="9685" spans="1:1" x14ac:dyDescent="0.2">
      <c r="A9685" s="94"/>
    </row>
    <row r="9686" spans="1:1" x14ac:dyDescent="0.2">
      <c r="A9686" s="94"/>
    </row>
    <row r="9687" spans="1:1" x14ac:dyDescent="0.2">
      <c r="A9687" s="94"/>
    </row>
    <row r="9688" spans="1:1" x14ac:dyDescent="0.2">
      <c r="A9688" s="94"/>
    </row>
    <row r="9689" spans="1:1" x14ac:dyDescent="0.2">
      <c r="A9689" s="94"/>
    </row>
    <row r="9690" spans="1:1" x14ac:dyDescent="0.2">
      <c r="A9690" s="94"/>
    </row>
    <row r="9691" spans="1:1" x14ac:dyDescent="0.2">
      <c r="A9691" s="94"/>
    </row>
    <row r="9692" spans="1:1" x14ac:dyDescent="0.2">
      <c r="A9692" s="94"/>
    </row>
    <row r="9693" spans="1:1" x14ac:dyDescent="0.2">
      <c r="A9693" s="94"/>
    </row>
    <row r="9694" spans="1:1" x14ac:dyDescent="0.2">
      <c r="A9694" s="94"/>
    </row>
    <row r="9695" spans="1:1" x14ac:dyDescent="0.2">
      <c r="A9695" s="94"/>
    </row>
    <row r="9696" spans="1:1" x14ac:dyDescent="0.2">
      <c r="A9696" s="94"/>
    </row>
    <row r="9697" spans="1:1" x14ac:dyDescent="0.2">
      <c r="A9697" s="94"/>
    </row>
    <row r="9698" spans="1:1" x14ac:dyDescent="0.2">
      <c r="A9698" s="94"/>
    </row>
    <row r="9699" spans="1:1" x14ac:dyDescent="0.2">
      <c r="A9699" s="94"/>
    </row>
    <row r="9700" spans="1:1" x14ac:dyDescent="0.2">
      <c r="A9700" s="94"/>
    </row>
    <row r="9701" spans="1:1" x14ac:dyDescent="0.2">
      <c r="A9701" s="94"/>
    </row>
    <row r="9702" spans="1:1" x14ac:dyDescent="0.2">
      <c r="A9702" s="94"/>
    </row>
    <row r="9703" spans="1:1" x14ac:dyDescent="0.2">
      <c r="A9703" s="94"/>
    </row>
    <row r="9704" spans="1:1" x14ac:dyDescent="0.2">
      <c r="A9704" s="94"/>
    </row>
    <row r="9705" spans="1:1" x14ac:dyDescent="0.2">
      <c r="A9705" s="94"/>
    </row>
    <row r="9706" spans="1:1" x14ac:dyDescent="0.2">
      <c r="A9706" s="94"/>
    </row>
    <row r="9707" spans="1:1" x14ac:dyDescent="0.2">
      <c r="A9707" s="94"/>
    </row>
    <row r="9708" spans="1:1" x14ac:dyDescent="0.2">
      <c r="A9708" s="94"/>
    </row>
    <row r="9709" spans="1:1" x14ac:dyDescent="0.2">
      <c r="A9709" s="94"/>
    </row>
    <row r="9710" spans="1:1" x14ac:dyDescent="0.2">
      <c r="A9710" s="94"/>
    </row>
    <row r="9711" spans="1:1" x14ac:dyDescent="0.2">
      <c r="A9711" s="94"/>
    </row>
    <row r="9712" spans="1:1" x14ac:dyDescent="0.2">
      <c r="A9712" s="94"/>
    </row>
    <row r="9713" spans="1:1" x14ac:dyDescent="0.2">
      <c r="A9713" s="94"/>
    </row>
    <row r="9714" spans="1:1" x14ac:dyDescent="0.2">
      <c r="A9714" s="94"/>
    </row>
    <row r="9715" spans="1:1" x14ac:dyDescent="0.2">
      <c r="A9715" s="94"/>
    </row>
    <row r="9716" spans="1:1" x14ac:dyDescent="0.2">
      <c r="A9716" s="94"/>
    </row>
    <row r="9717" spans="1:1" x14ac:dyDescent="0.2">
      <c r="A9717" s="94"/>
    </row>
    <row r="9718" spans="1:1" x14ac:dyDescent="0.2">
      <c r="A9718" s="94"/>
    </row>
    <row r="9719" spans="1:1" x14ac:dyDescent="0.2">
      <c r="A9719" s="94"/>
    </row>
    <row r="9720" spans="1:1" x14ac:dyDescent="0.2">
      <c r="A9720" s="94"/>
    </row>
    <row r="9721" spans="1:1" x14ac:dyDescent="0.2">
      <c r="A9721" s="94"/>
    </row>
    <row r="9722" spans="1:1" x14ac:dyDescent="0.2">
      <c r="A9722" s="94"/>
    </row>
    <row r="9723" spans="1:1" x14ac:dyDescent="0.2">
      <c r="A9723" s="94"/>
    </row>
    <row r="9724" spans="1:1" x14ac:dyDescent="0.2">
      <c r="A9724" s="94"/>
    </row>
    <row r="9725" spans="1:1" x14ac:dyDescent="0.2">
      <c r="A9725" s="94"/>
    </row>
    <row r="9726" spans="1:1" x14ac:dyDescent="0.2">
      <c r="A9726" s="94"/>
    </row>
    <row r="9727" spans="1:1" x14ac:dyDescent="0.2">
      <c r="A9727" s="94"/>
    </row>
    <row r="9728" spans="1:1" x14ac:dyDescent="0.2">
      <c r="A9728" s="94"/>
    </row>
    <row r="9729" spans="1:1" x14ac:dyDescent="0.2">
      <c r="A9729" s="94"/>
    </row>
    <row r="9730" spans="1:1" x14ac:dyDescent="0.2">
      <c r="A9730" s="94"/>
    </row>
    <row r="9731" spans="1:1" x14ac:dyDescent="0.2">
      <c r="A9731" s="94"/>
    </row>
    <row r="9732" spans="1:1" x14ac:dyDescent="0.2">
      <c r="A9732" s="94"/>
    </row>
    <row r="9733" spans="1:1" x14ac:dyDescent="0.2">
      <c r="A9733" s="94"/>
    </row>
    <row r="9734" spans="1:1" x14ac:dyDescent="0.2">
      <c r="A9734" s="94"/>
    </row>
    <row r="9735" spans="1:1" x14ac:dyDescent="0.2">
      <c r="A9735" s="94"/>
    </row>
    <row r="9736" spans="1:1" x14ac:dyDescent="0.2">
      <c r="A9736" s="94"/>
    </row>
    <row r="9737" spans="1:1" x14ac:dyDescent="0.2">
      <c r="A9737" s="94"/>
    </row>
    <row r="9738" spans="1:1" x14ac:dyDescent="0.2">
      <c r="A9738" s="94"/>
    </row>
    <row r="9739" spans="1:1" x14ac:dyDescent="0.2">
      <c r="A9739" s="94"/>
    </row>
    <row r="9740" spans="1:1" x14ac:dyDescent="0.2">
      <c r="A9740" s="94"/>
    </row>
    <row r="9741" spans="1:1" x14ac:dyDescent="0.2">
      <c r="A9741" s="94"/>
    </row>
    <row r="9742" spans="1:1" x14ac:dyDescent="0.2">
      <c r="A9742" s="94"/>
    </row>
    <row r="9743" spans="1:1" x14ac:dyDescent="0.2">
      <c r="A9743" s="94"/>
    </row>
    <row r="9744" spans="1:1" x14ac:dyDescent="0.2">
      <c r="A9744" s="94"/>
    </row>
    <row r="9745" spans="1:1" x14ac:dyDescent="0.2">
      <c r="A9745" s="94"/>
    </row>
    <row r="9746" spans="1:1" x14ac:dyDescent="0.2">
      <c r="A9746" s="94"/>
    </row>
    <row r="9747" spans="1:1" x14ac:dyDescent="0.2">
      <c r="A9747" s="94"/>
    </row>
    <row r="9748" spans="1:1" x14ac:dyDescent="0.2">
      <c r="A9748" s="94"/>
    </row>
    <row r="9749" spans="1:1" x14ac:dyDescent="0.2">
      <c r="A9749" s="94"/>
    </row>
    <row r="9750" spans="1:1" x14ac:dyDescent="0.2">
      <c r="A9750" s="94"/>
    </row>
    <row r="9751" spans="1:1" x14ac:dyDescent="0.2">
      <c r="A9751" s="94"/>
    </row>
    <row r="9752" spans="1:1" x14ac:dyDescent="0.2">
      <c r="A9752" s="94"/>
    </row>
    <row r="9753" spans="1:1" x14ac:dyDescent="0.2">
      <c r="A9753" s="94"/>
    </row>
    <row r="9754" spans="1:1" x14ac:dyDescent="0.2">
      <c r="A9754" s="94"/>
    </row>
    <row r="9755" spans="1:1" x14ac:dyDescent="0.2">
      <c r="A9755" s="94"/>
    </row>
    <row r="9756" spans="1:1" x14ac:dyDescent="0.2">
      <c r="A9756" s="94"/>
    </row>
    <row r="9757" spans="1:1" x14ac:dyDescent="0.2">
      <c r="A9757" s="94"/>
    </row>
    <row r="9758" spans="1:1" x14ac:dyDescent="0.2">
      <c r="A9758" s="94"/>
    </row>
    <row r="9759" spans="1:1" x14ac:dyDescent="0.2">
      <c r="A9759" s="94"/>
    </row>
    <row r="9760" spans="1:1" x14ac:dyDescent="0.2">
      <c r="A9760" s="94"/>
    </row>
    <row r="9761" spans="1:1" x14ac:dyDescent="0.2">
      <c r="A9761" s="94"/>
    </row>
    <row r="9762" spans="1:1" x14ac:dyDescent="0.2">
      <c r="A9762" s="94"/>
    </row>
    <row r="9763" spans="1:1" x14ac:dyDescent="0.2">
      <c r="A9763" s="94"/>
    </row>
    <row r="9764" spans="1:1" x14ac:dyDescent="0.2">
      <c r="A9764" s="94"/>
    </row>
    <row r="9765" spans="1:1" x14ac:dyDescent="0.2">
      <c r="A9765" s="94"/>
    </row>
    <row r="9766" spans="1:1" x14ac:dyDescent="0.2">
      <c r="A9766" s="94"/>
    </row>
    <row r="9767" spans="1:1" x14ac:dyDescent="0.2">
      <c r="A9767" s="94"/>
    </row>
    <row r="9768" spans="1:1" x14ac:dyDescent="0.2">
      <c r="A9768" s="94"/>
    </row>
    <row r="9769" spans="1:1" x14ac:dyDescent="0.2">
      <c r="A9769" s="94"/>
    </row>
    <row r="9770" spans="1:1" x14ac:dyDescent="0.2">
      <c r="A9770" s="94"/>
    </row>
    <row r="9771" spans="1:1" x14ac:dyDescent="0.2">
      <c r="A9771" s="94"/>
    </row>
    <row r="9772" spans="1:1" x14ac:dyDescent="0.2">
      <c r="A9772" s="94"/>
    </row>
    <row r="9773" spans="1:1" x14ac:dyDescent="0.2">
      <c r="A9773" s="94"/>
    </row>
    <row r="9774" spans="1:1" x14ac:dyDescent="0.2">
      <c r="A9774" s="94"/>
    </row>
    <row r="9775" spans="1:1" x14ac:dyDescent="0.2">
      <c r="A9775" s="94"/>
    </row>
    <row r="9776" spans="1:1" x14ac:dyDescent="0.2">
      <c r="A9776" s="94"/>
    </row>
    <row r="9777" spans="1:1" x14ac:dyDescent="0.2">
      <c r="A9777" s="94"/>
    </row>
    <row r="9778" spans="1:1" x14ac:dyDescent="0.2">
      <c r="A9778" s="94"/>
    </row>
    <row r="9779" spans="1:1" x14ac:dyDescent="0.2">
      <c r="A9779" s="94"/>
    </row>
    <row r="9780" spans="1:1" x14ac:dyDescent="0.2">
      <c r="A9780" s="94"/>
    </row>
    <row r="9781" spans="1:1" x14ac:dyDescent="0.2">
      <c r="A9781" s="94"/>
    </row>
    <row r="9782" spans="1:1" x14ac:dyDescent="0.2">
      <c r="A9782" s="94"/>
    </row>
    <row r="9783" spans="1:1" x14ac:dyDescent="0.2">
      <c r="A9783" s="94"/>
    </row>
    <row r="9784" spans="1:1" x14ac:dyDescent="0.2">
      <c r="A9784" s="94"/>
    </row>
    <row r="9785" spans="1:1" x14ac:dyDescent="0.2">
      <c r="A9785" s="94"/>
    </row>
    <row r="9786" spans="1:1" x14ac:dyDescent="0.2">
      <c r="A9786" s="94"/>
    </row>
    <row r="9787" spans="1:1" x14ac:dyDescent="0.2">
      <c r="A9787" s="94"/>
    </row>
    <row r="9788" spans="1:1" x14ac:dyDescent="0.2">
      <c r="A9788" s="94"/>
    </row>
    <row r="9789" spans="1:1" x14ac:dyDescent="0.2">
      <c r="A9789" s="94"/>
    </row>
    <row r="9790" spans="1:1" x14ac:dyDescent="0.2">
      <c r="A9790" s="94"/>
    </row>
    <row r="9791" spans="1:1" x14ac:dyDescent="0.2">
      <c r="A9791" s="94"/>
    </row>
    <row r="9792" spans="1:1" x14ac:dyDescent="0.2">
      <c r="A9792" s="94"/>
    </row>
    <row r="9793" spans="1:1" x14ac:dyDescent="0.2">
      <c r="A9793" s="94"/>
    </row>
    <row r="9794" spans="1:1" x14ac:dyDescent="0.2">
      <c r="A9794" s="94"/>
    </row>
    <row r="9795" spans="1:1" x14ac:dyDescent="0.2">
      <c r="A9795" s="94"/>
    </row>
    <row r="9796" spans="1:1" x14ac:dyDescent="0.2">
      <c r="A9796" s="94"/>
    </row>
    <row r="9797" spans="1:1" x14ac:dyDescent="0.2">
      <c r="A9797" s="94"/>
    </row>
    <row r="9798" spans="1:1" x14ac:dyDescent="0.2">
      <c r="A9798" s="94"/>
    </row>
    <row r="9799" spans="1:1" x14ac:dyDescent="0.2">
      <c r="A9799" s="94"/>
    </row>
    <row r="9800" spans="1:1" x14ac:dyDescent="0.2">
      <c r="A9800" s="94"/>
    </row>
    <row r="9801" spans="1:1" x14ac:dyDescent="0.2">
      <c r="A9801" s="94"/>
    </row>
    <row r="9802" spans="1:1" x14ac:dyDescent="0.2">
      <c r="A9802" s="94"/>
    </row>
    <row r="9803" spans="1:1" x14ac:dyDescent="0.2">
      <c r="A9803" s="94"/>
    </row>
    <row r="9804" spans="1:1" x14ac:dyDescent="0.2">
      <c r="A9804" s="94"/>
    </row>
    <row r="9805" spans="1:1" x14ac:dyDescent="0.2">
      <c r="A9805" s="94"/>
    </row>
    <row r="9806" spans="1:1" x14ac:dyDescent="0.2">
      <c r="A9806" s="94"/>
    </row>
    <row r="9807" spans="1:1" x14ac:dyDescent="0.2">
      <c r="A9807" s="94"/>
    </row>
    <row r="9808" spans="1:1" x14ac:dyDescent="0.2">
      <c r="A9808" s="94"/>
    </row>
    <row r="9809" spans="1:1" x14ac:dyDescent="0.2">
      <c r="A9809" s="94"/>
    </row>
    <row r="9810" spans="1:1" x14ac:dyDescent="0.2">
      <c r="A9810" s="94"/>
    </row>
    <row r="9811" spans="1:1" x14ac:dyDescent="0.2">
      <c r="A9811" s="94"/>
    </row>
    <row r="9812" spans="1:1" x14ac:dyDescent="0.2">
      <c r="A9812" s="94"/>
    </row>
    <row r="9813" spans="1:1" x14ac:dyDescent="0.2">
      <c r="A9813" s="94"/>
    </row>
    <row r="9814" spans="1:1" x14ac:dyDescent="0.2">
      <c r="A9814" s="94"/>
    </row>
    <row r="9815" spans="1:1" x14ac:dyDescent="0.2">
      <c r="A9815" s="94"/>
    </row>
    <row r="9816" spans="1:1" x14ac:dyDescent="0.2">
      <c r="A9816" s="94"/>
    </row>
    <row r="9817" spans="1:1" x14ac:dyDescent="0.2">
      <c r="A9817" s="94"/>
    </row>
    <row r="9818" spans="1:1" x14ac:dyDescent="0.2">
      <c r="A9818" s="94"/>
    </row>
    <row r="9819" spans="1:1" x14ac:dyDescent="0.2">
      <c r="A9819" s="94"/>
    </row>
    <row r="9820" spans="1:1" x14ac:dyDescent="0.2">
      <c r="A9820" s="94"/>
    </row>
    <row r="9821" spans="1:1" x14ac:dyDescent="0.2">
      <c r="A9821" s="94"/>
    </row>
    <row r="9822" spans="1:1" x14ac:dyDescent="0.2">
      <c r="A9822" s="94"/>
    </row>
    <row r="9823" spans="1:1" x14ac:dyDescent="0.2">
      <c r="A9823" s="94"/>
    </row>
    <row r="9824" spans="1:1" x14ac:dyDescent="0.2">
      <c r="A9824" s="94"/>
    </row>
    <row r="9825" spans="1:1" x14ac:dyDescent="0.2">
      <c r="A9825" s="94"/>
    </row>
    <row r="9826" spans="1:1" x14ac:dyDescent="0.2">
      <c r="A9826" s="94"/>
    </row>
    <row r="9827" spans="1:1" x14ac:dyDescent="0.2">
      <c r="A9827" s="94"/>
    </row>
    <row r="9828" spans="1:1" x14ac:dyDescent="0.2">
      <c r="A9828" s="94"/>
    </row>
    <row r="9829" spans="1:1" x14ac:dyDescent="0.2">
      <c r="A9829" s="94"/>
    </row>
    <row r="9830" spans="1:1" x14ac:dyDescent="0.2">
      <c r="A9830" s="94"/>
    </row>
    <row r="9831" spans="1:1" x14ac:dyDescent="0.2">
      <c r="A9831" s="94"/>
    </row>
    <row r="9832" spans="1:1" x14ac:dyDescent="0.2">
      <c r="A9832" s="94"/>
    </row>
    <row r="9833" spans="1:1" x14ac:dyDescent="0.2">
      <c r="A9833" s="94"/>
    </row>
    <row r="9834" spans="1:1" x14ac:dyDescent="0.2">
      <c r="A9834" s="94"/>
    </row>
    <row r="9835" spans="1:1" x14ac:dyDescent="0.2">
      <c r="A9835" s="94"/>
    </row>
    <row r="9836" spans="1:1" x14ac:dyDescent="0.2">
      <c r="A9836" s="94"/>
    </row>
    <row r="9837" spans="1:1" x14ac:dyDescent="0.2">
      <c r="A9837" s="94"/>
    </row>
    <row r="9838" spans="1:1" x14ac:dyDescent="0.2">
      <c r="A9838" s="94"/>
    </row>
    <row r="9839" spans="1:1" x14ac:dyDescent="0.2">
      <c r="A9839" s="94"/>
    </row>
    <row r="9840" spans="1:1" x14ac:dyDescent="0.2">
      <c r="A9840" s="94"/>
    </row>
    <row r="9841" spans="1:1" x14ac:dyDescent="0.2">
      <c r="A9841" s="94"/>
    </row>
    <row r="9842" spans="1:1" x14ac:dyDescent="0.2">
      <c r="A9842" s="94"/>
    </row>
    <row r="9843" spans="1:1" x14ac:dyDescent="0.2">
      <c r="A9843" s="94"/>
    </row>
    <row r="9844" spans="1:1" x14ac:dyDescent="0.2">
      <c r="A9844" s="94"/>
    </row>
    <row r="9845" spans="1:1" x14ac:dyDescent="0.2">
      <c r="A9845" s="94"/>
    </row>
    <row r="9846" spans="1:1" x14ac:dyDescent="0.2">
      <c r="A9846" s="94"/>
    </row>
    <row r="9847" spans="1:1" x14ac:dyDescent="0.2">
      <c r="A9847" s="94"/>
    </row>
    <row r="9848" spans="1:1" x14ac:dyDescent="0.2">
      <c r="A9848" s="94"/>
    </row>
    <row r="9849" spans="1:1" x14ac:dyDescent="0.2">
      <c r="A9849" s="94"/>
    </row>
    <row r="9850" spans="1:1" x14ac:dyDescent="0.2">
      <c r="A9850" s="94"/>
    </row>
    <row r="9851" spans="1:1" x14ac:dyDescent="0.2">
      <c r="A9851" s="94"/>
    </row>
    <row r="9852" spans="1:1" x14ac:dyDescent="0.2">
      <c r="A9852" s="94"/>
    </row>
    <row r="9853" spans="1:1" x14ac:dyDescent="0.2">
      <c r="A9853" s="94"/>
    </row>
    <row r="9854" spans="1:1" x14ac:dyDescent="0.2">
      <c r="A9854" s="94"/>
    </row>
    <row r="9855" spans="1:1" x14ac:dyDescent="0.2">
      <c r="A9855" s="94"/>
    </row>
    <row r="9856" spans="1:1" x14ac:dyDescent="0.2">
      <c r="A9856" s="94"/>
    </row>
    <row r="9857" spans="1:1" x14ac:dyDescent="0.2">
      <c r="A9857" s="94"/>
    </row>
    <row r="9858" spans="1:1" x14ac:dyDescent="0.2">
      <c r="A9858" s="94"/>
    </row>
    <row r="9859" spans="1:1" x14ac:dyDescent="0.2">
      <c r="A9859" s="94"/>
    </row>
    <row r="9860" spans="1:1" x14ac:dyDescent="0.2">
      <c r="A9860" s="94"/>
    </row>
    <row r="9861" spans="1:1" x14ac:dyDescent="0.2">
      <c r="A9861" s="94"/>
    </row>
    <row r="9862" spans="1:1" x14ac:dyDescent="0.2">
      <c r="A9862" s="94"/>
    </row>
    <row r="9863" spans="1:1" x14ac:dyDescent="0.2">
      <c r="A9863" s="94"/>
    </row>
    <row r="9864" spans="1:1" x14ac:dyDescent="0.2">
      <c r="A9864" s="94"/>
    </row>
    <row r="9865" spans="1:1" x14ac:dyDescent="0.2">
      <c r="A9865" s="94"/>
    </row>
    <row r="9866" spans="1:1" x14ac:dyDescent="0.2">
      <c r="A9866" s="94"/>
    </row>
    <row r="9867" spans="1:1" x14ac:dyDescent="0.2">
      <c r="A9867" s="94"/>
    </row>
    <row r="9868" spans="1:1" x14ac:dyDescent="0.2">
      <c r="A9868" s="94"/>
    </row>
    <row r="9869" spans="1:1" x14ac:dyDescent="0.2">
      <c r="A9869" s="94"/>
    </row>
    <row r="9870" spans="1:1" x14ac:dyDescent="0.2">
      <c r="A9870" s="94"/>
    </row>
    <row r="9871" spans="1:1" x14ac:dyDescent="0.2">
      <c r="A9871" s="94"/>
    </row>
    <row r="9872" spans="1:1" x14ac:dyDescent="0.2">
      <c r="A9872" s="94"/>
    </row>
    <row r="9873" spans="1:1" x14ac:dyDescent="0.2">
      <c r="A9873" s="94"/>
    </row>
    <row r="9874" spans="1:1" x14ac:dyDescent="0.2">
      <c r="A9874" s="94"/>
    </row>
    <row r="9875" spans="1:1" x14ac:dyDescent="0.2">
      <c r="A9875" s="94"/>
    </row>
    <row r="9876" spans="1:1" x14ac:dyDescent="0.2">
      <c r="A9876" s="94"/>
    </row>
    <row r="9877" spans="1:1" x14ac:dyDescent="0.2">
      <c r="A9877" s="94"/>
    </row>
    <row r="9878" spans="1:1" x14ac:dyDescent="0.2">
      <c r="A9878" s="94"/>
    </row>
    <row r="9879" spans="1:1" x14ac:dyDescent="0.2">
      <c r="A9879" s="94"/>
    </row>
    <row r="9880" spans="1:1" x14ac:dyDescent="0.2">
      <c r="A9880" s="94"/>
    </row>
    <row r="9881" spans="1:1" x14ac:dyDescent="0.2">
      <c r="A9881" s="94"/>
    </row>
    <row r="9882" spans="1:1" x14ac:dyDescent="0.2">
      <c r="A9882" s="94"/>
    </row>
    <row r="9883" spans="1:1" x14ac:dyDescent="0.2">
      <c r="A9883" s="94"/>
    </row>
    <row r="9884" spans="1:1" x14ac:dyDescent="0.2">
      <c r="A9884" s="94"/>
    </row>
    <row r="9885" spans="1:1" x14ac:dyDescent="0.2">
      <c r="A9885" s="94"/>
    </row>
    <row r="9886" spans="1:1" x14ac:dyDescent="0.2">
      <c r="A9886" s="94"/>
    </row>
    <row r="9887" spans="1:1" x14ac:dyDescent="0.2">
      <c r="A9887" s="94"/>
    </row>
    <row r="9888" spans="1:1" x14ac:dyDescent="0.2">
      <c r="A9888" s="94"/>
    </row>
    <row r="9889" spans="1:1" x14ac:dyDescent="0.2">
      <c r="A9889" s="94"/>
    </row>
    <row r="9890" spans="1:1" x14ac:dyDescent="0.2">
      <c r="A9890" s="94"/>
    </row>
    <row r="9891" spans="1:1" x14ac:dyDescent="0.2">
      <c r="A9891" s="94"/>
    </row>
    <row r="9892" spans="1:1" x14ac:dyDescent="0.2">
      <c r="A9892" s="94"/>
    </row>
    <row r="9893" spans="1:1" x14ac:dyDescent="0.2">
      <c r="A9893" s="94"/>
    </row>
    <row r="9894" spans="1:1" x14ac:dyDescent="0.2">
      <c r="A9894" s="94"/>
    </row>
    <row r="9895" spans="1:1" x14ac:dyDescent="0.2">
      <c r="A9895" s="94"/>
    </row>
    <row r="9896" spans="1:1" x14ac:dyDescent="0.2">
      <c r="A9896" s="94"/>
    </row>
    <row r="9897" spans="1:1" x14ac:dyDescent="0.2">
      <c r="A9897" s="94"/>
    </row>
    <row r="9898" spans="1:1" x14ac:dyDescent="0.2">
      <c r="A9898" s="94"/>
    </row>
    <row r="9899" spans="1:1" x14ac:dyDescent="0.2">
      <c r="A9899" s="94"/>
    </row>
    <row r="9900" spans="1:1" x14ac:dyDescent="0.2">
      <c r="A9900" s="94"/>
    </row>
    <row r="9901" spans="1:1" x14ac:dyDescent="0.2">
      <c r="A9901" s="94"/>
    </row>
    <row r="9902" spans="1:1" x14ac:dyDescent="0.2">
      <c r="A9902" s="94"/>
    </row>
    <row r="9903" spans="1:1" x14ac:dyDescent="0.2">
      <c r="A9903" s="94"/>
    </row>
    <row r="9904" spans="1:1" x14ac:dyDescent="0.2">
      <c r="A9904" s="94"/>
    </row>
    <row r="9905" spans="1:1" x14ac:dyDescent="0.2">
      <c r="A9905" s="94"/>
    </row>
    <row r="9906" spans="1:1" x14ac:dyDescent="0.2">
      <c r="A9906" s="94"/>
    </row>
    <row r="9907" spans="1:1" x14ac:dyDescent="0.2">
      <c r="A9907" s="94"/>
    </row>
    <row r="9908" spans="1:1" x14ac:dyDescent="0.2">
      <c r="A9908" s="94"/>
    </row>
    <row r="9909" spans="1:1" x14ac:dyDescent="0.2">
      <c r="A9909" s="94"/>
    </row>
    <row r="9910" spans="1:1" x14ac:dyDescent="0.2">
      <c r="A9910" s="94"/>
    </row>
    <row r="9911" spans="1:1" x14ac:dyDescent="0.2">
      <c r="A9911" s="94"/>
    </row>
    <row r="9912" spans="1:1" x14ac:dyDescent="0.2">
      <c r="A9912" s="94"/>
    </row>
    <row r="9913" spans="1:1" x14ac:dyDescent="0.2">
      <c r="A9913" s="94"/>
    </row>
    <row r="9914" spans="1:1" x14ac:dyDescent="0.2">
      <c r="A9914" s="94"/>
    </row>
    <row r="9915" spans="1:1" x14ac:dyDescent="0.2">
      <c r="A9915" s="94"/>
    </row>
    <row r="9916" spans="1:1" x14ac:dyDescent="0.2">
      <c r="A9916" s="94"/>
    </row>
    <row r="9917" spans="1:1" x14ac:dyDescent="0.2">
      <c r="A9917" s="94"/>
    </row>
    <row r="9918" spans="1:1" x14ac:dyDescent="0.2">
      <c r="A9918" s="94"/>
    </row>
    <row r="9919" spans="1:1" x14ac:dyDescent="0.2">
      <c r="A9919" s="94"/>
    </row>
    <row r="9920" spans="1:1" x14ac:dyDescent="0.2">
      <c r="A9920" s="94"/>
    </row>
    <row r="9921" spans="1:1" x14ac:dyDescent="0.2">
      <c r="A9921" s="94"/>
    </row>
    <row r="9922" spans="1:1" x14ac:dyDescent="0.2">
      <c r="A9922" s="94"/>
    </row>
    <row r="9923" spans="1:1" x14ac:dyDescent="0.2">
      <c r="A9923" s="94"/>
    </row>
    <row r="9924" spans="1:1" x14ac:dyDescent="0.2">
      <c r="A9924" s="94"/>
    </row>
    <row r="9925" spans="1:1" x14ac:dyDescent="0.2">
      <c r="A9925" s="94"/>
    </row>
    <row r="9926" spans="1:1" x14ac:dyDescent="0.2">
      <c r="A9926" s="94"/>
    </row>
    <row r="9927" spans="1:1" x14ac:dyDescent="0.2">
      <c r="A9927" s="94"/>
    </row>
    <row r="9928" spans="1:1" x14ac:dyDescent="0.2">
      <c r="A9928" s="94"/>
    </row>
    <row r="9929" spans="1:1" x14ac:dyDescent="0.2">
      <c r="A9929" s="94"/>
    </row>
    <row r="9930" spans="1:1" x14ac:dyDescent="0.2">
      <c r="A9930" s="94"/>
    </row>
    <row r="9931" spans="1:1" x14ac:dyDescent="0.2">
      <c r="A9931" s="94"/>
    </row>
    <row r="9932" spans="1:1" x14ac:dyDescent="0.2">
      <c r="A9932" s="94"/>
    </row>
    <row r="9933" spans="1:1" x14ac:dyDescent="0.2">
      <c r="A9933" s="94"/>
    </row>
    <row r="9934" spans="1:1" x14ac:dyDescent="0.2">
      <c r="A9934" s="94"/>
    </row>
    <row r="9935" spans="1:1" x14ac:dyDescent="0.2">
      <c r="A9935" s="94"/>
    </row>
    <row r="9936" spans="1:1" x14ac:dyDescent="0.2">
      <c r="A9936" s="94"/>
    </row>
    <row r="9937" spans="1:1" x14ac:dyDescent="0.2">
      <c r="A9937" s="94"/>
    </row>
    <row r="9938" spans="1:1" x14ac:dyDescent="0.2">
      <c r="A9938" s="94"/>
    </row>
    <row r="9939" spans="1:1" x14ac:dyDescent="0.2">
      <c r="A9939" s="94"/>
    </row>
    <row r="9940" spans="1:1" x14ac:dyDescent="0.2">
      <c r="A9940" s="94"/>
    </row>
    <row r="9941" spans="1:1" x14ac:dyDescent="0.2">
      <c r="A9941" s="94"/>
    </row>
    <row r="9942" spans="1:1" x14ac:dyDescent="0.2">
      <c r="A9942" s="94"/>
    </row>
    <row r="9943" spans="1:1" x14ac:dyDescent="0.2">
      <c r="A9943" s="94"/>
    </row>
    <row r="9944" spans="1:1" x14ac:dyDescent="0.2">
      <c r="A9944" s="94"/>
    </row>
    <row r="9945" spans="1:1" x14ac:dyDescent="0.2">
      <c r="A9945" s="94"/>
    </row>
    <row r="9946" spans="1:1" x14ac:dyDescent="0.2">
      <c r="A9946" s="94"/>
    </row>
    <row r="9947" spans="1:1" x14ac:dyDescent="0.2">
      <c r="A9947" s="94"/>
    </row>
    <row r="9948" spans="1:1" x14ac:dyDescent="0.2">
      <c r="A9948" s="94"/>
    </row>
    <row r="9949" spans="1:1" x14ac:dyDescent="0.2">
      <c r="A9949" s="94"/>
    </row>
    <row r="9950" spans="1:1" x14ac:dyDescent="0.2">
      <c r="A9950" s="94"/>
    </row>
    <row r="9951" spans="1:1" x14ac:dyDescent="0.2">
      <c r="A9951" s="94"/>
    </row>
    <row r="9952" spans="1:1" x14ac:dyDescent="0.2">
      <c r="A9952" s="94"/>
    </row>
    <row r="9953" spans="1:1" x14ac:dyDescent="0.2">
      <c r="A9953" s="94"/>
    </row>
    <row r="9954" spans="1:1" x14ac:dyDescent="0.2">
      <c r="A9954" s="94"/>
    </row>
    <row r="9955" spans="1:1" x14ac:dyDescent="0.2">
      <c r="A9955" s="94"/>
    </row>
    <row r="9956" spans="1:1" x14ac:dyDescent="0.2">
      <c r="A9956" s="94"/>
    </row>
    <row r="9957" spans="1:1" x14ac:dyDescent="0.2">
      <c r="A9957" s="94"/>
    </row>
    <row r="9958" spans="1:1" x14ac:dyDescent="0.2">
      <c r="A9958" s="94"/>
    </row>
    <row r="9959" spans="1:1" x14ac:dyDescent="0.2">
      <c r="A9959" s="94"/>
    </row>
    <row r="9960" spans="1:1" x14ac:dyDescent="0.2">
      <c r="A9960" s="94"/>
    </row>
    <row r="9961" spans="1:1" x14ac:dyDescent="0.2">
      <c r="A9961" s="94"/>
    </row>
    <row r="9962" spans="1:1" x14ac:dyDescent="0.2">
      <c r="A9962" s="94"/>
    </row>
    <row r="9963" spans="1:1" x14ac:dyDescent="0.2">
      <c r="A9963" s="94"/>
    </row>
    <row r="9964" spans="1:1" x14ac:dyDescent="0.2">
      <c r="A9964" s="94"/>
    </row>
    <row r="9965" spans="1:1" x14ac:dyDescent="0.2">
      <c r="A9965" s="94"/>
    </row>
    <row r="9966" spans="1:1" x14ac:dyDescent="0.2">
      <c r="A9966" s="94"/>
    </row>
    <row r="9967" spans="1:1" x14ac:dyDescent="0.2">
      <c r="A9967" s="94"/>
    </row>
    <row r="9968" spans="1:1" x14ac:dyDescent="0.2">
      <c r="A9968" s="94"/>
    </row>
    <row r="9969" spans="1:1" x14ac:dyDescent="0.2">
      <c r="A9969" s="94"/>
    </row>
    <row r="9970" spans="1:1" x14ac:dyDescent="0.2">
      <c r="A9970" s="94"/>
    </row>
    <row r="9971" spans="1:1" x14ac:dyDescent="0.2">
      <c r="A9971" s="94"/>
    </row>
    <row r="9972" spans="1:1" x14ac:dyDescent="0.2">
      <c r="A9972" s="94"/>
    </row>
    <row r="9973" spans="1:1" x14ac:dyDescent="0.2">
      <c r="A9973" s="94"/>
    </row>
    <row r="9974" spans="1:1" x14ac:dyDescent="0.2">
      <c r="A9974" s="94"/>
    </row>
    <row r="9975" spans="1:1" x14ac:dyDescent="0.2">
      <c r="A9975" s="94"/>
    </row>
    <row r="9976" spans="1:1" x14ac:dyDescent="0.2">
      <c r="A9976" s="94"/>
    </row>
    <row r="9977" spans="1:1" x14ac:dyDescent="0.2">
      <c r="A9977" s="94"/>
    </row>
    <row r="9978" spans="1:1" x14ac:dyDescent="0.2">
      <c r="A9978" s="94"/>
    </row>
    <row r="9979" spans="1:1" x14ac:dyDescent="0.2">
      <c r="A9979" s="94"/>
    </row>
    <row r="9980" spans="1:1" x14ac:dyDescent="0.2">
      <c r="A9980" s="94"/>
    </row>
    <row r="9981" spans="1:1" x14ac:dyDescent="0.2">
      <c r="A9981" s="94"/>
    </row>
    <row r="9982" spans="1:1" x14ac:dyDescent="0.2">
      <c r="A9982" s="94"/>
    </row>
    <row r="9983" spans="1:1" x14ac:dyDescent="0.2">
      <c r="A9983" s="94"/>
    </row>
    <row r="9984" spans="1:1" x14ac:dyDescent="0.2">
      <c r="A9984" s="94"/>
    </row>
    <row r="9985" spans="1:1" x14ac:dyDescent="0.2">
      <c r="A9985" s="94"/>
    </row>
    <row r="9986" spans="1:1" x14ac:dyDescent="0.2">
      <c r="A9986" s="94"/>
    </row>
    <row r="9987" spans="1:1" x14ac:dyDescent="0.2">
      <c r="A9987" s="94"/>
    </row>
    <row r="9988" spans="1:1" x14ac:dyDescent="0.2">
      <c r="A9988" s="94"/>
    </row>
    <row r="9989" spans="1:1" x14ac:dyDescent="0.2">
      <c r="A9989" s="94"/>
    </row>
    <row r="9990" spans="1:1" x14ac:dyDescent="0.2">
      <c r="A9990" s="94"/>
    </row>
    <row r="9991" spans="1:1" x14ac:dyDescent="0.2">
      <c r="A9991" s="94"/>
    </row>
    <row r="9992" spans="1:1" x14ac:dyDescent="0.2">
      <c r="A9992" s="94"/>
    </row>
    <row r="9993" spans="1:1" x14ac:dyDescent="0.2">
      <c r="A9993" s="94"/>
    </row>
    <row r="9994" spans="1:1" x14ac:dyDescent="0.2">
      <c r="A9994" s="94"/>
    </row>
    <row r="9995" spans="1:1" x14ac:dyDescent="0.2">
      <c r="A9995" s="94"/>
    </row>
    <row r="9996" spans="1:1" x14ac:dyDescent="0.2">
      <c r="A9996" s="94"/>
    </row>
    <row r="9997" spans="1:1" x14ac:dyDescent="0.2">
      <c r="A9997" s="94"/>
    </row>
    <row r="9998" spans="1:1" x14ac:dyDescent="0.2">
      <c r="A9998" s="94"/>
    </row>
    <row r="9999" spans="1:1" x14ac:dyDescent="0.2">
      <c r="A9999" s="94"/>
    </row>
    <row r="10000" spans="1:1" x14ac:dyDescent="0.2">
      <c r="A10000" s="94"/>
    </row>
    <row r="10001" spans="1:1" x14ac:dyDescent="0.2">
      <c r="A10001" s="94"/>
    </row>
    <row r="10002" spans="1:1" x14ac:dyDescent="0.2">
      <c r="A10002" s="94"/>
    </row>
    <row r="10003" spans="1:1" x14ac:dyDescent="0.2">
      <c r="A10003" s="94"/>
    </row>
    <row r="10004" spans="1:1" x14ac:dyDescent="0.2">
      <c r="A10004" s="94"/>
    </row>
    <row r="10005" spans="1:1" x14ac:dyDescent="0.2">
      <c r="A10005" s="94"/>
    </row>
    <row r="10006" spans="1:1" x14ac:dyDescent="0.2">
      <c r="A10006" s="94"/>
    </row>
    <row r="10007" spans="1:1" x14ac:dyDescent="0.2">
      <c r="A10007" s="94"/>
    </row>
    <row r="10008" spans="1:1" x14ac:dyDescent="0.2">
      <c r="A10008" s="94"/>
    </row>
    <row r="10009" spans="1:1" x14ac:dyDescent="0.2">
      <c r="A10009" s="94"/>
    </row>
    <row r="10010" spans="1:1" x14ac:dyDescent="0.2">
      <c r="A10010" s="94"/>
    </row>
    <row r="10011" spans="1:1" x14ac:dyDescent="0.2">
      <c r="A10011" s="94"/>
    </row>
    <row r="10012" spans="1:1" x14ac:dyDescent="0.2">
      <c r="A10012" s="94"/>
    </row>
    <row r="10013" spans="1:1" x14ac:dyDescent="0.2">
      <c r="A10013" s="94"/>
    </row>
    <row r="10014" spans="1:1" x14ac:dyDescent="0.2">
      <c r="A10014" s="94"/>
    </row>
    <row r="10015" spans="1:1" x14ac:dyDescent="0.2">
      <c r="A10015" s="94"/>
    </row>
    <row r="10016" spans="1:1" x14ac:dyDescent="0.2">
      <c r="A10016" s="94"/>
    </row>
    <row r="10017" spans="1:1" x14ac:dyDescent="0.2">
      <c r="A10017" s="94"/>
    </row>
    <row r="10018" spans="1:1" x14ac:dyDescent="0.2">
      <c r="A10018" s="94"/>
    </row>
    <row r="10019" spans="1:1" x14ac:dyDescent="0.2">
      <c r="A10019" s="94"/>
    </row>
    <row r="10020" spans="1:1" x14ac:dyDescent="0.2">
      <c r="A10020" s="94"/>
    </row>
    <row r="10021" spans="1:1" x14ac:dyDescent="0.2">
      <c r="A10021" s="94"/>
    </row>
    <row r="10022" spans="1:1" x14ac:dyDescent="0.2">
      <c r="A10022" s="94"/>
    </row>
    <row r="10023" spans="1:1" x14ac:dyDescent="0.2">
      <c r="A10023" s="94"/>
    </row>
    <row r="10024" spans="1:1" x14ac:dyDescent="0.2">
      <c r="A10024" s="94"/>
    </row>
    <row r="10025" spans="1:1" x14ac:dyDescent="0.2">
      <c r="A10025" s="94"/>
    </row>
    <row r="10026" spans="1:1" x14ac:dyDescent="0.2">
      <c r="A10026" s="94"/>
    </row>
    <row r="10027" spans="1:1" x14ac:dyDescent="0.2">
      <c r="A10027" s="94"/>
    </row>
    <row r="10028" spans="1:1" x14ac:dyDescent="0.2">
      <c r="A10028" s="94"/>
    </row>
    <row r="10029" spans="1:1" x14ac:dyDescent="0.2">
      <c r="A10029" s="94"/>
    </row>
    <row r="10030" spans="1:1" x14ac:dyDescent="0.2">
      <c r="A10030" s="94"/>
    </row>
    <row r="10031" spans="1:1" x14ac:dyDescent="0.2">
      <c r="A10031" s="94"/>
    </row>
    <row r="10032" spans="1:1" x14ac:dyDescent="0.2">
      <c r="A10032" s="94"/>
    </row>
    <row r="10033" spans="1:1" x14ac:dyDescent="0.2">
      <c r="A10033" s="94"/>
    </row>
    <row r="10034" spans="1:1" x14ac:dyDescent="0.2">
      <c r="A10034" s="94"/>
    </row>
    <row r="10035" spans="1:1" x14ac:dyDescent="0.2">
      <c r="A10035" s="94"/>
    </row>
    <row r="10036" spans="1:1" x14ac:dyDescent="0.2">
      <c r="A10036" s="94"/>
    </row>
    <row r="10037" spans="1:1" x14ac:dyDescent="0.2">
      <c r="A10037" s="94"/>
    </row>
    <row r="10038" spans="1:1" x14ac:dyDescent="0.2">
      <c r="A10038" s="94"/>
    </row>
    <row r="10039" spans="1:1" x14ac:dyDescent="0.2">
      <c r="A10039" s="94"/>
    </row>
    <row r="10040" spans="1:1" x14ac:dyDescent="0.2">
      <c r="A10040" s="94"/>
    </row>
    <row r="10041" spans="1:1" x14ac:dyDescent="0.2">
      <c r="A10041" s="94"/>
    </row>
    <row r="10042" spans="1:1" x14ac:dyDescent="0.2">
      <c r="A10042" s="94"/>
    </row>
    <row r="10043" spans="1:1" x14ac:dyDescent="0.2">
      <c r="A10043" s="94"/>
    </row>
    <row r="10044" spans="1:1" x14ac:dyDescent="0.2">
      <c r="A10044" s="94"/>
    </row>
    <row r="10045" spans="1:1" x14ac:dyDescent="0.2">
      <c r="A10045" s="94"/>
    </row>
    <row r="10046" spans="1:1" x14ac:dyDescent="0.2">
      <c r="A10046" s="94"/>
    </row>
    <row r="10047" spans="1:1" x14ac:dyDescent="0.2">
      <c r="A10047" s="94"/>
    </row>
    <row r="10048" spans="1:1" x14ac:dyDescent="0.2">
      <c r="A10048" s="94"/>
    </row>
    <row r="10049" spans="1:1" x14ac:dyDescent="0.2">
      <c r="A10049" s="94"/>
    </row>
    <row r="10050" spans="1:1" x14ac:dyDescent="0.2">
      <c r="A10050" s="94"/>
    </row>
    <row r="10051" spans="1:1" x14ac:dyDescent="0.2">
      <c r="A10051" s="94"/>
    </row>
    <row r="10052" spans="1:1" x14ac:dyDescent="0.2">
      <c r="A10052" s="94"/>
    </row>
    <row r="10053" spans="1:1" x14ac:dyDescent="0.2">
      <c r="A10053" s="94"/>
    </row>
    <row r="10054" spans="1:1" x14ac:dyDescent="0.2">
      <c r="A10054" s="94"/>
    </row>
    <row r="10055" spans="1:1" x14ac:dyDescent="0.2">
      <c r="A10055" s="94"/>
    </row>
    <row r="10056" spans="1:1" x14ac:dyDescent="0.2">
      <c r="A10056" s="94"/>
    </row>
    <row r="10057" spans="1:1" x14ac:dyDescent="0.2">
      <c r="A10057" s="94"/>
    </row>
    <row r="10058" spans="1:1" x14ac:dyDescent="0.2">
      <c r="A10058" s="94"/>
    </row>
    <row r="10059" spans="1:1" x14ac:dyDescent="0.2">
      <c r="A10059" s="94"/>
    </row>
    <row r="10060" spans="1:1" x14ac:dyDescent="0.2">
      <c r="A10060" s="94"/>
    </row>
    <row r="10061" spans="1:1" x14ac:dyDescent="0.2">
      <c r="A10061" s="94"/>
    </row>
    <row r="10062" spans="1:1" x14ac:dyDescent="0.2">
      <c r="A10062" s="94"/>
    </row>
    <row r="10063" spans="1:1" x14ac:dyDescent="0.2">
      <c r="A10063" s="94"/>
    </row>
    <row r="10064" spans="1:1" x14ac:dyDescent="0.2">
      <c r="A10064" s="94"/>
    </row>
    <row r="10065" spans="1:1" x14ac:dyDescent="0.2">
      <c r="A10065" s="94"/>
    </row>
    <row r="10066" spans="1:1" x14ac:dyDescent="0.2">
      <c r="A10066" s="94"/>
    </row>
    <row r="10067" spans="1:1" x14ac:dyDescent="0.2">
      <c r="A10067" s="94"/>
    </row>
    <row r="10068" spans="1:1" x14ac:dyDescent="0.2">
      <c r="A10068" s="94"/>
    </row>
    <row r="10069" spans="1:1" x14ac:dyDescent="0.2">
      <c r="A10069" s="94"/>
    </row>
    <row r="10070" spans="1:1" x14ac:dyDescent="0.2">
      <c r="A10070" s="94"/>
    </row>
    <row r="10071" spans="1:1" x14ac:dyDescent="0.2">
      <c r="A10071" s="94"/>
    </row>
    <row r="10072" spans="1:1" x14ac:dyDescent="0.2">
      <c r="A10072" s="94"/>
    </row>
    <row r="10073" spans="1:1" x14ac:dyDescent="0.2">
      <c r="A10073" s="94"/>
    </row>
    <row r="10074" spans="1:1" x14ac:dyDescent="0.2">
      <c r="A10074" s="94"/>
    </row>
    <row r="10075" spans="1:1" x14ac:dyDescent="0.2">
      <c r="A10075" s="94"/>
    </row>
    <row r="10076" spans="1:1" x14ac:dyDescent="0.2">
      <c r="A10076" s="94"/>
    </row>
    <row r="10077" spans="1:1" x14ac:dyDescent="0.2">
      <c r="A10077" s="94"/>
    </row>
    <row r="10078" spans="1:1" x14ac:dyDescent="0.2">
      <c r="A10078" s="94"/>
    </row>
    <row r="10079" spans="1:1" x14ac:dyDescent="0.2">
      <c r="A10079" s="94"/>
    </row>
    <row r="10080" spans="1:1" x14ac:dyDescent="0.2">
      <c r="A10080" s="94"/>
    </row>
    <row r="10081" spans="1:1" x14ac:dyDescent="0.2">
      <c r="A10081" s="94"/>
    </row>
    <row r="10082" spans="1:1" x14ac:dyDescent="0.2">
      <c r="A10082" s="94"/>
    </row>
    <row r="10083" spans="1:1" x14ac:dyDescent="0.2">
      <c r="A10083" s="94"/>
    </row>
    <row r="10084" spans="1:1" x14ac:dyDescent="0.2">
      <c r="A10084" s="94"/>
    </row>
    <row r="10085" spans="1:1" x14ac:dyDescent="0.2">
      <c r="A10085" s="94"/>
    </row>
    <row r="10086" spans="1:1" x14ac:dyDescent="0.2">
      <c r="A10086" s="94"/>
    </row>
    <row r="10087" spans="1:1" x14ac:dyDescent="0.2">
      <c r="A10087" s="94"/>
    </row>
    <row r="10088" spans="1:1" x14ac:dyDescent="0.2">
      <c r="A10088" s="94"/>
    </row>
    <row r="10089" spans="1:1" x14ac:dyDescent="0.2">
      <c r="A10089" s="94"/>
    </row>
    <row r="10090" spans="1:1" x14ac:dyDescent="0.2">
      <c r="A10090" s="94"/>
    </row>
    <row r="10091" spans="1:1" x14ac:dyDescent="0.2">
      <c r="A10091" s="94"/>
    </row>
    <row r="10092" spans="1:1" x14ac:dyDescent="0.2">
      <c r="A10092" s="94"/>
    </row>
    <row r="10093" spans="1:1" x14ac:dyDescent="0.2">
      <c r="A10093" s="94"/>
    </row>
    <row r="10094" spans="1:1" x14ac:dyDescent="0.2">
      <c r="A10094" s="94"/>
    </row>
    <row r="10095" spans="1:1" x14ac:dyDescent="0.2">
      <c r="A10095" s="94"/>
    </row>
    <row r="10096" spans="1:1" x14ac:dyDescent="0.2">
      <c r="A10096" s="94"/>
    </row>
    <row r="10097" spans="1:1" x14ac:dyDescent="0.2">
      <c r="A10097" s="94"/>
    </row>
    <row r="10098" spans="1:1" x14ac:dyDescent="0.2">
      <c r="A10098" s="94"/>
    </row>
    <row r="10099" spans="1:1" x14ac:dyDescent="0.2">
      <c r="A10099" s="94"/>
    </row>
    <row r="10100" spans="1:1" x14ac:dyDescent="0.2">
      <c r="A10100" s="94"/>
    </row>
    <row r="10101" spans="1:1" x14ac:dyDescent="0.2">
      <c r="A10101" s="94"/>
    </row>
    <row r="10102" spans="1:1" x14ac:dyDescent="0.2">
      <c r="A10102" s="94"/>
    </row>
    <row r="10103" spans="1:1" x14ac:dyDescent="0.2">
      <c r="A10103" s="94"/>
    </row>
    <row r="10104" spans="1:1" x14ac:dyDescent="0.2">
      <c r="A10104" s="94"/>
    </row>
    <row r="10105" spans="1:1" x14ac:dyDescent="0.2">
      <c r="A10105" s="94"/>
    </row>
    <row r="10106" spans="1:1" x14ac:dyDescent="0.2">
      <c r="A10106" s="94"/>
    </row>
    <row r="10107" spans="1:1" x14ac:dyDescent="0.2">
      <c r="A10107" s="94"/>
    </row>
    <row r="10108" spans="1:1" x14ac:dyDescent="0.2">
      <c r="A10108" s="94"/>
    </row>
    <row r="10109" spans="1:1" x14ac:dyDescent="0.2">
      <c r="A10109" s="94"/>
    </row>
    <row r="10110" spans="1:1" x14ac:dyDescent="0.2">
      <c r="A10110" s="94"/>
    </row>
    <row r="10111" spans="1:1" x14ac:dyDescent="0.2">
      <c r="A10111" s="94"/>
    </row>
    <row r="10112" spans="1:1" x14ac:dyDescent="0.2">
      <c r="A10112" s="94"/>
    </row>
    <row r="10113" spans="1:1" x14ac:dyDescent="0.2">
      <c r="A10113" s="94"/>
    </row>
    <row r="10114" spans="1:1" x14ac:dyDescent="0.2">
      <c r="A10114" s="94"/>
    </row>
    <row r="10115" spans="1:1" x14ac:dyDescent="0.2">
      <c r="A10115" s="94"/>
    </row>
    <row r="10116" spans="1:1" x14ac:dyDescent="0.2">
      <c r="A10116" s="94"/>
    </row>
    <row r="10117" spans="1:1" x14ac:dyDescent="0.2">
      <c r="A10117" s="94"/>
    </row>
    <row r="10118" spans="1:1" x14ac:dyDescent="0.2">
      <c r="A10118" s="94"/>
    </row>
    <row r="10119" spans="1:1" x14ac:dyDescent="0.2">
      <c r="A10119" s="94"/>
    </row>
    <row r="10120" spans="1:1" x14ac:dyDescent="0.2">
      <c r="A10120" s="94"/>
    </row>
    <row r="10121" spans="1:1" x14ac:dyDescent="0.2">
      <c r="A10121" s="94"/>
    </row>
    <row r="10122" spans="1:1" x14ac:dyDescent="0.2">
      <c r="A10122" s="94"/>
    </row>
    <row r="10123" spans="1:1" x14ac:dyDescent="0.2">
      <c r="A10123" s="94"/>
    </row>
    <row r="10124" spans="1:1" x14ac:dyDescent="0.2">
      <c r="A10124" s="94"/>
    </row>
    <row r="10125" spans="1:1" x14ac:dyDescent="0.2">
      <c r="A10125" s="94"/>
    </row>
    <row r="10126" spans="1:1" x14ac:dyDescent="0.2">
      <c r="A10126" s="94"/>
    </row>
    <row r="10127" spans="1:1" x14ac:dyDescent="0.2">
      <c r="A10127" s="94"/>
    </row>
    <row r="10128" spans="1:1" x14ac:dyDescent="0.2">
      <c r="A10128" s="94"/>
    </row>
    <row r="10129" spans="1:1" x14ac:dyDescent="0.2">
      <c r="A10129" s="94"/>
    </row>
    <row r="10130" spans="1:1" x14ac:dyDescent="0.2">
      <c r="A10130" s="94"/>
    </row>
    <row r="10131" spans="1:1" x14ac:dyDescent="0.2">
      <c r="A10131" s="94"/>
    </row>
    <row r="10132" spans="1:1" x14ac:dyDescent="0.2">
      <c r="A10132" s="94"/>
    </row>
    <row r="10133" spans="1:1" x14ac:dyDescent="0.2">
      <c r="A10133" s="94"/>
    </row>
    <row r="10134" spans="1:1" x14ac:dyDescent="0.2">
      <c r="A10134" s="94"/>
    </row>
    <row r="10135" spans="1:1" x14ac:dyDescent="0.2">
      <c r="A10135" s="94"/>
    </row>
    <row r="10136" spans="1:1" x14ac:dyDescent="0.2">
      <c r="A10136" s="94"/>
    </row>
    <row r="10137" spans="1:1" x14ac:dyDescent="0.2">
      <c r="A10137" s="94"/>
    </row>
    <row r="10138" spans="1:1" x14ac:dyDescent="0.2">
      <c r="A10138" s="94"/>
    </row>
    <row r="10139" spans="1:1" x14ac:dyDescent="0.2">
      <c r="A10139" s="94"/>
    </row>
    <row r="10140" spans="1:1" x14ac:dyDescent="0.2">
      <c r="A10140" s="94"/>
    </row>
    <row r="10141" spans="1:1" x14ac:dyDescent="0.2">
      <c r="A10141" s="94"/>
    </row>
    <row r="10142" spans="1:1" x14ac:dyDescent="0.2">
      <c r="A10142" s="94"/>
    </row>
    <row r="10143" spans="1:1" x14ac:dyDescent="0.2">
      <c r="A10143" s="94"/>
    </row>
    <row r="10144" spans="1:1" x14ac:dyDescent="0.2">
      <c r="A10144" s="94"/>
    </row>
    <row r="10145" spans="1:1" x14ac:dyDescent="0.2">
      <c r="A10145" s="94"/>
    </row>
    <row r="10146" spans="1:1" x14ac:dyDescent="0.2">
      <c r="A10146" s="94"/>
    </row>
    <row r="10147" spans="1:1" x14ac:dyDescent="0.2">
      <c r="A10147" s="94"/>
    </row>
    <row r="10148" spans="1:1" x14ac:dyDescent="0.2">
      <c r="A10148" s="94"/>
    </row>
    <row r="10149" spans="1:1" x14ac:dyDescent="0.2">
      <c r="A10149" s="94"/>
    </row>
    <row r="10150" spans="1:1" x14ac:dyDescent="0.2">
      <c r="A10150" s="94"/>
    </row>
    <row r="10151" spans="1:1" x14ac:dyDescent="0.2">
      <c r="A10151" s="94"/>
    </row>
    <row r="10152" spans="1:1" x14ac:dyDescent="0.2">
      <c r="A10152" s="94"/>
    </row>
    <row r="10153" spans="1:1" x14ac:dyDescent="0.2">
      <c r="A10153" s="94"/>
    </row>
    <row r="10154" spans="1:1" x14ac:dyDescent="0.2">
      <c r="A10154" s="94"/>
    </row>
    <row r="10155" spans="1:1" x14ac:dyDescent="0.2">
      <c r="A10155" s="94"/>
    </row>
    <row r="10156" spans="1:1" x14ac:dyDescent="0.2">
      <c r="A10156" s="94"/>
    </row>
    <row r="10157" spans="1:1" x14ac:dyDescent="0.2">
      <c r="A10157" s="94"/>
    </row>
    <row r="10158" spans="1:1" x14ac:dyDescent="0.2">
      <c r="A10158" s="94"/>
    </row>
    <row r="10159" spans="1:1" x14ac:dyDescent="0.2">
      <c r="A10159" s="94"/>
    </row>
    <row r="10160" spans="1:1" x14ac:dyDescent="0.2">
      <c r="A10160" s="94"/>
    </row>
    <row r="10161" spans="1:1" x14ac:dyDescent="0.2">
      <c r="A10161" s="94"/>
    </row>
    <row r="10162" spans="1:1" x14ac:dyDescent="0.2">
      <c r="A10162" s="94"/>
    </row>
    <row r="10163" spans="1:1" x14ac:dyDescent="0.2">
      <c r="A10163" s="94"/>
    </row>
    <row r="10164" spans="1:1" x14ac:dyDescent="0.2">
      <c r="A10164" s="94"/>
    </row>
    <row r="10165" spans="1:1" x14ac:dyDescent="0.2">
      <c r="A10165" s="94"/>
    </row>
    <row r="10166" spans="1:1" x14ac:dyDescent="0.2">
      <c r="A10166" s="94"/>
    </row>
    <row r="10167" spans="1:1" x14ac:dyDescent="0.2">
      <c r="A10167" s="94"/>
    </row>
    <row r="10168" spans="1:1" x14ac:dyDescent="0.2">
      <c r="A10168" s="94"/>
    </row>
    <row r="10169" spans="1:1" x14ac:dyDescent="0.2">
      <c r="A10169" s="94"/>
    </row>
    <row r="10170" spans="1:1" x14ac:dyDescent="0.2">
      <c r="A10170" s="94"/>
    </row>
    <row r="10171" spans="1:1" x14ac:dyDescent="0.2">
      <c r="A10171" s="94"/>
    </row>
    <row r="10172" spans="1:1" x14ac:dyDescent="0.2">
      <c r="A10172" s="94"/>
    </row>
    <row r="10173" spans="1:1" x14ac:dyDescent="0.2">
      <c r="A10173" s="94"/>
    </row>
    <row r="10174" spans="1:1" x14ac:dyDescent="0.2">
      <c r="A10174" s="94"/>
    </row>
    <row r="10175" spans="1:1" x14ac:dyDescent="0.2">
      <c r="A10175" s="94"/>
    </row>
    <row r="10176" spans="1:1" x14ac:dyDescent="0.2">
      <c r="A10176" s="94"/>
    </row>
    <row r="10177" spans="1:1" x14ac:dyDescent="0.2">
      <c r="A10177" s="94"/>
    </row>
    <row r="10178" spans="1:1" x14ac:dyDescent="0.2">
      <c r="A10178" s="94"/>
    </row>
    <row r="10179" spans="1:1" x14ac:dyDescent="0.2">
      <c r="A10179" s="94"/>
    </row>
    <row r="10180" spans="1:1" x14ac:dyDescent="0.2">
      <c r="A10180" s="94"/>
    </row>
    <row r="10181" spans="1:1" x14ac:dyDescent="0.2">
      <c r="A10181" s="94"/>
    </row>
    <row r="10182" spans="1:1" x14ac:dyDescent="0.2">
      <c r="A10182" s="94"/>
    </row>
    <row r="10183" spans="1:1" x14ac:dyDescent="0.2">
      <c r="A10183" s="94"/>
    </row>
    <row r="10184" spans="1:1" x14ac:dyDescent="0.2">
      <c r="A10184" s="94"/>
    </row>
    <row r="10185" spans="1:1" x14ac:dyDescent="0.2">
      <c r="A10185" s="94"/>
    </row>
    <row r="10186" spans="1:1" x14ac:dyDescent="0.2">
      <c r="A10186" s="94"/>
    </row>
    <row r="10187" spans="1:1" x14ac:dyDescent="0.2">
      <c r="A10187" s="94"/>
    </row>
    <row r="10188" spans="1:1" x14ac:dyDescent="0.2">
      <c r="A10188" s="94"/>
    </row>
    <row r="10189" spans="1:1" x14ac:dyDescent="0.2">
      <c r="A10189" s="94"/>
    </row>
    <row r="10190" spans="1:1" x14ac:dyDescent="0.2">
      <c r="A10190" s="94"/>
    </row>
    <row r="10191" spans="1:1" x14ac:dyDescent="0.2">
      <c r="A10191" s="94"/>
    </row>
    <row r="10192" spans="1:1" x14ac:dyDescent="0.2">
      <c r="A10192" s="94"/>
    </row>
    <row r="10193" spans="1:1" x14ac:dyDescent="0.2">
      <c r="A10193" s="94"/>
    </row>
    <row r="10194" spans="1:1" x14ac:dyDescent="0.2">
      <c r="A10194" s="94"/>
    </row>
    <row r="10195" spans="1:1" x14ac:dyDescent="0.2">
      <c r="A10195" s="94"/>
    </row>
    <row r="10196" spans="1:1" x14ac:dyDescent="0.2">
      <c r="A10196" s="94"/>
    </row>
    <row r="10197" spans="1:1" x14ac:dyDescent="0.2">
      <c r="A10197" s="94"/>
    </row>
    <row r="10198" spans="1:1" x14ac:dyDescent="0.2">
      <c r="A10198" s="94"/>
    </row>
    <row r="10199" spans="1:1" x14ac:dyDescent="0.2">
      <c r="A10199" s="94"/>
    </row>
    <row r="10200" spans="1:1" x14ac:dyDescent="0.2">
      <c r="A10200" s="94"/>
    </row>
    <row r="10201" spans="1:1" x14ac:dyDescent="0.2">
      <c r="A10201" s="94"/>
    </row>
    <row r="10202" spans="1:1" x14ac:dyDescent="0.2">
      <c r="A10202" s="94"/>
    </row>
    <row r="10203" spans="1:1" x14ac:dyDescent="0.2">
      <c r="A10203" s="94"/>
    </row>
    <row r="10204" spans="1:1" x14ac:dyDescent="0.2">
      <c r="A10204" s="94"/>
    </row>
    <row r="10205" spans="1:1" x14ac:dyDescent="0.2">
      <c r="A10205" s="94"/>
    </row>
    <row r="10206" spans="1:1" x14ac:dyDescent="0.2">
      <c r="A10206" s="94"/>
    </row>
    <row r="10207" spans="1:1" x14ac:dyDescent="0.2">
      <c r="A10207" s="94"/>
    </row>
    <row r="10208" spans="1:1" x14ac:dyDescent="0.2">
      <c r="A10208" s="94"/>
    </row>
    <row r="10209" spans="1:1" x14ac:dyDescent="0.2">
      <c r="A10209" s="94"/>
    </row>
    <row r="10210" spans="1:1" x14ac:dyDescent="0.2">
      <c r="A10210" s="94"/>
    </row>
    <row r="10211" spans="1:1" x14ac:dyDescent="0.2">
      <c r="A10211" s="94"/>
    </row>
    <row r="10212" spans="1:1" x14ac:dyDescent="0.2">
      <c r="A10212" s="94"/>
    </row>
    <row r="10213" spans="1:1" x14ac:dyDescent="0.2">
      <c r="A10213" s="94"/>
    </row>
    <row r="10214" spans="1:1" x14ac:dyDescent="0.2">
      <c r="A10214" s="94"/>
    </row>
    <row r="10215" spans="1:1" x14ac:dyDescent="0.2">
      <c r="A10215" s="94"/>
    </row>
    <row r="10216" spans="1:1" x14ac:dyDescent="0.2">
      <c r="A10216" s="94"/>
    </row>
    <row r="10217" spans="1:1" x14ac:dyDescent="0.2">
      <c r="A10217" s="94"/>
    </row>
    <row r="10218" spans="1:1" x14ac:dyDescent="0.2">
      <c r="A10218" s="94"/>
    </row>
    <row r="10219" spans="1:1" x14ac:dyDescent="0.2">
      <c r="A10219" s="94"/>
    </row>
    <row r="10220" spans="1:1" x14ac:dyDescent="0.2">
      <c r="A10220" s="94"/>
    </row>
    <row r="10221" spans="1:1" x14ac:dyDescent="0.2">
      <c r="A10221" s="94"/>
    </row>
    <row r="10222" spans="1:1" x14ac:dyDescent="0.2">
      <c r="A10222" s="94"/>
    </row>
    <row r="10223" spans="1:1" x14ac:dyDescent="0.2">
      <c r="A10223" s="94"/>
    </row>
    <row r="10224" spans="1:1" x14ac:dyDescent="0.2">
      <c r="A10224" s="94"/>
    </row>
    <row r="10225" spans="1:1" x14ac:dyDescent="0.2">
      <c r="A10225" s="94"/>
    </row>
    <row r="10226" spans="1:1" x14ac:dyDescent="0.2">
      <c r="A10226" s="94"/>
    </row>
    <row r="10227" spans="1:1" x14ac:dyDescent="0.2">
      <c r="A10227" s="94"/>
    </row>
    <row r="10228" spans="1:1" x14ac:dyDescent="0.2">
      <c r="A10228" s="94"/>
    </row>
    <row r="10229" spans="1:1" x14ac:dyDescent="0.2">
      <c r="A10229" s="94"/>
    </row>
    <row r="10230" spans="1:1" x14ac:dyDescent="0.2">
      <c r="A10230" s="94"/>
    </row>
    <row r="10231" spans="1:1" x14ac:dyDescent="0.2">
      <c r="A10231" s="94"/>
    </row>
    <row r="10232" spans="1:1" x14ac:dyDescent="0.2">
      <c r="A10232" s="94"/>
    </row>
    <row r="10233" spans="1:1" x14ac:dyDescent="0.2">
      <c r="A10233" s="94"/>
    </row>
    <row r="10234" spans="1:1" x14ac:dyDescent="0.2">
      <c r="A10234" s="94"/>
    </row>
    <row r="10235" spans="1:1" x14ac:dyDescent="0.2">
      <c r="A10235" s="94"/>
    </row>
    <row r="10236" spans="1:1" x14ac:dyDescent="0.2">
      <c r="A10236" s="94"/>
    </row>
    <row r="10237" spans="1:1" x14ac:dyDescent="0.2">
      <c r="A10237" s="94"/>
    </row>
    <row r="10238" spans="1:1" x14ac:dyDescent="0.2">
      <c r="A10238" s="94"/>
    </row>
    <row r="10239" spans="1:1" x14ac:dyDescent="0.2">
      <c r="A10239" s="94"/>
    </row>
    <row r="10240" spans="1:1" x14ac:dyDescent="0.2">
      <c r="A10240" s="94"/>
    </row>
    <row r="10241" spans="1:1" x14ac:dyDescent="0.2">
      <c r="A10241" s="94"/>
    </row>
    <row r="10242" spans="1:1" x14ac:dyDescent="0.2">
      <c r="A10242" s="94"/>
    </row>
    <row r="10243" spans="1:1" x14ac:dyDescent="0.2">
      <c r="A10243" s="94"/>
    </row>
    <row r="10244" spans="1:1" x14ac:dyDescent="0.2">
      <c r="A10244" s="94"/>
    </row>
    <row r="10245" spans="1:1" x14ac:dyDescent="0.2">
      <c r="A10245" s="94"/>
    </row>
    <row r="10246" spans="1:1" x14ac:dyDescent="0.2">
      <c r="A10246" s="94"/>
    </row>
    <row r="10247" spans="1:1" x14ac:dyDescent="0.2">
      <c r="A10247" s="94"/>
    </row>
    <row r="10248" spans="1:1" x14ac:dyDescent="0.2">
      <c r="A10248" s="94"/>
    </row>
    <row r="10249" spans="1:1" x14ac:dyDescent="0.2">
      <c r="A10249" s="94"/>
    </row>
    <row r="10250" spans="1:1" x14ac:dyDescent="0.2">
      <c r="A10250" s="94"/>
    </row>
    <row r="10251" spans="1:1" x14ac:dyDescent="0.2">
      <c r="A10251" s="94"/>
    </row>
    <row r="10252" spans="1:1" x14ac:dyDescent="0.2">
      <c r="A10252" s="94"/>
    </row>
    <row r="10253" spans="1:1" x14ac:dyDescent="0.2">
      <c r="A10253" s="94"/>
    </row>
    <row r="10254" spans="1:1" x14ac:dyDescent="0.2">
      <c r="A10254" s="94"/>
    </row>
    <row r="10255" spans="1:1" x14ac:dyDescent="0.2">
      <c r="A10255" s="94"/>
    </row>
    <row r="10256" spans="1:1" x14ac:dyDescent="0.2">
      <c r="A10256" s="94"/>
    </row>
    <row r="10257" spans="1:1" x14ac:dyDescent="0.2">
      <c r="A10257" s="94"/>
    </row>
    <row r="10258" spans="1:1" x14ac:dyDescent="0.2">
      <c r="A10258" s="94"/>
    </row>
    <row r="10259" spans="1:1" x14ac:dyDescent="0.2">
      <c r="A10259" s="94"/>
    </row>
    <row r="10260" spans="1:1" x14ac:dyDescent="0.2">
      <c r="A10260" s="94"/>
    </row>
    <row r="10261" spans="1:1" x14ac:dyDescent="0.2">
      <c r="A10261" s="94"/>
    </row>
    <row r="10262" spans="1:1" x14ac:dyDescent="0.2">
      <c r="A10262" s="94"/>
    </row>
    <row r="10263" spans="1:1" x14ac:dyDescent="0.2">
      <c r="A10263" s="94"/>
    </row>
    <row r="10264" spans="1:1" x14ac:dyDescent="0.2">
      <c r="A10264" s="94"/>
    </row>
    <row r="10265" spans="1:1" x14ac:dyDescent="0.2">
      <c r="A10265" s="94"/>
    </row>
    <row r="10266" spans="1:1" x14ac:dyDescent="0.2">
      <c r="A10266" s="94"/>
    </row>
    <row r="10267" spans="1:1" x14ac:dyDescent="0.2">
      <c r="A10267" s="94"/>
    </row>
    <row r="10268" spans="1:1" x14ac:dyDescent="0.2">
      <c r="A10268" s="94"/>
    </row>
    <row r="10269" spans="1:1" x14ac:dyDescent="0.2">
      <c r="A10269" s="94"/>
    </row>
    <row r="10270" spans="1:1" x14ac:dyDescent="0.2">
      <c r="A10270" s="94"/>
    </row>
    <row r="10271" spans="1:1" x14ac:dyDescent="0.2">
      <c r="A10271" s="94"/>
    </row>
    <row r="10272" spans="1:1" x14ac:dyDescent="0.2">
      <c r="A10272" s="94"/>
    </row>
    <row r="10273" spans="1:1" x14ac:dyDescent="0.2">
      <c r="A10273" s="94"/>
    </row>
    <row r="10274" spans="1:1" x14ac:dyDescent="0.2">
      <c r="A10274" s="94"/>
    </row>
    <row r="10275" spans="1:1" x14ac:dyDescent="0.2">
      <c r="A10275" s="94"/>
    </row>
    <row r="10276" spans="1:1" x14ac:dyDescent="0.2">
      <c r="A10276" s="94"/>
    </row>
    <row r="10277" spans="1:1" x14ac:dyDescent="0.2">
      <c r="A10277" s="94"/>
    </row>
    <row r="10278" spans="1:1" x14ac:dyDescent="0.2">
      <c r="A10278" s="94"/>
    </row>
    <row r="10279" spans="1:1" x14ac:dyDescent="0.2">
      <c r="A10279" s="94"/>
    </row>
    <row r="10280" spans="1:1" x14ac:dyDescent="0.2">
      <c r="A10280" s="94"/>
    </row>
    <row r="10281" spans="1:1" x14ac:dyDescent="0.2">
      <c r="A10281" s="94"/>
    </row>
    <row r="10282" spans="1:1" x14ac:dyDescent="0.2">
      <c r="A10282" s="94"/>
    </row>
    <row r="10283" spans="1:1" x14ac:dyDescent="0.2">
      <c r="A10283" s="94"/>
    </row>
    <row r="10284" spans="1:1" x14ac:dyDescent="0.2">
      <c r="A10284" s="94"/>
    </row>
    <row r="10285" spans="1:1" x14ac:dyDescent="0.2">
      <c r="A10285" s="94"/>
    </row>
    <row r="10286" spans="1:1" x14ac:dyDescent="0.2">
      <c r="A10286" s="94"/>
    </row>
    <row r="10287" spans="1:1" x14ac:dyDescent="0.2">
      <c r="A10287" s="94"/>
    </row>
    <row r="10288" spans="1:1" x14ac:dyDescent="0.2">
      <c r="A10288" s="94"/>
    </row>
    <row r="10289" spans="1:1" x14ac:dyDescent="0.2">
      <c r="A10289" s="94"/>
    </row>
    <row r="10290" spans="1:1" x14ac:dyDescent="0.2">
      <c r="A10290" s="94"/>
    </row>
    <row r="10291" spans="1:1" x14ac:dyDescent="0.2">
      <c r="A10291" s="94"/>
    </row>
    <row r="10292" spans="1:1" x14ac:dyDescent="0.2">
      <c r="A10292" s="94"/>
    </row>
    <row r="10293" spans="1:1" x14ac:dyDescent="0.2">
      <c r="A10293" s="94"/>
    </row>
    <row r="10294" spans="1:1" x14ac:dyDescent="0.2">
      <c r="A10294" s="94"/>
    </row>
    <row r="10295" spans="1:1" x14ac:dyDescent="0.2">
      <c r="A10295" s="94"/>
    </row>
    <row r="10296" spans="1:1" x14ac:dyDescent="0.2">
      <c r="A10296" s="94"/>
    </row>
    <row r="10297" spans="1:1" x14ac:dyDescent="0.2">
      <c r="A10297" s="94"/>
    </row>
    <row r="10298" spans="1:1" x14ac:dyDescent="0.2">
      <c r="A10298" s="94"/>
    </row>
    <row r="10299" spans="1:1" x14ac:dyDescent="0.2">
      <c r="A10299" s="94"/>
    </row>
    <row r="10300" spans="1:1" x14ac:dyDescent="0.2">
      <c r="A10300" s="94"/>
    </row>
    <row r="10301" spans="1:1" x14ac:dyDescent="0.2">
      <c r="A10301" s="94"/>
    </row>
    <row r="10302" spans="1:1" x14ac:dyDescent="0.2">
      <c r="A10302" s="94"/>
    </row>
    <row r="10303" spans="1:1" x14ac:dyDescent="0.2">
      <c r="A10303" s="94"/>
    </row>
    <row r="10304" spans="1:1" x14ac:dyDescent="0.2">
      <c r="A10304" s="94"/>
    </row>
    <row r="10305" spans="1:1" x14ac:dyDescent="0.2">
      <c r="A10305" s="94"/>
    </row>
    <row r="10306" spans="1:1" x14ac:dyDescent="0.2">
      <c r="A10306" s="94"/>
    </row>
    <row r="10307" spans="1:1" x14ac:dyDescent="0.2">
      <c r="A10307" s="94"/>
    </row>
    <row r="10308" spans="1:1" x14ac:dyDescent="0.2">
      <c r="A10308" s="94"/>
    </row>
    <row r="10309" spans="1:1" x14ac:dyDescent="0.2">
      <c r="A10309" s="94"/>
    </row>
    <row r="10310" spans="1:1" x14ac:dyDescent="0.2">
      <c r="A10310" s="94"/>
    </row>
    <row r="10311" spans="1:1" x14ac:dyDescent="0.2">
      <c r="A10311" s="94"/>
    </row>
    <row r="10312" spans="1:1" x14ac:dyDescent="0.2">
      <c r="A10312" s="94"/>
    </row>
    <row r="10313" spans="1:1" x14ac:dyDescent="0.2">
      <c r="A10313" s="94"/>
    </row>
    <row r="10314" spans="1:1" x14ac:dyDescent="0.2">
      <c r="A10314" s="94"/>
    </row>
    <row r="10315" spans="1:1" x14ac:dyDescent="0.2">
      <c r="A10315" s="94"/>
    </row>
    <row r="10316" spans="1:1" x14ac:dyDescent="0.2">
      <c r="A10316" s="94"/>
    </row>
    <row r="10317" spans="1:1" x14ac:dyDescent="0.2">
      <c r="A10317" s="94"/>
    </row>
    <row r="10318" spans="1:1" x14ac:dyDescent="0.2">
      <c r="A10318" s="94"/>
    </row>
    <row r="10319" spans="1:1" x14ac:dyDescent="0.2">
      <c r="A10319" s="94"/>
    </row>
    <row r="10320" spans="1:1" x14ac:dyDescent="0.2">
      <c r="A10320" s="94"/>
    </row>
    <row r="10321" spans="1:1" x14ac:dyDescent="0.2">
      <c r="A10321" s="94"/>
    </row>
    <row r="10322" spans="1:1" x14ac:dyDescent="0.2">
      <c r="A10322" s="94"/>
    </row>
    <row r="10323" spans="1:1" x14ac:dyDescent="0.2">
      <c r="A10323" s="94"/>
    </row>
    <row r="10324" spans="1:1" x14ac:dyDescent="0.2">
      <c r="A10324" s="94"/>
    </row>
    <row r="10325" spans="1:1" x14ac:dyDescent="0.2">
      <c r="A10325" s="94"/>
    </row>
    <row r="10326" spans="1:1" x14ac:dyDescent="0.2">
      <c r="A10326" s="94"/>
    </row>
    <row r="10327" spans="1:1" x14ac:dyDescent="0.2">
      <c r="A10327" s="94"/>
    </row>
    <row r="10328" spans="1:1" x14ac:dyDescent="0.2">
      <c r="A10328" s="94"/>
    </row>
    <row r="10329" spans="1:1" x14ac:dyDescent="0.2">
      <c r="A10329" s="94"/>
    </row>
    <row r="10330" spans="1:1" x14ac:dyDescent="0.2">
      <c r="A10330" s="94"/>
    </row>
    <row r="10331" spans="1:1" x14ac:dyDescent="0.2">
      <c r="A10331" s="94"/>
    </row>
    <row r="10332" spans="1:1" x14ac:dyDescent="0.2">
      <c r="A10332" s="94"/>
    </row>
    <row r="10333" spans="1:1" x14ac:dyDescent="0.2">
      <c r="A10333" s="94"/>
    </row>
    <row r="10334" spans="1:1" x14ac:dyDescent="0.2">
      <c r="A10334" s="94"/>
    </row>
    <row r="10335" spans="1:1" x14ac:dyDescent="0.2">
      <c r="A10335" s="94"/>
    </row>
    <row r="10336" spans="1:1" x14ac:dyDescent="0.2">
      <c r="A10336" s="94"/>
    </row>
    <row r="10337" spans="1:1" x14ac:dyDescent="0.2">
      <c r="A10337" s="94"/>
    </row>
    <row r="10338" spans="1:1" x14ac:dyDescent="0.2">
      <c r="A10338" s="94"/>
    </row>
    <row r="10339" spans="1:1" x14ac:dyDescent="0.2">
      <c r="A10339" s="94"/>
    </row>
    <row r="10340" spans="1:1" x14ac:dyDescent="0.2">
      <c r="A10340" s="94"/>
    </row>
    <row r="10341" spans="1:1" x14ac:dyDescent="0.2">
      <c r="A10341" s="94"/>
    </row>
    <row r="10342" spans="1:1" x14ac:dyDescent="0.2">
      <c r="A10342" s="94"/>
    </row>
    <row r="10343" spans="1:1" x14ac:dyDescent="0.2">
      <c r="A10343" s="94"/>
    </row>
    <row r="10344" spans="1:1" x14ac:dyDescent="0.2">
      <c r="A10344" s="94"/>
    </row>
    <row r="10345" spans="1:1" x14ac:dyDescent="0.2">
      <c r="A10345" s="94"/>
    </row>
    <row r="10346" spans="1:1" x14ac:dyDescent="0.2">
      <c r="A10346" s="94"/>
    </row>
    <row r="10347" spans="1:1" x14ac:dyDescent="0.2">
      <c r="A10347" s="94"/>
    </row>
    <row r="10348" spans="1:1" x14ac:dyDescent="0.2">
      <c r="A10348" s="94"/>
    </row>
    <row r="10349" spans="1:1" x14ac:dyDescent="0.2">
      <c r="A10349" s="94"/>
    </row>
    <row r="10350" spans="1:1" x14ac:dyDescent="0.2">
      <c r="A10350" s="94"/>
    </row>
    <row r="10351" spans="1:1" x14ac:dyDescent="0.2">
      <c r="A10351" s="94"/>
    </row>
    <row r="10352" spans="1:1" x14ac:dyDescent="0.2">
      <c r="A10352" s="94"/>
    </row>
    <row r="10353" spans="1:1" x14ac:dyDescent="0.2">
      <c r="A10353" s="94"/>
    </row>
    <row r="10354" spans="1:1" x14ac:dyDescent="0.2">
      <c r="A10354" s="94"/>
    </row>
    <row r="10355" spans="1:1" x14ac:dyDescent="0.2">
      <c r="A10355" s="94"/>
    </row>
    <row r="10356" spans="1:1" x14ac:dyDescent="0.2">
      <c r="A10356" s="94"/>
    </row>
    <row r="10357" spans="1:1" x14ac:dyDescent="0.2">
      <c r="A10357" s="94"/>
    </row>
    <row r="10358" spans="1:1" x14ac:dyDescent="0.2">
      <c r="A10358" s="94"/>
    </row>
    <row r="10359" spans="1:1" x14ac:dyDescent="0.2">
      <c r="A10359" s="94"/>
    </row>
    <row r="10360" spans="1:1" x14ac:dyDescent="0.2">
      <c r="A10360" s="94"/>
    </row>
    <row r="10361" spans="1:1" x14ac:dyDescent="0.2">
      <c r="A10361" s="94"/>
    </row>
    <row r="10362" spans="1:1" x14ac:dyDescent="0.2">
      <c r="A10362" s="94"/>
    </row>
    <row r="10363" spans="1:1" x14ac:dyDescent="0.2">
      <c r="A10363" s="94"/>
    </row>
    <row r="10364" spans="1:1" x14ac:dyDescent="0.2">
      <c r="A10364" s="94"/>
    </row>
    <row r="10365" spans="1:1" x14ac:dyDescent="0.2">
      <c r="A10365" s="94"/>
    </row>
    <row r="10366" spans="1:1" x14ac:dyDescent="0.2">
      <c r="A10366" s="94"/>
    </row>
    <row r="10367" spans="1:1" x14ac:dyDescent="0.2">
      <c r="A10367" s="94"/>
    </row>
    <row r="10368" spans="1:1" x14ac:dyDescent="0.2">
      <c r="A10368" s="94"/>
    </row>
    <row r="10369" spans="1:1" x14ac:dyDescent="0.2">
      <c r="A10369" s="94"/>
    </row>
    <row r="10370" spans="1:1" x14ac:dyDescent="0.2">
      <c r="A10370" s="94"/>
    </row>
    <row r="10371" spans="1:1" x14ac:dyDescent="0.2">
      <c r="A10371" s="94"/>
    </row>
    <row r="10372" spans="1:1" x14ac:dyDescent="0.2">
      <c r="A10372" s="94"/>
    </row>
    <row r="10373" spans="1:1" x14ac:dyDescent="0.2">
      <c r="A10373" s="94"/>
    </row>
    <row r="10374" spans="1:1" x14ac:dyDescent="0.2">
      <c r="A10374" s="94"/>
    </row>
    <row r="10375" spans="1:1" x14ac:dyDescent="0.2">
      <c r="A10375" s="94"/>
    </row>
    <row r="10376" spans="1:1" x14ac:dyDescent="0.2">
      <c r="A10376" s="94"/>
    </row>
    <row r="10377" spans="1:1" x14ac:dyDescent="0.2">
      <c r="A10377" s="94"/>
    </row>
    <row r="10378" spans="1:1" x14ac:dyDescent="0.2">
      <c r="A10378" s="94"/>
    </row>
    <row r="10379" spans="1:1" x14ac:dyDescent="0.2">
      <c r="A10379" s="94"/>
    </row>
    <row r="10380" spans="1:1" x14ac:dyDescent="0.2">
      <c r="A10380" s="94"/>
    </row>
    <row r="10381" spans="1:1" x14ac:dyDescent="0.2">
      <c r="A10381" s="94"/>
    </row>
    <row r="10382" spans="1:1" x14ac:dyDescent="0.2">
      <c r="A10382" s="94"/>
    </row>
    <row r="10383" spans="1:1" x14ac:dyDescent="0.2">
      <c r="A10383" s="94"/>
    </row>
    <row r="10384" spans="1:1" x14ac:dyDescent="0.2">
      <c r="A10384" s="94"/>
    </row>
    <row r="10385" spans="1:1" x14ac:dyDescent="0.2">
      <c r="A10385" s="94"/>
    </row>
    <row r="10386" spans="1:1" x14ac:dyDescent="0.2">
      <c r="A10386" s="94"/>
    </row>
    <row r="10387" spans="1:1" x14ac:dyDescent="0.2">
      <c r="A10387" s="94"/>
    </row>
    <row r="10388" spans="1:1" x14ac:dyDescent="0.2">
      <c r="A10388" s="94"/>
    </row>
    <row r="10389" spans="1:1" x14ac:dyDescent="0.2">
      <c r="A10389" s="94"/>
    </row>
    <row r="10390" spans="1:1" x14ac:dyDescent="0.2">
      <c r="A10390" s="94"/>
    </row>
    <row r="10391" spans="1:1" x14ac:dyDescent="0.2">
      <c r="A10391" s="94"/>
    </row>
    <row r="10392" spans="1:1" x14ac:dyDescent="0.2">
      <c r="A10392" s="94"/>
    </row>
    <row r="10393" spans="1:1" x14ac:dyDescent="0.2">
      <c r="A10393" s="94"/>
    </row>
    <row r="10394" spans="1:1" x14ac:dyDescent="0.2">
      <c r="A10394" s="94"/>
    </row>
    <row r="10395" spans="1:1" x14ac:dyDescent="0.2">
      <c r="A10395" s="94"/>
    </row>
    <row r="10396" spans="1:1" x14ac:dyDescent="0.2">
      <c r="A10396" s="94"/>
    </row>
    <row r="10397" spans="1:1" x14ac:dyDescent="0.2">
      <c r="A10397" s="94"/>
    </row>
    <row r="10398" spans="1:1" x14ac:dyDescent="0.2">
      <c r="A10398" s="94"/>
    </row>
    <row r="10399" spans="1:1" x14ac:dyDescent="0.2">
      <c r="A10399" s="94"/>
    </row>
    <row r="10400" spans="1:1" x14ac:dyDescent="0.2">
      <c r="A10400" s="94"/>
    </row>
    <row r="10401" spans="1:1" x14ac:dyDescent="0.2">
      <c r="A10401" s="94"/>
    </row>
    <row r="10402" spans="1:1" x14ac:dyDescent="0.2">
      <c r="A10402" s="94"/>
    </row>
    <row r="10403" spans="1:1" x14ac:dyDescent="0.2">
      <c r="A10403" s="94"/>
    </row>
    <row r="10404" spans="1:1" x14ac:dyDescent="0.2">
      <c r="A10404" s="94"/>
    </row>
    <row r="10405" spans="1:1" x14ac:dyDescent="0.2">
      <c r="A10405" s="94"/>
    </row>
    <row r="10406" spans="1:1" x14ac:dyDescent="0.2">
      <c r="A10406" s="94"/>
    </row>
    <row r="10407" spans="1:1" x14ac:dyDescent="0.2">
      <c r="A10407" s="94"/>
    </row>
    <row r="10408" spans="1:1" x14ac:dyDescent="0.2">
      <c r="A10408" s="94"/>
    </row>
    <row r="10409" spans="1:1" x14ac:dyDescent="0.2">
      <c r="A10409" s="94"/>
    </row>
    <row r="10410" spans="1:1" x14ac:dyDescent="0.2">
      <c r="A10410" s="94"/>
    </row>
    <row r="10411" spans="1:1" x14ac:dyDescent="0.2">
      <c r="A10411" s="94"/>
    </row>
    <row r="10412" spans="1:1" x14ac:dyDescent="0.2">
      <c r="A10412" s="94"/>
    </row>
    <row r="10413" spans="1:1" x14ac:dyDescent="0.2">
      <c r="A10413" s="94"/>
    </row>
    <row r="10414" spans="1:1" x14ac:dyDescent="0.2">
      <c r="A10414" s="94"/>
    </row>
    <row r="10415" spans="1:1" x14ac:dyDescent="0.2">
      <c r="A10415" s="94"/>
    </row>
    <row r="10416" spans="1:1" x14ac:dyDescent="0.2">
      <c r="A10416" s="94"/>
    </row>
    <row r="10417" spans="1:1" x14ac:dyDescent="0.2">
      <c r="A10417" s="94"/>
    </row>
    <row r="10418" spans="1:1" x14ac:dyDescent="0.2">
      <c r="A10418" s="94"/>
    </row>
    <row r="10419" spans="1:1" x14ac:dyDescent="0.2">
      <c r="A10419" s="94"/>
    </row>
    <row r="10420" spans="1:1" x14ac:dyDescent="0.2">
      <c r="A10420" s="94"/>
    </row>
    <row r="10421" spans="1:1" x14ac:dyDescent="0.2">
      <c r="A10421" s="94"/>
    </row>
    <row r="10422" spans="1:1" x14ac:dyDescent="0.2">
      <c r="A10422" s="94"/>
    </row>
    <row r="10423" spans="1:1" x14ac:dyDescent="0.2">
      <c r="A10423" s="94"/>
    </row>
    <row r="10424" spans="1:1" x14ac:dyDescent="0.2">
      <c r="A10424" s="94"/>
    </row>
    <row r="10425" spans="1:1" x14ac:dyDescent="0.2">
      <c r="A10425" s="94"/>
    </row>
    <row r="10426" spans="1:1" x14ac:dyDescent="0.2">
      <c r="A10426" s="94"/>
    </row>
    <row r="10427" spans="1:1" x14ac:dyDescent="0.2">
      <c r="A10427" s="94"/>
    </row>
    <row r="10428" spans="1:1" x14ac:dyDescent="0.2">
      <c r="A10428" s="94"/>
    </row>
    <row r="10429" spans="1:1" x14ac:dyDescent="0.2">
      <c r="A10429" s="94"/>
    </row>
    <row r="10430" spans="1:1" x14ac:dyDescent="0.2">
      <c r="A10430" s="94"/>
    </row>
    <row r="10431" spans="1:1" x14ac:dyDescent="0.2">
      <c r="A10431" s="94"/>
    </row>
    <row r="10432" spans="1:1" x14ac:dyDescent="0.2">
      <c r="A10432" s="94"/>
    </row>
    <row r="10433" spans="1:1" x14ac:dyDescent="0.2">
      <c r="A10433" s="94"/>
    </row>
    <row r="10434" spans="1:1" x14ac:dyDescent="0.2">
      <c r="A10434" s="94"/>
    </row>
    <row r="10435" spans="1:1" x14ac:dyDescent="0.2">
      <c r="A10435" s="94"/>
    </row>
    <row r="10436" spans="1:1" x14ac:dyDescent="0.2">
      <c r="A10436" s="94"/>
    </row>
    <row r="10437" spans="1:1" x14ac:dyDescent="0.2">
      <c r="A10437" s="94"/>
    </row>
    <row r="10438" spans="1:1" x14ac:dyDescent="0.2">
      <c r="A10438" s="94"/>
    </row>
    <row r="10439" spans="1:1" x14ac:dyDescent="0.2">
      <c r="A10439" s="94"/>
    </row>
    <row r="10440" spans="1:1" x14ac:dyDescent="0.2">
      <c r="A10440" s="94"/>
    </row>
    <row r="10441" spans="1:1" x14ac:dyDescent="0.2">
      <c r="A10441" s="94"/>
    </row>
    <row r="10442" spans="1:1" x14ac:dyDescent="0.2">
      <c r="A10442" s="94"/>
    </row>
    <row r="10443" spans="1:1" x14ac:dyDescent="0.2">
      <c r="A10443" s="94"/>
    </row>
    <row r="10444" spans="1:1" x14ac:dyDescent="0.2">
      <c r="A10444" s="94"/>
    </row>
    <row r="10445" spans="1:1" x14ac:dyDescent="0.2">
      <c r="A10445" s="94"/>
    </row>
    <row r="10446" spans="1:1" x14ac:dyDescent="0.2">
      <c r="A10446" s="94"/>
    </row>
    <row r="10447" spans="1:1" x14ac:dyDescent="0.2">
      <c r="A10447" s="94"/>
    </row>
    <row r="10448" spans="1:1" x14ac:dyDescent="0.2">
      <c r="A10448" s="94"/>
    </row>
    <row r="10449" spans="1:1" x14ac:dyDescent="0.2">
      <c r="A10449" s="94"/>
    </row>
    <row r="10450" spans="1:1" x14ac:dyDescent="0.2">
      <c r="A10450" s="94"/>
    </row>
    <row r="10451" spans="1:1" x14ac:dyDescent="0.2">
      <c r="A10451" s="94"/>
    </row>
    <row r="10452" spans="1:1" x14ac:dyDescent="0.2">
      <c r="A10452" s="94"/>
    </row>
    <row r="10453" spans="1:1" x14ac:dyDescent="0.2">
      <c r="A10453" s="94"/>
    </row>
    <row r="10454" spans="1:1" x14ac:dyDescent="0.2">
      <c r="A10454" s="94"/>
    </row>
    <row r="10455" spans="1:1" x14ac:dyDescent="0.2">
      <c r="A10455" s="94"/>
    </row>
    <row r="10456" spans="1:1" x14ac:dyDescent="0.2">
      <c r="A10456" s="94"/>
    </row>
    <row r="10457" spans="1:1" x14ac:dyDescent="0.2">
      <c r="A10457" s="94"/>
    </row>
    <row r="10458" spans="1:1" x14ac:dyDescent="0.2">
      <c r="A10458" s="94"/>
    </row>
    <row r="10459" spans="1:1" x14ac:dyDescent="0.2">
      <c r="A10459" s="94"/>
    </row>
    <row r="10460" spans="1:1" x14ac:dyDescent="0.2">
      <c r="A10460" s="94"/>
    </row>
    <row r="10461" spans="1:1" x14ac:dyDescent="0.2">
      <c r="A10461" s="94"/>
    </row>
    <row r="10462" spans="1:1" x14ac:dyDescent="0.2">
      <c r="A10462" s="94"/>
    </row>
    <row r="10463" spans="1:1" x14ac:dyDescent="0.2">
      <c r="A10463" s="94"/>
    </row>
    <row r="10464" spans="1:1" x14ac:dyDescent="0.2">
      <c r="A10464" s="94"/>
    </row>
    <row r="10465" spans="1:1" x14ac:dyDescent="0.2">
      <c r="A10465" s="94"/>
    </row>
    <row r="10466" spans="1:1" x14ac:dyDescent="0.2">
      <c r="A10466" s="94"/>
    </row>
    <row r="10467" spans="1:1" x14ac:dyDescent="0.2">
      <c r="A10467" s="94"/>
    </row>
    <row r="10468" spans="1:1" x14ac:dyDescent="0.2">
      <c r="A10468" s="94"/>
    </row>
    <row r="10469" spans="1:1" x14ac:dyDescent="0.2">
      <c r="A10469" s="94"/>
    </row>
    <row r="10470" spans="1:1" x14ac:dyDescent="0.2">
      <c r="A10470" s="94"/>
    </row>
    <row r="10471" spans="1:1" x14ac:dyDescent="0.2">
      <c r="A10471" s="94"/>
    </row>
    <row r="10472" spans="1:1" x14ac:dyDescent="0.2">
      <c r="A10472" s="94"/>
    </row>
    <row r="10473" spans="1:1" x14ac:dyDescent="0.2">
      <c r="A10473" s="94"/>
    </row>
    <row r="10474" spans="1:1" x14ac:dyDescent="0.2">
      <c r="A10474" s="94"/>
    </row>
    <row r="10475" spans="1:1" x14ac:dyDescent="0.2">
      <c r="A10475" s="94"/>
    </row>
    <row r="10476" spans="1:1" x14ac:dyDescent="0.2">
      <c r="A10476" s="94"/>
    </row>
    <row r="10477" spans="1:1" x14ac:dyDescent="0.2">
      <c r="A10477" s="94"/>
    </row>
    <row r="10478" spans="1:1" x14ac:dyDescent="0.2">
      <c r="A10478" s="94"/>
    </row>
    <row r="10479" spans="1:1" x14ac:dyDescent="0.2">
      <c r="A10479" s="94"/>
    </row>
    <row r="10480" spans="1:1" x14ac:dyDescent="0.2">
      <c r="A10480" s="94"/>
    </row>
    <row r="10481" spans="1:1" x14ac:dyDescent="0.2">
      <c r="A10481" s="94"/>
    </row>
    <row r="10482" spans="1:1" x14ac:dyDescent="0.2">
      <c r="A10482" s="94"/>
    </row>
    <row r="10483" spans="1:1" x14ac:dyDescent="0.2">
      <c r="A10483" s="94"/>
    </row>
    <row r="10484" spans="1:1" x14ac:dyDescent="0.2">
      <c r="A10484" s="94"/>
    </row>
    <row r="10485" spans="1:1" x14ac:dyDescent="0.2">
      <c r="A10485" s="94"/>
    </row>
    <row r="10486" spans="1:1" x14ac:dyDescent="0.2">
      <c r="A10486" s="94"/>
    </row>
    <row r="10487" spans="1:1" x14ac:dyDescent="0.2">
      <c r="A10487" s="94"/>
    </row>
    <row r="10488" spans="1:1" x14ac:dyDescent="0.2">
      <c r="A10488" s="94"/>
    </row>
    <row r="10489" spans="1:1" x14ac:dyDescent="0.2">
      <c r="A10489" s="94"/>
    </row>
    <row r="10490" spans="1:1" x14ac:dyDescent="0.2">
      <c r="A10490" s="94"/>
    </row>
    <row r="10491" spans="1:1" x14ac:dyDescent="0.2">
      <c r="A10491" s="94"/>
    </row>
    <row r="10492" spans="1:1" x14ac:dyDescent="0.2">
      <c r="A10492" s="94"/>
    </row>
    <row r="10493" spans="1:1" x14ac:dyDescent="0.2">
      <c r="A10493" s="94"/>
    </row>
    <row r="10494" spans="1:1" x14ac:dyDescent="0.2">
      <c r="A10494" s="94"/>
    </row>
    <row r="10495" spans="1:1" x14ac:dyDescent="0.2">
      <c r="A10495" s="94"/>
    </row>
    <row r="10496" spans="1:1" x14ac:dyDescent="0.2">
      <c r="A10496" s="94"/>
    </row>
    <row r="10497" spans="1:1" x14ac:dyDescent="0.2">
      <c r="A10497" s="94"/>
    </row>
    <row r="10498" spans="1:1" x14ac:dyDescent="0.2">
      <c r="A10498" s="94"/>
    </row>
    <row r="10499" spans="1:1" x14ac:dyDescent="0.2">
      <c r="A10499" s="94"/>
    </row>
    <row r="10500" spans="1:1" x14ac:dyDescent="0.2">
      <c r="A10500" s="94"/>
    </row>
    <row r="10501" spans="1:1" x14ac:dyDescent="0.2">
      <c r="A10501" s="94"/>
    </row>
    <row r="10502" spans="1:1" x14ac:dyDescent="0.2">
      <c r="A10502" s="94"/>
    </row>
    <row r="10503" spans="1:1" x14ac:dyDescent="0.2">
      <c r="A10503" s="94"/>
    </row>
    <row r="10504" spans="1:1" x14ac:dyDescent="0.2">
      <c r="A10504" s="94"/>
    </row>
    <row r="10505" spans="1:1" x14ac:dyDescent="0.2">
      <c r="A10505" s="94"/>
    </row>
    <row r="10506" spans="1:1" x14ac:dyDescent="0.2">
      <c r="A10506" s="94"/>
    </row>
    <row r="10507" spans="1:1" x14ac:dyDescent="0.2">
      <c r="A10507" s="94"/>
    </row>
    <row r="10508" spans="1:1" x14ac:dyDescent="0.2">
      <c r="A10508" s="94"/>
    </row>
    <row r="10509" spans="1:1" x14ac:dyDescent="0.2">
      <c r="A10509" s="94"/>
    </row>
    <row r="10510" spans="1:1" x14ac:dyDescent="0.2">
      <c r="A10510" s="94"/>
    </row>
    <row r="10511" spans="1:1" x14ac:dyDescent="0.2">
      <c r="A10511" s="94"/>
    </row>
    <row r="10512" spans="1:1" x14ac:dyDescent="0.2">
      <c r="A10512" s="94"/>
    </row>
    <row r="10513" spans="1:1" x14ac:dyDescent="0.2">
      <c r="A10513" s="94"/>
    </row>
    <row r="10514" spans="1:1" x14ac:dyDescent="0.2">
      <c r="A10514" s="94"/>
    </row>
    <row r="10515" spans="1:1" x14ac:dyDescent="0.2">
      <c r="A10515" s="94"/>
    </row>
    <row r="10516" spans="1:1" x14ac:dyDescent="0.2">
      <c r="A10516" s="94"/>
    </row>
    <row r="10517" spans="1:1" x14ac:dyDescent="0.2">
      <c r="A10517" s="94"/>
    </row>
    <row r="10518" spans="1:1" x14ac:dyDescent="0.2">
      <c r="A10518" s="94"/>
    </row>
    <row r="10519" spans="1:1" x14ac:dyDescent="0.2">
      <c r="A10519" s="94"/>
    </row>
    <row r="10520" spans="1:1" x14ac:dyDescent="0.2">
      <c r="A10520" s="94"/>
    </row>
    <row r="10521" spans="1:1" x14ac:dyDescent="0.2">
      <c r="A10521" s="94"/>
    </row>
    <row r="10522" spans="1:1" x14ac:dyDescent="0.2">
      <c r="A10522" s="94"/>
    </row>
    <row r="10523" spans="1:1" x14ac:dyDescent="0.2">
      <c r="A10523" s="94"/>
    </row>
    <row r="10524" spans="1:1" x14ac:dyDescent="0.2">
      <c r="A10524" s="94"/>
    </row>
    <row r="10525" spans="1:1" x14ac:dyDescent="0.2">
      <c r="A10525" s="94"/>
    </row>
    <row r="10526" spans="1:1" x14ac:dyDescent="0.2">
      <c r="A10526" s="94"/>
    </row>
    <row r="10527" spans="1:1" x14ac:dyDescent="0.2">
      <c r="A10527" s="94"/>
    </row>
    <row r="10528" spans="1:1" x14ac:dyDescent="0.2">
      <c r="A10528" s="94"/>
    </row>
    <row r="10529" spans="1:1" x14ac:dyDescent="0.2">
      <c r="A10529" s="94"/>
    </row>
    <row r="10530" spans="1:1" x14ac:dyDescent="0.2">
      <c r="A10530" s="94"/>
    </row>
    <row r="10531" spans="1:1" x14ac:dyDescent="0.2">
      <c r="A10531" s="94"/>
    </row>
    <row r="10532" spans="1:1" x14ac:dyDescent="0.2">
      <c r="A10532" s="94"/>
    </row>
    <row r="10533" spans="1:1" x14ac:dyDescent="0.2">
      <c r="A10533" s="94"/>
    </row>
    <row r="10534" spans="1:1" x14ac:dyDescent="0.2">
      <c r="A10534" s="94"/>
    </row>
    <row r="10535" spans="1:1" x14ac:dyDescent="0.2">
      <c r="A10535" s="94"/>
    </row>
    <row r="10536" spans="1:1" x14ac:dyDescent="0.2">
      <c r="A10536" s="94"/>
    </row>
    <row r="10537" spans="1:1" x14ac:dyDescent="0.2">
      <c r="A10537" s="94"/>
    </row>
    <row r="10538" spans="1:1" x14ac:dyDescent="0.2">
      <c r="A10538" s="94"/>
    </row>
    <row r="10539" spans="1:1" x14ac:dyDescent="0.2">
      <c r="A10539" s="94"/>
    </row>
    <row r="10540" spans="1:1" x14ac:dyDescent="0.2">
      <c r="A10540" s="94"/>
    </row>
    <row r="10541" spans="1:1" x14ac:dyDescent="0.2">
      <c r="A10541" s="94"/>
    </row>
    <row r="10542" spans="1:1" x14ac:dyDescent="0.2">
      <c r="A10542" s="94"/>
    </row>
    <row r="10543" spans="1:1" x14ac:dyDescent="0.2">
      <c r="A10543" s="94"/>
    </row>
    <row r="10544" spans="1:1" x14ac:dyDescent="0.2">
      <c r="A10544" s="94"/>
    </row>
    <row r="10545" spans="1:1" x14ac:dyDescent="0.2">
      <c r="A10545" s="94"/>
    </row>
    <row r="10546" spans="1:1" x14ac:dyDescent="0.2">
      <c r="A10546" s="94"/>
    </row>
    <row r="10547" spans="1:1" x14ac:dyDescent="0.2">
      <c r="A10547" s="94"/>
    </row>
    <row r="10548" spans="1:1" x14ac:dyDescent="0.2">
      <c r="A10548" s="94"/>
    </row>
    <row r="10549" spans="1:1" x14ac:dyDescent="0.2">
      <c r="A10549" s="94"/>
    </row>
    <row r="10550" spans="1:1" x14ac:dyDescent="0.2">
      <c r="A10550" s="94"/>
    </row>
    <row r="10551" spans="1:1" x14ac:dyDescent="0.2">
      <c r="A10551" s="94"/>
    </row>
    <row r="10552" spans="1:1" x14ac:dyDescent="0.2">
      <c r="A10552" s="94"/>
    </row>
    <row r="10553" spans="1:1" x14ac:dyDescent="0.2">
      <c r="A10553" s="94"/>
    </row>
    <row r="10554" spans="1:1" x14ac:dyDescent="0.2">
      <c r="A10554" s="94"/>
    </row>
    <row r="10555" spans="1:1" x14ac:dyDescent="0.2">
      <c r="A10555" s="94"/>
    </row>
    <row r="10556" spans="1:1" x14ac:dyDescent="0.2">
      <c r="A10556" s="94"/>
    </row>
    <row r="10557" spans="1:1" x14ac:dyDescent="0.2">
      <c r="A10557" s="94"/>
    </row>
    <row r="10558" spans="1:1" x14ac:dyDescent="0.2">
      <c r="A10558" s="94"/>
    </row>
    <row r="10559" spans="1:1" x14ac:dyDescent="0.2">
      <c r="A10559" s="94"/>
    </row>
    <row r="10560" spans="1:1" x14ac:dyDescent="0.2">
      <c r="A10560" s="94"/>
    </row>
    <row r="10561" spans="1:1" x14ac:dyDescent="0.2">
      <c r="A10561" s="94"/>
    </row>
    <row r="10562" spans="1:1" x14ac:dyDescent="0.2">
      <c r="A10562" s="94"/>
    </row>
    <row r="10563" spans="1:1" x14ac:dyDescent="0.2">
      <c r="A10563" s="94"/>
    </row>
    <row r="10564" spans="1:1" x14ac:dyDescent="0.2">
      <c r="A10564" s="94"/>
    </row>
    <row r="10565" spans="1:1" x14ac:dyDescent="0.2">
      <c r="A10565" s="94"/>
    </row>
    <row r="10566" spans="1:1" x14ac:dyDescent="0.2">
      <c r="A10566" s="94"/>
    </row>
    <row r="10567" spans="1:1" x14ac:dyDescent="0.2">
      <c r="A10567" s="94"/>
    </row>
    <row r="10568" spans="1:1" x14ac:dyDescent="0.2">
      <c r="A10568" s="94"/>
    </row>
    <row r="10569" spans="1:1" x14ac:dyDescent="0.2">
      <c r="A10569" s="94"/>
    </row>
    <row r="10570" spans="1:1" x14ac:dyDescent="0.2">
      <c r="A10570" s="94"/>
    </row>
    <row r="10571" spans="1:1" x14ac:dyDescent="0.2">
      <c r="A10571" s="94"/>
    </row>
    <row r="10572" spans="1:1" x14ac:dyDescent="0.2">
      <c r="A10572" s="94"/>
    </row>
    <row r="10573" spans="1:1" x14ac:dyDescent="0.2">
      <c r="A10573" s="94"/>
    </row>
    <row r="10574" spans="1:1" x14ac:dyDescent="0.2">
      <c r="A10574" s="94"/>
    </row>
    <row r="10575" spans="1:1" x14ac:dyDescent="0.2">
      <c r="A10575" s="94"/>
    </row>
    <row r="10576" spans="1:1" x14ac:dyDescent="0.2">
      <c r="A10576" s="94"/>
    </row>
    <row r="10577" spans="1:1" x14ac:dyDescent="0.2">
      <c r="A10577" s="94"/>
    </row>
    <row r="10578" spans="1:1" x14ac:dyDescent="0.2">
      <c r="A10578" s="94"/>
    </row>
    <row r="10579" spans="1:1" x14ac:dyDescent="0.2">
      <c r="A10579" s="94"/>
    </row>
    <row r="10580" spans="1:1" x14ac:dyDescent="0.2">
      <c r="A10580" s="94"/>
    </row>
    <row r="10581" spans="1:1" x14ac:dyDescent="0.2">
      <c r="A10581" s="94"/>
    </row>
    <row r="10582" spans="1:1" x14ac:dyDescent="0.2">
      <c r="A10582" s="94"/>
    </row>
    <row r="10583" spans="1:1" x14ac:dyDescent="0.2">
      <c r="A10583" s="94"/>
    </row>
    <row r="10584" spans="1:1" x14ac:dyDescent="0.2">
      <c r="A10584" s="94"/>
    </row>
    <row r="10585" spans="1:1" x14ac:dyDescent="0.2">
      <c r="A10585" s="94"/>
    </row>
    <row r="10586" spans="1:1" x14ac:dyDescent="0.2">
      <c r="A10586" s="94"/>
    </row>
    <row r="10587" spans="1:1" x14ac:dyDescent="0.2">
      <c r="A10587" s="94"/>
    </row>
    <row r="10588" spans="1:1" x14ac:dyDescent="0.2">
      <c r="A10588" s="94"/>
    </row>
    <row r="10589" spans="1:1" x14ac:dyDescent="0.2">
      <c r="A10589" s="94"/>
    </row>
    <row r="10590" spans="1:1" x14ac:dyDescent="0.2">
      <c r="A10590" s="94"/>
    </row>
    <row r="10591" spans="1:1" x14ac:dyDescent="0.2">
      <c r="A10591" s="94"/>
    </row>
    <row r="10592" spans="1:1" x14ac:dyDescent="0.2">
      <c r="A10592" s="94"/>
    </row>
    <row r="10593" spans="1:1" x14ac:dyDescent="0.2">
      <c r="A10593" s="94"/>
    </row>
    <row r="10594" spans="1:1" x14ac:dyDescent="0.2">
      <c r="A10594" s="94"/>
    </row>
    <row r="10595" spans="1:1" x14ac:dyDescent="0.2">
      <c r="A10595" s="94"/>
    </row>
    <row r="10596" spans="1:1" x14ac:dyDescent="0.2">
      <c r="A10596" s="94"/>
    </row>
    <row r="10597" spans="1:1" x14ac:dyDescent="0.2">
      <c r="A10597" s="94"/>
    </row>
    <row r="10598" spans="1:1" x14ac:dyDescent="0.2">
      <c r="A10598" s="94"/>
    </row>
    <row r="10599" spans="1:1" x14ac:dyDescent="0.2">
      <c r="A10599" s="94"/>
    </row>
    <row r="10600" spans="1:1" x14ac:dyDescent="0.2">
      <c r="A10600" s="94"/>
    </row>
    <row r="10601" spans="1:1" x14ac:dyDescent="0.2">
      <c r="A10601" s="94"/>
    </row>
    <row r="10602" spans="1:1" x14ac:dyDescent="0.2">
      <c r="A10602" s="94"/>
    </row>
    <row r="10603" spans="1:1" x14ac:dyDescent="0.2">
      <c r="A10603" s="94"/>
    </row>
    <row r="10604" spans="1:1" x14ac:dyDescent="0.2">
      <c r="A10604" s="94"/>
    </row>
    <row r="10605" spans="1:1" x14ac:dyDescent="0.2">
      <c r="A10605" s="94"/>
    </row>
    <row r="10606" spans="1:1" x14ac:dyDescent="0.2">
      <c r="A10606" s="94"/>
    </row>
    <row r="10607" spans="1:1" x14ac:dyDescent="0.2">
      <c r="A10607" s="94"/>
    </row>
    <row r="10608" spans="1:1" x14ac:dyDescent="0.2">
      <c r="A10608" s="94"/>
    </row>
    <row r="10609" spans="1:1" x14ac:dyDescent="0.2">
      <c r="A10609" s="94"/>
    </row>
    <row r="10610" spans="1:1" x14ac:dyDescent="0.2">
      <c r="A10610" s="94"/>
    </row>
    <row r="10611" spans="1:1" x14ac:dyDescent="0.2">
      <c r="A10611" s="94"/>
    </row>
    <row r="10612" spans="1:1" x14ac:dyDescent="0.2">
      <c r="A10612" s="94"/>
    </row>
    <row r="10613" spans="1:1" x14ac:dyDescent="0.2">
      <c r="A10613" s="94"/>
    </row>
    <row r="10614" spans="1:1" x14ac:dyDescent="0.2">
      <c r="A10614" s="94"/>
    </row>
    <row r="10615" spans="1:1" x14ac:dyDescent="0.2">
      <c r="A10615" s="94"/>
    </row>
    <row r="10616" spans="1:1" x14ac:dyDescent="0.2">
      <c r="A10616" s="94"/>
    </row>
    <row r="10617" spans="1:1" x14ac:dyDescent="0.2">
      <c r="A10617" s="94"/>
    </row>
    <row r="10618" spans="1:1" x14ac:dyDescent="0.2">
      <c r="A10618" s="94"/>
    </row>
    <row r="10619" spans="1:1" x14ac:dyDescent="0.2">
      <c r="A10619" s="94"/>
    </row>
    <row r="10620" spans="1:1" x14ac:dyDescent="0.2">
      <c r="A10620" s="94"/>
    </row>
    <row r="10621" spans="1:1" x14ac:dyDescent="0.2">
      <c r="A10621" s="94"/>
    </row>
    <row r="10622" spans="1:1" x14ac:dyDescent="0.2">
      <c r="A10622" s="94"/>
    </row>
    <row r="10623" spans="1:1" x14ac:dyDescent="0.2">
      <c r="A10623" s="94"/>
    </row>
    <row r="10624" spans="1:1" x14ac:dyDescent="0.2">
      <c r="A10624" s="94"/>
    </row>
    <row r="10625" spans="1:1" x14ac:dyDescent="0.2">
      <c r="A10625" s="94"/>
    </row>
    <row r="10626" spans="1:1" x14ac:dyDescent="0.2">
      <c r="A10626" s="94"/>
    </row>
    <row r="10627" spans="1:1" x14ac:dyDescent="0.2">
      <c r="A10627" s="94"/>
    </row>
    <row r="10628" spans="1:1" x14ac:dyDescent="0.2">
      <c r="A10628" s="94"/>
    </row>
    <row r="10629" spans="1:1" x14ac:dyDescent="0.2">
      <c r="A10629" s="94"/>
    </row>
    <row r="10630" spans="1:1" x14ac:dyDescent="0.2">
      <c r="A10630" s="94"/>
    </row>
    <row r="10631" spans="1:1" x14ac:dyDescent="0.2">
      <c r="A10631" s="94"/>
    </row>
    <row r="10632" spans="1:1" x14ac:dyDescent="0.2">
      <c r="A10632" s="94"/>
    </row>
    <row r="10633" spans="1:1" x14ac:dyDescent="0.2">
      <c r="A10633" s="94"/>
    </row>
    <row r="10634" spans="1:1" x14ac:dyDescent="0.2">
      <c r="A10634" s="94"/>
    </row>
    <row r="10635" spans="1:1" x14ac:dyDescent="0.2">
      <c r="A10635" s="94"/>
    </row>
    <row r="10636" spans="1:1" x14ac:dyDescent="0.2">
      <c r="A10636" s="94"/>
    </row>
    <row r="10637" spans="1:1" x14ac:dyDescent="0.2">
      <c r="A10637" s="94"/>
    </row>
    <row r="10638" spans="1:1" x14ac:dyDescent="0.2">
      <c r="A10638" s="94"/>
    </row>
    <row r="10639" spans="1:1" x14ac:dyDescent="0.2">
      <c r="A10639" s="94"/>
    </row>
    <row r="10640" spans="1:1" x14ac:dyDescent="0.2">
      <c r="A10640" s="94"/>
    </row>
    <row r="10641" spans="1:1" x14ac:dyDescent="0.2">
      <c r="A10641" s="94"/>
    </row>
    <row r="10642" spans="1:1" x14ac:dyDescent="0.2">
      <c r="A10642" s="94"/>
    </row>
    <row r="10643" spans="1:1" x14ac:dyDescent="0.2">
      <c r="A10643" s="94"/>
    </row>
    <row r="10644" spans="1:1" x14ac:dyDescent="0.2">
      <c r="A10644" s="94"/>
    </row>
    <row r="10645" spans="1:1" x14ac:dyDescent="0.2">
      <c r="A10645" s="94"/>
    </row>
    <row r="10646" spans="1:1" x14ac:dyDescent="0.2">
      <c r="A10646" s="94"/>
    </row>
    <row r="10647" spans="1:1" x14ac:dyDescent="0.2">
      <c r="A10647" s="94"/>
    </row>
    <row r="10648" spans="1:1" x14ac:dyDescent="0.2">
      <c r="A10648" s="94"/>
    </row>
    <row r="10649" spans="1:1" x14ac:dyDescent="0.2">
      <c r="A10649" s="94"/>
    </row>
    <row r="10650" spans="1:1" x14ac:dyDescent="0.2">
      <c r="A10650" s="94"/>
    </row>
    <row r="10651" spans="1:1" x14ac:dyDescent="0.2">
      <c r="A10651" s="94"/>
    </row>
    <row r="10652" spans="1:1" x14ac:dyDescent="0.2">
      <c r="A10652" s="94"/>
    </row>
    <row r="10653" spans="1:1" x14ac:dyDescent="0.2">
      <c r="A10653" s="94"/>
    </row>
    <row r="10654" spans="1:1" x14ac:dyDescent="0.2">
      <c r="A10654" s="94"/>
    </row>
    <row r="10655" spans="1:1" x14ac:dyDescent="0.2">
      <c r="A10655" s="94"/>
    </row>
    <row r="10656" spans="1:1" x14ac:dyDescent="0.2">
      <c r="A10656" s="94"/>
    </row>
    <row r="10657" spans="1:1" x14ac:dyDescent="0.2">
      <c r="A10657" s="94"/>
    </row>
    <row r="10658" spans="1:1" x14ac:dyDescent="0.2">
      <c r="A10658" s="94"/>
    </row>
    <row r="10659" spans="1:1" x14ac:dyDescent="0.2">
      <c r="A10659" s="94"/>
    </row>
    <row r="10660" spans="1:1" x14ac:dyDescent="0.2">
      <c r="A10660" s="94"/>
    </row>
    <row r="10661" spans="1:1" x14ac:dyDescent="0.2">
      <c r="A10661" s="94"/>
    </row>
    <row r="10662" spans="1:1" x14ac:dyDescent="0.2">
      <c r="A10662" s="94"/>
    </row>
    <row r="10663" spans="1:1" x14ac:dyDescent="0.2">
      <c r="A10663" s="94"/>
    </row>
    <row r="10664" spans="1:1" x14ac:dyDescent="0.2">
      <c r="A10664" s="94"/>
    </row>
    <row r="10665" spans="1:1" x14ac:dyDescent="0.2">
      <c r="A10665" s="94"/>
    </row>
    <row r="10666" spans="1:1" x14ac:dyDescent="0.2">
      <c r="A10666" s="94"/>
    </row>
    <row r="10667" spans="1:1" x14ac:dyDescent="0.2">
      <c r="A10667" s="94"/>
    </row>
    <row r="10668" spans="1:1" x14ac:dyDescent="0.2">
      <c r="A10668" s="94"/>
    </row>
    <row r="10669" spans="1:1" x14ac:dyDescent="0.2">
      <c r="A10669" s="94"/>
    </row>
    <row r="10670" spans="1:1" x14ac:dyDescent="0.2">
      <c r="A10670" s="94"/>
    </row>
    <row r="10671" spans="1:1" x14ac:dyDescent="0.2">
      <c r="A10671" s="94"/>
    </row>
    <row r="10672" spans="1:1" x14ac:dyDescent="0.2">
      <c r="A10672" s="94"/>
    </row>
    <row r="10673" spans="1:1" x14ac:dyDescent="0.2">
      <c r="A10673" s="94"/>
    </row>
    <row r="10674" spans="1:1" x14ac:dyDescent="0.2">
      <c r="A10674" s="94"/>
    </row>
    <row r="10675" spans="1:1" x14ac:dyDescent="0.2">
      <c r="A10675" s="94"/>
    </row>
    <row r="10676" spans="1:1" x14ac:dyDescent="0.2">
      <c r="A10676" s="94"/>
    </row>
    <row r="10677" spans="1:1" x14ac:dyDescent="0.2">
      <c r="A10677" s="94"/>
    </row>
    <row r="10678" spans="1:1" x14ac:dyDescent="0.2">
      <c r="A10678" s="94"/>
    </row>
    <row r="10679" spans="1:1" x14ac:dyDescent="0.2">
      <c r="A10679" s="94"/>
    </row>
    <row r="10680" spans="1:1" x14ac:dyDescent="0.2">
      <c r="A10680" s="94"/>
    </row>
    <row r="10681" spans="1:1" x14ac:dyDescent="0.2">
      <c r="A10681" s="94"/>
    </row>
    <row r="10682" spans="1:1" x14ac:dyDescent="0.2">
      <c r="A10682" s="94"/>
    </row>
    <row r="10683" spans="1:1" x14ac:dyDescent="0.2">
      <c r="A10683" s="94"/>
    </row>
    <row r="10684" spans="1:1" x14ac:dyDescent="0.2">
      <c r="A10684" s="94"/>
    </row>
    <row r="10685" spans="1:1" x14ac:dyDescent="0.2">
      <c r="A10685" s="94"/>
    </row>
    <row r="10686" spans="1:1" x14ac:dyDescent="0.2">
      <c r="A10686" s="94"/>
    </row>
    <row r="10687" spans="1:1" x14ac:dyDescent="0.2">
      <c r="A10687" s="94"/>
    </row>
    <row r="10688" spans="1:1" x14ac:dyDescent="0.2">
      <c r="A10688" s="94"/>
    </row>
    <row r="10689" spans="1:1" x14ac:dyDescent="0.2">
      <c r="A10689" s="94"/>
    </row>
    <row r="10690" spans="1:1" x14ac:dyDescent="0.2">
      <c r="A10690" s="94"/>
    </row>
    <row r="10691" spans="1:1" x14ac:dyDescent="0.2">
      <c r="A10691" s="94"/>
    </row>
    <row r="10692" spans="1:1" x14ac:dyDescent="0.2">
      <c r="A10692" s="94"/>
    </row>
    <row r="10693" spans="1:1" x14ac:dyDescent="0.2">
      <c r="A10693" s="94"/>
    </row>
    <row r="10694" spans="1:1" x14ac:dyDescent="0.2">
      <c r="A10694" s="94"/>
    </row>
    <row r="10695" spans="1:1" x14ac:dyDescent="0.2">
      <c r="A10695" s="94"/>
    </row>
    <row r="10696" spans="1:1" x14ac:dyDescent="0.2">
      <c r="A10696" s="94"/>
    </row>
    <row r="10697" spans="1:1" x14ac:dyDescent="0.2">
      <c r="A10697" s="94"/>
    </row>
    <row r="10698" spans="1:1" x14ac:dyDescent="0.2">
      <c r="A10698" s="94"/>
    </row>
    <row r="10699" spans="1:1" x14ac:dyDescent="0.2">
      <c r="A10699" s="94"/>
    </row>
    <row r="10700" spans="1:1" x14ac:dyDescent="0.2">
      <c r="A10700" s="94"/>
    </row>
    <row r="10701" spans="1:1" x14ac:dyDescent="0.2">
      <c r="A10701" s="94"/>
    </row>
    <row r="10702" spans="1:1" x14ac:dyDescent="0.2">
      <c r="A10702" s="94"/>
    </row>
    <row r="10703" spans="1:1" x14ac:dyDescent="0.2">
      <c r="A10703" s="94"/>
    </row>
    <row r="10704" spans="1:1" x14ac:dyDescent="0.2">
      <c r="A10704" s="94"/>
    </row>
    <row r="10705" spans="1:1" x14ac:dyDescent="0.2">
      <c r="A10705" s="94"/>
    </row>
    <row r="10706" spans="1:1" x14ac:dyDescent="0.2">
      <c r="A10706" s="94"/>
    </row>
    <row r="10707" spans="1:1" x14ac:dyDescent="0.2">
      <c r="A10707" s="94"/>
    </row>
    <row r="10708" spans="1:1" x14ac:dyDescent="0.2">
      <c r="A10708" s="94"/>
    </row>
    <row r="10709" spans="1:1" x14ac:dyDescent="0.2">
      <c r="A10709" s="94"/>
    </row>
    <row r="10710" spans="1:1" x14ac:dyDescent="0.2">
      <c r="A10710" s="94"/>
    </row>
    <row r="10711" spans="1:1" x14ac:dyDescent="0.2">
      <c r="A10711" s="94"/>
    </row>
    <row r="10712" spans="1:1" x14ac:dyDescent="0.2">
      <c r="A10712" s="94"/>
    </row>
    <row r="10713" spans="1:1" x14ac:dyDescent="0.2">
      <c r="A10713" s="94"/>
    </row>
    <row r="10714" spans="1:1" x14ac:dyDescent="0.2">
      <c r="A10714" s="94"/>
    </row>
    <row r="10715" spans="1:1" x14ac:dyDescent="0.2">
      <c r="A10715" s="94"/>
    </row>
    <row r="10716" spans="1:1" x14ac:dyDescent="0.2">
      <c r="A10716" s="94"/>
    </row>
    <row r="10717" spans="1:1" x14ac:dyDescent="0.2">
      <c r="A10717" s="94"/>
    </row>
    <row r="10718" spans="1:1" x14ac:dyDescent="0.2">
      <c r="A10718" s="94"/>
    </row>
    <row r="10719" spans="1:1" x14ac:dyDescent="0.2">
      <c r="A10719" s="94"/>
    </row>
    <row r="10720" spans="1:1" x14ac:dyDescent="0.2">
      <c r="A10720" s="94"/>
    </row>
    <row r="10721" spans="1:1" x14ac:dyDescent="0.2">
      <c r="A10721" s="94"/>
    </row>
    <row r="10722" spans="1:1" x14ac:dyDescent="0.2">
      <c r="A10722" s="94"/>
    </row>
    <row r="10723" spans="1:1" x14ac:dyDescent="0.2">
      <c r="A10723" s="94"/>
    </row>
    <row r="10724" spans="1:1" x14ac:dyDescent="0.2">
      <c r="A10724" s="94"/>
    </row>
    <row r="10725" spans="1:1" x14ac:dyDescent="0.2">
      <c r="A10725" s="94"/>
    </row>
    <row r="10726" spans="1:1" x14ac:dyDescent="0.2">
      <c r="A10726" s="94"/>
    </row>
    <row r="10727" spans="1:1" x14ac:dyDescent="0.2">
      <c r="A10727" s="94"/>
    </row>
    <row r="10728" spans="1:1" x14ac:dyDescent="0.2">
      <c r="A10728" s="94"/>
    </row>
    <row r="10729" spans="1:1" x14ac:dyDescent="0.2">
      <c r="A10729" s="94"/>
    </row>
    <row r="10730" spans="1:1" x14ac:dyDescent="0.2">
      <c r="A10730" s="94"/>
    </row>
    <row r="10731" spans="1:1" x14ac:dyDescent="0.2">
      <c r="A10731" s="94"/>
    </row>
    <row r="10732" spans="1:1" x14ac:dyDescent="0.2">
      <c r="A10732" s="94"/>
    </row>
    <row r="10733" spans="1:1" x14ac:dyDescent="0.2">
      <c r="A10733" s="94"/>
    </row>
    <row r="10734" spans="1:1" x14ac:dyDescent="0.2">
      <c r="A10734" s="94"/>
    </row>
    <row r="10735" spans="1:1" x14ac:dyDescent="0.2">
      <c r="A10735" s="94"/>
    </row>
    <row r="10736" spans="1:1" x14ac:dyDescent="0.2">
      <c r="A10736" s="94"/>
    </row>
    <row r="10737" spans="1:1" x14ac:dyDescent="0.2">
      <c r="A10737" s="94"/>
    </row>
    <row r="10738" spans="1:1" x14ac:dyDescent="0.2">
      <c r="A10738" s="94"/>
    </row>
    <row r="10739" spans="1:1" x14ac:dyDescent="0.2">
      <c r="A10739" s="94"/>
    </row>
    <row r="10740" spans="1:1" x14ac:dyDescent="0.2">
      <c r="A10740" s="94"/>
    </row>
    <row r="10741" spans="1:1" x14ac:dyDescent="0.2">
      <c r="A10741" s="94"/>
    </row>
    <row r="10742" spans="1:1" x14ac:dyDescent="0.2">
      <c r="A10742" s="94"/>
    </row>
    <row r="10743" spans="1:1" x14ac:dyDescent="0.2">
      <c r="A10743" s="94"/>
    </row>
    <row r="10744" spans="1:1" x14ac:dyDescent="0.2">
      <c r="A10744" s="94"/>
    </row>
    <row r="10745" spans="1:1" x14ac:dyDescent="0.2">
      <c r="A10745" s="94"/>
    </row>
    <row r="10746" spans="1:1" x14ac:dyDescent="0.2">
      <c r="A10746" s="94"/>
    </row>
    <row r="10747" spans="1:1" x14ac:dyDescent="0.2">
      <c r="A10747" s="94"/>
    </row>
    <row r="10748" spans="1:1" x14ac:dyDescent="0.2">
      <c r="A10748" s="94"/>
    </row>
    <row r="10749" spans="1:1" x14ac:dyDescent="0.2">
      <c r="A10749" s="94"/>
    </row>
    <row r="10750" spans="1:1" x14ac:dyDescent="0.2">
      <c r="A10750" s="94"/>
    </row>
    <row r="10751" spans="1:1" x14ac:dyDescent="0.2">
      <c r="A10751" s="94"/>
    </row>
    <row r="10752" spans="1:1" x14ac:dyDescent="0.2">
      <c r="A10752" s="94"/>
    </row>
    <row r="10753" spans="1:1" x14ac:dyDescent="0.2">
      <c r="A10753" s="94"/>
    </row>
    <row r="10754" spans="1:1" x14ac:dyDescent="0.2">
      <c r="A10754" s="94"/>
    </row>
    <row r="10755" spans="1:1" x14ac:dyDescent="0.2">
      <c r="A10755" s="94"/>
    </row>
    <row r="10756" spans="1:1" x14ac:dyDescent="0.2">
      <c r="A10756" s="94"/>
    </row>
    <row r="10757" spans="1:1" x14ac:dyDescent="0.2">
      <c r="A10757" s="94"/>
    </row>
    <row r="10758" spans="1:1" x14ac:dyDescent="0.2">
      <c r="A10758" s="94"/>
    </row>
    <row r="10759" spans="1:1" x14ac:dyDescent="0.2">
      <c r="A10759" s="94"/>
    </row>
    <row r="10760" spans="1:1" x14ac:dyDescent="0.2">
      <c r="A10760" s="94"/>
    </row>
    <row r="10761" spans="1:1" x14ac:dyDescent="0.2">
      <c r="A10761" s="94"/>
    </row>
    <row r="10762" spans="1:1" x14ac:dyDescent="0.2">
      <c r="A10762" s="94"/>
    </row>
    <row r="10763" spans="1:1" x14ac:dyDescent="0.2">
      <c r="A10763" s="94"/>
    </row>
    <row r="10764" spans="1:1" x14ac:dyDescent="0.2">
      <c r="A10764" s="94"/>
    </row>
    <row r="10765" spans="1:1" x14ac:dyDescent="0.2">
      <c r="A10765" s="94"/>
    </row>
    <row r="10766" spans="1:1" x14ac:dyDescent="0.2">
      <c r="A10766" s="94"/>
    </row>
    <row r="10767" spans="1:1" x14ac:dyDescent="0.2">
      <c r="A10767" s="94"/>
    </row>
    <row r="10768" spans="1:1" x14ac:dyDescent="0.2">
      <c r="A10768" s="94"/>
    </row>
    <row r="10769" spans="1:1" x14ac:dyDescent="0.2">
      <c r="A10769" s="94"/>
    </row>
    <row r="10770" spans="1:1" x14ac:dyDescent="0.2">
      <c r="A10770" s="94"/>
    </row>
    <row r="10771" spans="1:1" x14ac:dyDescent="0.2">
      <c r="A10771" s="94"/>
    </row>
    <row r="10772" spans="1:1" x14ac:dyDescent="0.2">
      <c r="A10772" s="94"/>
    </row>
    <row r="10773" spans="1:1" x14ac:dyDescent="0.2">
      <c r="A10773" s="94"/>
    </row>
    <row r="10774" spans="1:1" x14ac:dyDescent="0.2">
      <c r="A10774" s="94"/>
    </row>
    <row r="10775" spans="1:1" x14ac:dyDescent="0.2">
      <c r="A10775" s="94"/>
    </row>
    <row r="10776" spans="1:1" x14ac:dyDescent="0.2">
      <c r="A10776" s="94"/>
    </row>
    <row r="10777" spans="1:1" x14ac:dyDescent="0.2">
      <c r="A10777" s="94"/>
    </row>
    <row r="10778" spans="1:1" x14ac:dyDescent="0.2">
      <c r="A10778" s="94"/>
    </row>
    <row r="10779" spans="1:1" x14ac:dyDescent="0.2">
      <c r="A10779" s="94"/>
    </row>
    <row r="10780" spans="1:1" x14ac:dyDescent="0.2">
      <c r="A10780" s="94"/>
    </row>
    <row r="10781" spans="1:1" x14ac:dyDescent="0.2">
      <c r="A10781" s="94"/>
    </row>
    <row r="10782" spans="1:1" x14ac:dyDescent="0.2">
      <c r="A10782" s="94"/>
    </row>
    <row r="10783" spans="1:1" x14ac:dyDescent="0.2">
      <c r="A10783" s="94"/>
    </row>
    <row r="10784" spans="1:1" x14ac:dyDescent="0.2">
      <c r="A10784" s="94"/>
    </row>
    <row r="10785" spans="1:1" x14ac:dyDescent="0.2">
      <c r="A10785" s="94"/>
    </row>
    <row r="10786" spans="1:1" x14ac:dyDescent="0.2">
      <c r="A10786" s="94"/>
    </row>
    <row r="10787" spans="1:1" x14ac:dyDescent="0.2">
      <c r="A10787" s="94"/>
    </row>
    <row r="10788" spans="1:1" x14ac:dyDescent="0.2">
      <c r="A10788" s="94"/>
    </row>
    <row r="10789" spans="1:1" x14ac:dyDescent="0.2">
      <c r="A10789" s="94"/>
    </row>
    <row r="10790" spans="1:1" x14ac:dyDescent="0.2">
      <c r="A10790" s="94"/>
    </row>
    <row r="10791" spans="1:1" x14ac:dyDescent="0.2">
      <c r="A10791" s="94"/>
    </row>
    <row r="10792" spans="1:1" x14ac:dyDescent="0.2">
      <c r="A10792" s="94"/>
    </row>
    <row r="10793" spans="1:1" x14ac:dyDescent="0.2">
      <c r="A10793" s="94"/>
    </row>
    <row r="10794" spans="1:1" x14ac:dyDescent="0.2">
      <c r="A10794" s="94"/>
    </row>
    <row r="10795" spans="1:1" x14ac:dyDescent="0.2">
      <c r="A10795" s="94"/>
    </row>
    <row r="10796" spans="1:1" x14ac:dyDescent="0.2">
      <c r="A10796" s="94"/>
    </row>
    <row r="10797" spans="1:1" x14ac:dyDescent="0.2">
      <c r="A10797" s="94"/>
    </row>
    <row r="10798" spans="1:1" x14ac:dyDescent="0.2">
      <c r="A10798" s="94"/>
    </row>
    <row r="10799" spans="1:1" x14ac:dyDescent="0.2">
      <c r="A10799" s="94"/>
    </row>
    <row r="10800" spans="1:1" x14ac:dyDescent="0.2">
      <c r="A10800" s="94"/>
    </row>
    <row r="10801" spans="1:1" x14ac:dyDescent="0.2">
      <c r="A10801" s="94"/>
    </row>
    <row r="10802" spans="1:1" x14ac:dyDescent="0.2">
      <c r="A10802" s="94"/>
    </row>
    <row r="10803" spans="1:1" x14ac:dyDescent="0.2">
      <c r="A10803" s="94"/>
    </row>
    <row r="10804" spans="1:1" x14ac:dyDescent="0.2">
      <c r="A10804" s="94"/>
    </row>
    <row r="10805" spans="1:1" x14ac:dyDescent="0.2">
      <c r="A10805" s="94"/>
    </row>
    <row r="10806" spans="1:1" x14ac:dyDescent="0.2">
      <c r="A10806" s="94"/>
    </row>
    <row r="10807" spans="1:1" x14ac:dyDescent="0.2">
      <c r="A10807" s="94"/>
    </row>
    <row r="10808" spans="1:1" x14ac:dyDescent="0.2">
      <c r="A10808" s="94"/>
    </row>
    <row r="10809" spans="1:1" x14ac:dyDescent="0.2">
      <c r="A10809" s="94"/>
    </row>
    <row r="10810" spans="1:1" x14ac:dyDescent="0.2">
      <c r="A10810" s="94"/>
    </row>
    <row r="10811" spans="1:1" x14ac:dyDescent="0.2">
      <c r="A10811" s="94"/>
    </row>
    <row r="10812" spans="1:1" x14ac:dyDescent="0.2">
      <c r="A10812" s="94"/>
    </row>
    <row r="10813" spans="1:1" x14ac:dyDescent="0.2">
      <c r="A10813" s="94"/>
    </row>
    <row r="10814" spans="1:1" x14ac:dyDescent="0.2">
      <c r="A10814" s="94"/>
    </row>
    <row r="10815" spans="1:1" x14ac:dyDescent="0.2">
      <c r="A10815" s="94"/>
    </row>
    <row r="10816" spans="1:1" x14ac:dyDescent="0.2">
      <c r="A10816" s="94"/>
    </row>
    <row r="10817" spans="1:1" x14ac:dyDescent="0.2">
      <c r="A10817" s="94"/>
    </row>
    <row r="10818" spans="1:1" x14ac:dyDescent="0.2">
      <c r="A10818" s="94"/>
    </row>
    <row r="10819" spans="1:1" x14ac:dyDescent="0.2">
      <c r="A10819" s="94"/>
    </row>
    <row r="10820" spans="1:1" x14ac:dyDescent="0.2">
      <c r="A10820" s="94"/>
    </row>
    <row r="10821" spans="1:1" x14ac:dyDescent="0.2">
      <c r="A10821" s="94"/>
    </row>
    <row r="10822" spans="1:1" x14ac:dyDescent="0.2">
      <c r="A10822" s="94"/>
    </row>
    <row r="10823" spans="1:1" x14ac:dyDescent="0.2">
      <c r="A10823" s="94"/>
    </row>
    <row r="10824" spans="1:1" x14ac:dyDescent="0.2">
      <c r="A10824" s="94"/>
    </row>
    <row r="10825" spans="1:1" x14ac:dyDescent="0.2">
      <c r="A10825" s="94"/>
    </row>
    <row r="10826" spans="1:1" x14ac:dyDescent="0.2">
      <c r="A10826" s="94"/>
    </row>
    <row r="10827" spans="1:1" x14ac:dyDescent="0.2">
      <c r="A10827" s="94"/>
    </row>
    <row r="10828" spans="1:1" x14ac:dyDescent="0.2">
      <c r="A10828" s="94"/>
    </row>
    <row r="10829" spans="1:1" x14ac:dyDescent="0.2">
      <c r="A10829" s="94"/>
    </row>
    <row r="10830" spans="1:1" x14ac:dyDescent="0.2">
      <c r="A10830" s="94"/>
    </row>
    <row r="10831" spans="1:1" x14ac:dyDescent="0.2">
      <c r="A10831" s="94"/>
    </row>
    <row r="10832" spans="1:1" x14ac:dyDescent="0.2">
      <c r="A10832" s="94"/>
    </row>
    <row r="10833" spans="1:1" x14ac:dyDescent="0.2">
      <c r="A10833" s="94"/>
    </row>
    <row r="10834" spans="1:1" x14ac:dyDescent="0.2">
      <c r="A10834" s="94"/>
    </row>
    <row r="10835" spans="1:1" x14ac:dyDescent="0.2">
      <c r="A10835" s="94"/>
    </row>
    <row r="10836" spans="1:1" x14ac:dyDescent="0.2">
      <c r="A10836" s="94"/>
    </row>
    <row r="10837" spans="1:1" x14ac:dyDescent="0.2">
      <c r="A10837" s="94"/>
    </row>
    <row r="10838" spans="1:1" x14ac:dyDescent="0.2">
      <c r="A10838" s="94"/>
    </row>
    <row r="10839" spans="1:1" x14ac:dyDescent="0.2">
      <c r="A10839" s="94"/>
    </row>
    <row r="10840" spans="1:1" x14ac:dyDescent="0.2">
      <c r="A10840" s="94"/>
    </row>
    <row r="10841" spans="1:1" x14ac:dyDescent="0.2">
      <c r="A10841" s="94"/>
    </row>
    <row r="10842" spans="1:1" x14ac:dyDescent="0.2">
      <c r="A10842" s="94"/>
    </row>
    <row r="10843" spans="1:1" x14ac:dyDescent="0.2">
      <c r="A10843" s="94"/>
    </row>
    <row r="10844" spans="1:1" x14ac:dyDescent="0.2">
      <c r="A10844" s="94"/>
    </row>
    <row r="10845" spans="1:1" x14ac:dyDescent="0.2">
      <c r="A10845" s="94"/>
    </row>
    <row r="10846" spans="1:1" x14ac:dyDescent="0.2">
      <c r="A10846" s="94"/>
    </row>
    <row r="10847" spans="1:1" x14ac:dyDescent="0.2">
      <c r="A10847" s="94"/>
    </row>
    <row r="10848" spans="1:1" x14ac:dyDescent="0.2">
      <c r="A10848" s="94"/>
    </row>
    <row r="10849" spans="1:1" x14ac:dyDescent="0.2">
      <c r="A10849" s="94"/>
    </row>
    <row r="10850" spans="1:1" x14ac:dyDescent="0.2">
      <c r="A10850" s="94"/>
    </row>
    <row r="10851" spans="1:1" x14ac:dyDescent="0.2">
      <c r="A10851" s="94"/>
    </row>
    <row r="10852" spans="1:1" x14ac:dyDescent="0.2">
      <c r="A10852" s="94"/>
    </row>
    <row r="10853" spans="1:1" x14ac:dyDescent="0.2">
      <c r="A10853" s="94"/>
    </row>
    <row r="10854" spans="1:1" x14ac:dyDescent="0.2">
      <c r="A10854" s="94"/>
    </row>
    <row r="10855" spans="1:1" x14ac:dyDescent="0.2">
      <c r="A10855" s="94"/>
    </row>
    <row r="10856" spans="1:1" x14ac:dyDescent="0.2">
      <c r="A10856" s="94"/>
    </row>
    <row r="10857" spans="1:1" x14ac:dyDescent="0.2">
      <c r="A10857" s="94"/>
    </row>
    <row r="10858" spans="1:1" x14ac:dyDescent="0.2">
      <c r="A10858" s="94"/>
    </row>
    <row r="10859" spans="1:1" x14ac:dyDescent="0.2">
      <c r="A10859" s="94"/>
    </row>
    <row r="10860" spans="1:1" x14ac:dyDescent="0.2">
      <c r="A10860" s="94"/>
    </row>
    <row r="10861" spans="1:1" x14ac:dyDescent="0.2">
      <c r="A10861" s="94"/>
    </row>
    <row r="10862" spans="1:1" x14ac:dyDescent="0.2">
      <c r="A10862" s="94"/>
    </row>
    <row r="10863" spans="1:1" x14ac:dyDescent="0.2">
      <c r="A10863" s="94"/>
    </row>
    <row r="10864" spans="1:1" x14ac:dyDescent="0.2">
      <c r="A10864" s="94"/>
    </row>
    <row r="10865" spans="1:1" x14ac:dyDescent="0.2">
      <c r="A10865" s="94"/>
    </row>
    <row r="10866" spans="1:1" x14ac:dyDescent="0.2">
      <c r="A10866" s="94"/>
    </row>
    <row r="10867" spans="1:1" x14ac:dyDescent="0.2">
      <c r="A10867" s="94"/>
    </row>
    <row r="10868" spans="1:1" x14ac:dyDescent="0.2">
      <c r="A10868" s="94"/>
    </row>
    <row r="10869" spans="1:1" x14ac:dyDescent="0.2">
      <c r="A10869" s="94"/>
    </row>
    <row r="10870" spans="1:1" x14ac:dyDescent="0.2">
      <c r="A10870" s="94"/>
    </row>
    <row r="10871" spans="1:1" x14ac:dyDescent="0.2">
      <c r="A10871" s="94"/>
    </row>
    <row r="10872" spans="1:1" x14ac:dyDescent="0.2">
      <c r="A10872" s="94"/>
    </row>
    <row r="10873" spans="1:1" x14ac:dyDescent="0.2">
      <c r="A10873" s="94"/>
    </row>
    <row r="10874" spans="1:1" x14ac:dyDescent="0.2">
      <c r="A10874" s="94"/>
    </row>
    <row r="10875" spans="1:1" x14ac:dyDescent="0.2">
      <c r="A10875" s="94"/>
    </row>
    <row r="10876" spans="1:1" x14ac:dyDescent="0.2">
      <c r="A10876" s="94"/>
    </row>
    <row r="10877" spans="1:1" x14ac:dyDescent="0.2">
      <c r="A10877" s="94"/>
    </row>
    <row r="10878" spans="1:1" x14ac:dyDescent="0.2">
      <c r="A10878" s="94"/>
    </row>
    <row r="10879" spans="1:1" x14ac:dyDescent="0.2">
      <c r="A10879" s="94"/>
    </row>
    <row r="10880" spans="1:1" x14ac:dyDescent="0.2">
      <c r="A10880" s="94"/>
    </row>
    <row r="10881" spans="1:1" x14ac:dyDescent="0.2">
      <c r="A10881" s="94"/>
    </row>
    <row r="10882" spans="1:1" x14ac:dyDescent="0.2">
      <c r="A10882" s="94"/>
    </row>
    <row r="10883" spans="1:1" x14ac:dyDescent="0.2">
      <c r="A10883" s="94"/>
    </row>
    <row r="10884" spans="1:1" x14ac:dyDescent="0.2">
      <c r="A10884" s="94"/>
    </row>
    <row r="10885" spans="1:1" x14ac:dyDescent="0.2">
      <c r="A10885" s="94"/>
    </row>
    <row r="10886" spans="1:1" x14ac:dyDescent="0.2">
      <c r="A10886" s="94"/>
    </row>
    <row r="10887" spans="1:1" x14ac:dyDescent="0.2">
      <c r="A10887" s="94"/>
    </row>
    <row r="10888" spans="1:1" x14ac:dyDescent="0.2">
      <c r="A10888" s="94"/>
    </row>
    <row r="10889" spans="1:1" x14ac:dyDescent="0.2">
      <c r="A10889" s="94"/>
    </row>
    <row r="10890" spans="1:1" x14ac:dyDescent="0.2">
      <c r="A10890" s="94"/>
    </row>
    <row r="10891" spans="1:1" x14ac:dyDescent="0.2">
      <c r="A10891" s="94"/>
    </row>
    <row r="10892" spans="1:1" x14ac:dyDescent="0.2">
      <c r="A10892" s="94"/>
    </row>
    <row r="10893" spans="1:1" x14ac:dyDescent="0.2">
      <c r="A10893" s="94"/>
    </row>
    <row r="10894" spans="1:1" x14ac:dyDescent="0.2">
      <c r="A10894" s="94"/>
    </row>
    <row r="10895" spans="1:1" x14ac:dyDescent="0.2">
      <c r="A10895" s="94"/>
    </row>
    <row r="10896" spans="1:1" x14ac:dyDescent="0.2">
      <c r="A10896" s="94"/>
    </row>
    <row r="10897" spans="1:1" x14ac:dyDescent="0.2">
      <c r="A10897" s="94"/>
    </row>
    <row r="10898" spans="1:1" x14ac:dyDescent="0.2">
      <c r="A10898" s="94"/>
    </row>
    <row r="10899" spans="1:1" x14ac:dyDescent="0.2">
      <c r="A10899" s="94"/>
    </row>
    <row r="10900" spans="1:1" x14ac:dyDescent="0.2">
      <c r="A10900" s="94"/>
    </row>
    <row r="10901" spans="1:1" x14ac:dyDescent="0.2">
      <c r="A10901" s="94"/>
    </row>
    <row r="10902" spans="1:1" x14ac:dyDescent="0.2">
      <c r="A10902" s="94"/>
    </row>
    <row r="10903" spans="1:1" x14ac:dyDescent="0.2">
      <c r="A10903" s="94"/>
    </row>
    <row r="10904" spans="1:1" x14ac:dyDescent="0.2">
      <c r="A10904" s="94"/>
    </row>
    <row r="10905" spans="1:1" x14ac:dyDescent="0.2">
      <c r="A10905" s="94"/>
    </row>
    <row r="10906" spans="1:1" x14ac:dyDescent="0.2">
      <c r="A10906" s="94"/>
    </row>
    <row r="10907" spans="1:1" x14ac:dyDescent="0.2">
      <c r="A10907" s="94"/>
    </row>
    <row r="10908" spans="1:1" x14ac:dyDescent="0.2">
      <c r="A10908" s="94"/>
    </row>
    <row r="10909" spans="1:1" x14ac:dyDescent="0.2">
      <c r="A10909" s="94"/>
    </row>
    <row r="10910" spans="1:1" x14ac:dyDescent="0.2">
      <c r="A10910" s="94"/>
    </row>
    <row r="10911" spans="1:1" x14ac:dyDescent="0.2">
      <c r="A10911" s="94"/>
    </row>
    <row r="10912" spans="1:1" x14ac:dyDescent="0.2">
      <c r="A10912" s="94"/>
    </row>
    <row r="10913" spans="1:1" x14ac:dyDescent="0.2">
      <c r="A10913" s="94"/>
    </row>
    <row r="10914" spans="1:1" x14ac:dyDescent="0.2">
      <c r="A10914" s="94"/>
    </row>
    <row r="10915" spans="1:1" x14ac:dyDescent="0.2">
      <c r="A10915" s="94"/>
    </row>
    <row r="10916" spans="1:1" x14ac:dyDescent="0.2">
      <c r="A10916" s="94"/>
    </row>
    <row r="10917" spans="1:1" x14ac:dyDescent="0.2">
      <c r="A10917" s="94"/>
    </row>
    <row r="10918" spans="1:1" x14ac:dyDescent="0.2">
      <c r="A10918" s="94"/>
    </row>
    <row r="10919" spans="1:1" x14ac:dyDescent="0.2">
      <c r="A10919" s="94"/>
    </row>
    <row r="10920" spans="1:1" x14ac:dyDescent="0.2">
      <c r="A10920" s="94"/>
    </row>
    <row r="10921" spans="1:1" x14ac:dyDescent="0.2">
      <c r="A10921" s="94"/>
    </row>
    <row r="10922" spans="1:1" x14ac:dyDescent="0.2">
      <c r="A10922" s="94"/>
    </row>
    <row r="10923" spans="1:1" x14ac:dyDescent="0.2">
      <c r="A10923" s="94"/>
    </row>
    <row r="10924" spans="1:1" x14ac:dyDescent="0.2">
      <c r="A10924" s="94"/>
    </row>
    <row r="10925" spans="1:1" x14ac:dyDescent="0.2">
      <c r="A10925" s="94"/>
    </row>
    <row r="10926" spans="1:1" x14ac:dyDescent="0.2">
      <c r="A10926" s="94"/>
    </row>
    <row r="10927" spans="1:1" x14ac:dyDescent="0.2">
      <c r="A10927" s="94"/>
    </row>
    <row r="10928" spans="1:1" x14ac:dyDescent="0.2">
      <c r="A10928" s="94"/>
    </row>
    <row r="10929" spans="1:1" x14ac:dyDescent="0.2">
      <c r="A10929" s="94"/>
    </row>
    <row r="10930" spans="1:1" x14ac:dyDescent="0.2">
      <c r="A10930" s="94"/>
    </row>
    <row r="10931" spans="1:1" x14ac:dyDescent="0.2">
      <c r="A10931" s="94"/>
    </row>
    <row r="10932" spans="1:1" x14ac:dyDescent="0.2">
      <c r="A10932" s="94"/>
    </row>
    <row r="10933" spans="1:1" x14ac:dyDescent="0.2">
      <c r="A10933" s="94"/>
    </row>
    <row r="10934" spans="1:1" x14ac:dyDescent="0.2">
      <c r="A10934" s="94"/>
    </row>
    <row r="10935" spans="1:1" x14ac:dyDescent="0.2">
      <c r="A10935" s="94"/>
    </row>
    <row r="10936" spans="1:1" x14ac:dyDescent="0.2">
      <c r="A10936" s="94"/>
    </row>
    <row r="10937" spans="1:1" x14ac:dyDescent="0.2">
      <c r="A10937" s="94"/>
    </row>
    <row r="10938" spans="1:1" x14ac:dyDescent="0.2">
      <c r="A10938" s="94"/>
    </row>
    <row r="10939" spans="1:1" x14ac:dyDescent="0.2">
      <c r="A10939" s="94"/>
    </row>
    <row r="10940" spans="1:1" x14ac:dyDescent="0.2">
      <c r="A10940" s="94"/>
    </row>
    <row r="10941" spans="1:1" x14ac:dyDescent="0.2">
      <c r="A10941" s="94"/>
    </row>
    <row r="10942" spans="1:1" x14ac:dyDescent="0.2">
      <c r="A10942" s="94"/>
    </row>
    <row r="10943" spans="1:1" x14ac:dyDescent="0.2">
      <c r="A10943" s="94"/>
    </row>
    <row r="10944" spans="1:1" x14ac:dyDescent="0.2">
      <c r="A10944" s="94"/>
    </row>
    <row r="10945" spans="1:1" x14ac:dyDescent="0.2">
      <c r="A10945" s="94"/>
    </row>
    <row r="10946" spans="1:1" x14ac:dyDescent="0.2">
      <c r="A10946" s="94"/>
    </row>
    <row r="10947" spans="1:1" x14ac:dyDescent="0.2">
      <c r="A10947" s="94"/>
    </row>
    <row r="10948" spans="1:1" x14ac:dyDescent="0.2">
      <c r="A10948" s="94"/>
    </row>
    <row r="10949" spans="1:1" x14ac:dyDescent="0.2">
      <c r="A10949" s="94"/>
    </row>
    <row r="10950" spans="1:1" x14ac:dyDescent="0.2">
      <c r="A10950" s="94"/>
    </row>
    <row r="10951" spans="1:1" x14ac:dyDescent="0.2">
      <c r="A10951" s="94"/>
    </row>
    <row r="10952" spans="1:1" x14ac:dyDescent="0.2">
      <c r="A10952" s="94"/>
    </row>
    <row r="10953" spans="1:1" x14ac:dyDescent="0.2">
      <c r="A10953" s="94"/>
    </row>
    <row r="10954" spans="1:1" x14ac:dyDescent="0.2">
      <c r="A10954" s="94"/>
    </row>
    <row r="10955" spans="1:1" x14ac:dyDescent="0.2">
      <c r="A10955" s="94"/>
    </row>
    <row r="10956" spans="1:1" x14ac:dyDescent="0.2">
      <c r="A10956" s="94"/>
    </row>
    <row r="10957" spans="1:1" x14ac:dyDescent="0.2">
      <c r="A10957" s="94"/>
    </row>
    <row r="10958" spans="1:1" x14ac:dyDescent="0.2">
      <c r="A10958" s="94"/>
    </row>
    <row r="10959" spans="1:1" x14ac:dyDescent="0.2">
      <c r="A10959" s="94"/>
    </row>
    <row r="10960" spans="1:1" x14ac:dyDescent="0.2">
      <c r="A10960" s="94"/>
    </row>
    <row r="10961" spans="1:1" x14ac:dyDescent="0.2">
      <c r="A10961" s="94"/>
    </row>
    <row r="10962" spans="1:1" x14ac:dyDescent="0.2">
      <c r="A10962" s="94"/>
    </row>
    <row r="10963" spans="1:1" x14ac:dyDescent="0.2">
      <c r="A10963" s="94"/>
    </row>
    <row r="10964" spans="1:1" x14ac:dyDescent="0.2">
      <c r="A10964" s="94"/>
    </row>
    <row r="10965" spans="1:1" x14ac:dyDescent="0.2">
      <c r="A10965" s="94"/>
    </row>
    <row r="10966" spans="1:1" x14ac:dyDescent="0.2">
      <c r="A10966" s="94"/>
    </row>
    <row r="10967" spans="1:1" x14ac:dyDescent="0.2">
      <c r="A10967" s="94"/>
    </row>
    <row r="10968" spans="1:1" x14ac:dyDescent="0.2">
      <c r="A10968" s="94"/>
    </row>
    <row r="10969" spans="1:1" x14ac:dyDescent="0.2">
      <c r="A10969" s="94"/>
    </row>
    <row r="10970" spans="1:1" x14ac:dyDescent="0.2">
      <c r="A10970" s="94"/>
    </row>
    <row r="10971" spans="1:1" x14ac:dyDescent="0.2">
      <c r="A10971" s="94"/>
    </row>
    <row r="10972" spans="1:1" x14ac:dyDescent="0.2">
      <c r="A10972" s="94"/>
    </row>
    <row r="10973" spans="1:1" x14ac:dyDescent="0.2">
      <c r="A10973" s="94"/>
    </row>
    <row r="10974" spans="1:1" x14ac:dyDescent="0.2">
      <c r="A10974" s="94"/>
    </row>
    <row r="10975" spans="1:1" x14ac:dyDescent="0.2">
      <c r="A10975" s="94"/>
    </row>
    <row r="10976" spans="1:1" x14ac:dyDescent="0.2">
      <c r="A10976" s="94"/>
    </row>
    <row r="10977" spans="1:1" x14ac:dyDescent="0.2">
      <c r="A10977" s="94"/>
    </row>
    <row r="10978" spans="1:1" x14ac:dyDescent="0.2">
      <c r="A10978" s="94"/>
    </row>
    <row r="10979" spans="1:1" x14ac:dyDescent="0.2">
      <c r="A10979" s="94"/>
    </row>
    <row r="10980" spans="1:1" x14ac:dyDescent="0.2">
      <c r="A10980" s="94"/>
    </row>
    <row r="10981" spans="1:1" x14ac:dyDescent="0.2">
      <c r="A10981" s="94"/>
    </row>
    <row r="10982" spans="1:1" x14ac:dyDescent="0.2">
      <c r="A10982" s="94"/>
    </row>
    <row r="10983" spans="1:1" x14ac:dyDescent="0.2">
      <c r="A10983" s="94"/>
    </row>
    <row r="10984" spans="1:1" x14ac:dyDescent="0.2">
      <c r="A10984" s="94"/>
    </row>
    <row r="10985" spans="1:1" x14ac:dyDescent="0.2">
      <c r="A10985" s="94"/>
    </row>
    <row r="10986" spans="1:1" x14ac:dyDescent="0.2">
      <c r="A10986" s="94"/>
    </row>
    <row r="10987" spans="1:1" x14ac:dyDescent="0.2">
      <c r="A10987" s="94"/>
    </row>
    <row r="10988" spans="1:1" x14ac:dyDescent="0.2">
      <c r="A10988" s="94"/>
    </row>
    <row r="10989" spans="1:1" x14ac:dyDescent="0.2">
      <c r="A10989" s="94"/>
    </row>
    <row r="10990" spans="1:1" x14ac:dyDescent="0.2">
      <c r="A10990" s="94"/>
    </row>
    <row r="10991" spans="1:1" x14ac:dyDescent="0.2">
      <c r="A10991" s="94"/>
    </row>
    <row r="10992" spans="1:1" x14ac:dyDescent="0.2">
      <c r="A10992" s="94"/>
    </row>
    <row r="10993" spans="1:1" x14ac:dyDescent="0.2">
      <c r="A10993" s="94"/>
    </row>
    <row r="10994" spans="1:1" x14ac:dyDescent="0.2">
      <c r="A10994" s="94"/>
    </row>
    <row r="10995" spans="1:1" x14ac:dyDescent="0.2">
      <c r="A10995" s="94"/>
    </row>
    <row r="10996" spans="1:1" x14ac:dyDescent="0.2">
      <c r="A10996" s="94"/>
    </row>
    <row r="10997" spans="1:1" x14ac:dyDescent="0.2">
      <c r="A10997" s="94"/>
    </row>
    <row r="10998" spans="1:1" x14ac:dyDescent="0.2">
      <c r="A10998" s="94"/>
    </row>
    <row r="10999" spans="1:1" x14ac:dyDescent="0.2">
      <c r="A10999" s="94"/>
    </row>
    <row r="11000" spans="1:1" x14ac:dyDescent="0.2">
      <c r="A11000" s="94"/>
    </row>
    <row r="11001" spans="1:1" x14ac:dyDescent="0.2">
      <c r="A11001" s="94"/>
    </row>
    <row r="11002" spans="1:1" x14ac:dyDescent="0.2">
      <c r="A11002" s="94"/>
    </row>
    <row r="11003" spans="1:1" x14ac:dyDescent="0.2">
      <c r="A11003" s="94"/>
    </row>
    <row r="11004" spans="1:1" x14ac:dyDescent="0.2">
      <c r="A11004" s="94"/>
    </row>
    <row r="11005" spans="1:1" x14ac:dyDescent="0.2">
      <c r="A11005" s="94"/>
    </row>
    <row r="11006" spans="1:1" x14ac:dyDescent="0.2">
      <c r="A11006" s="94"/>
    </row>
    <row r="11007" spans="1:1" x14ac:dyDescent="0.2">
      <c r="A11007" s="94"/>
    </row>
    <row r="11008" spans="1:1" x14ac:dyDescent="0.2">
      <c r="A11008" s="94"/>
    </row>
    <row r="11009" spans="1:1" x14ac:dyDescent="0.2">
      <c r="A11009" s="94"/>
    </row>
    <row r="11010" spans="1:1" x14ac:dyDescent="0.2">
      <c r="A11010" s="94"/>
    </row>
    <row r="11011" spans="1:1" x14ac:dyDescent="0.2">
      <c r="A11011" s="94"/>
    </row>
    <row r="11012" spans="1:1" x14ac:dyDescent="0.2">
      <c r="A11012" s="94"/>
    </row>
    <row r="11013" spans="1:1" x14ac:dyDescent="0.2">
      <c r="A11013" s="94"/>
    </row>
    <row r="11014" spans="1:1" x14ac:dyDescent="0.2">
      <c r="A11014" s="94"/>
    </row>
    <row r="11015" spans="1:1" x14ac:dyDescent="0.2">
      <c r="A11015" s="94"/>
    </row>
    <row r="11016" spans="1:1" x14ac:dyDescent="0.2">
      <c r="A11016" s="94"/>
    </row>
    <row r="11017" spans="1:1" x14ac:dyDescent="0.2">
      <c r="A11017" s="94"/>
    </row>
    <row r="11018" spans="1:1" x14ac:dyDescent="0.2">
      <c r="A11018" s="94"/>
    </row>
    <row r="11019" spans="1:1" x14ac:dyDescent="0.2">
      <c r="A11019" s="94"/>
    </row>
    <row r="11020" spans="1:1" x14ac:dyDescent="0.2">
      <c r="A11020" s="94"/>
    </row>
    <row r="11021" spans="1:1" x14ac:dyDescent="0.2">
      <c r="A11021" s="94"/>
    </row>
    <row r="11022" spans="1:1" x14ac:dyDescent="0.2">
      <c r="A11022" s="94"/>
    </row>
    <row r="11023" spans="1:1" x14ac:dyDescent="0.2">
      <c r="A11023" s="94"/>
    </row>
    <row r="11024" spans="1:1" x14ac:dyDescent="0.2">
      <c r="A11024" s="94"/>
    </row>
    <row r="11025" spans="1:1" x14ac:dyDescent="0.2">
      <c r="A11025" s="94"/>
    </row>
    <row r="11026" spans="1:1" x14ac:dyDescent="0.2">
      <c r="A11026" s="94"/>
    </row>
    <row r="11027" spans="1:1" x14ac:dyDescent="0.2">
      <c r="A11027" s="94"/>
    </row>
    <row r="11028" spans="1:1" x14ac:dyDescent="0.2">
      <c r="A11028" s="94"/>
    </row>
    <row r="11029" spans="1:1" x14ac:dyDescent="0.2">
      <c r="A11029" s="94"/>
    </row>
    <row r="11030" spans="1:1" x14ac:dyDescent="0.2">
      <c r="A11030" s="94"/>
    </row>
    <row r="11031" spans="1:1" x14ac:dyDescent="0.2">
      <c r="A11031" s="94"/>
    </row>
    <row r="11032" spans="1:1" x14ac:dyDescent="0.2">
      <c r="A11032" s="94"/>
    </row>
    <row r="11033" spans="1:1" x14ac:dyDescent="0.2">
      <c r="A11033" s="94"/>
    </row>
    <row r="11034" spans="1:1" x14ac:dyDescent="0.2">
      <c r="A11034" s="94"/>
    </row>
    <row r="11035" spans="1:1" x14ac:dyDescent="0.2">
      <c r="A11035" s="94"/>
    </row>
    <row r="11036" spans="1:1" x14ac:dyDescent="0.2">
      <c r="A11036" s="94"/>
    </row>
    <row r="11037" spans="1:1" x14ac:dyDescent="0.2">
      <c r="A11037" s="94"/>
    </row>
    <row r="11038" spans="1:1" x14ac:dyDescent="0.2">
      <c r="A11038" s="94"/>
    </row>
    <row r="11039" spans="1:1" x14ac:dyDescent="0.2">
      <c r="A11039" s="94"/>
    </row>
    <row r="11040" spans="1:1" x14ac:dyDescent="0.2">
      <c r="A11040" s="94"/>
    </row>
    <row r="11041" spans="1:1" x14ac:dyDescent="0.2">
      <c r="A11041" s="94"/>
    </row>
    <row r="11042" spans="1:1" x14ac:dyDescent="0.2">
      <c r="A11042" s="94"/>
    </row>
    <row r="11043" spans="1:1" x14ac:dyDescent="0.2">
      <c r="A11043" s="94"/>
    </row>
    <row r="11044" spans="1:1" x14ac:dyDescent="0.2">
      <c r="A11044" s="94"/>
    </row>
    <row r="11045" spans="1:1" x14ac:dyDescent="0.2">
      <c r="A11045" s="94"/>
    </row>
    <row r="11046" spans="1:1" x14ac:dyDescent="0.2">
      <c r="A11046" s="94"/>
    </row>
    <row r="11047" spans="1:1" x14ac:dyDescent="0.2">
      <c r="A11047" s="94"/>
    </row>
    <row r="11048" spans="1:1" x14ac:dyDescent="0.2">
      <c r="A11048" s="94"/>
    </row>
    <row r="11049" spans="1:1" x14ac:dyDescent="0.2">
      <c r="A11049" s="94"/>
    </row>
    <row r="11050" spans="1:1" x14ac:dyDescent="0.2">
      <c r="A11050" s="94"/>
    </row>
    <row r="11051" spans="1:1" x14ac:dyDescent="0.2">
      <c r="A11051" s="94"/>
    </row>
    <row r="11052" spans="1:1" x14ac:dyDescent="0.2">
      <c r="A11052" s="94"/>
    </row>
    <row r="11053" spans="1:1" x14ac:dyDescent="0.2">
      <c r="A11053" s="94"/>
    </row>
    <row r="11054" spans="1:1" x14ac:dyDescent="0.2">
      <c r="A11054" s="94"/>
    </row>
    <row r="11055" spans="1:1" x14ac:dyDescent="0.2">
      <c r="A11055" s="94"/>
    </row>
    <row r="11056" spans="1:1" x14ac:dyDescent="0.2">
      <c r="A11056" s="94"/>
    </row>
    <row r="11057" spans="1:1" x14ac:dyDescent="0.2">
      <c r="A11057" s="94"/>
    </row>
    <row r="11058" spans="1:1" x14ac:dyDescent="0.2">
      <c r="A11058" s="94"/>
    </row>
    <row r="11059" spans="1:1" x14ac:dyDescent="0.2">
      <c r="A11059" s="94"/>
    </row>
    <row r="11060" spans="1:1" x14ac:dyDescent="0.2">
      <c r="A11060" s="94"/>
    </row>
    <row r="11061" spans="1:1" x14ac:dyDescent="0.2">
      <c r="A11061" s="94"/>
    </row>
    <row r="11062" spans="1:1" x14ac:dyDescent="0.2">
      <c r="A11062" s="94"/>
    </row>
    <row r="11063" spans="1:1" x14ac:dyDescent="0.2">
      <c r="A11063" s="94"/>
    </row>
    <row r="11064" spans="1:1" x14ac:dyDescent="0.2">
      <c r="A11064" s="94"/>
    </row>
    <row r="11065" spans="1:1" x14ac:dyDescent="0.2">
      <c r="A11065" s="94"/>
    </row>
    <row r="11066" spans="1:1" x14ac:dyDescent="0.2">
      <c r="A11066" s="94"/>
    </row>
    <row r="11067" spans="1:1" x14ac:dyDescent="0.2">
      <c r="A11067" s="94"/>
    </row>
    <row r="11068" spans="1:1" x14ac:dyDescent="0.2">
      <c r="A11068" s="94"/>
    </row>
    <row r="11069" spans="1:1" x14ac:dyDescent="0.2">
      <c r="A11069" s="94"/>
    </row>
    <row r="11070" spans="1:1" x14ac:dyDescent="0.2">
      <c r="A11070" s="94"/>
    </row>
    <row r="11071" spans="1:1" x14ac:dyDescent="0.2">
      <c r="A11071" s="94"/>
    </row>
    <row r="11072" spans="1:1" x14ac:dyDescent="0.2">
      <c r="A11072" s="94"/>
    </row>
    <row r="11073" spans="1:1" x14ac:dyDescent="0.2">
      <c r="A11073" s="94"/>
    </row>
    <row r="11074" spans="1:1" x14ac:dyDescent="0.2">
      <c r="A11074" s="94"/>
    </row>
    <row r="11075" spans="1:1" x14ac:dyDescent="0.2">
      <c r="A11075" s="94"/>
    </row>
    <row r="11076" spans="1:1" x14ac:dyDescent="0.2">
      <c r="A11076" s="94"/>
    </row>
    <row r="11077" spans="1:1" x14ac:dyDescent="0.2">
      <c r="A11077" s="94"/>
    </row>
    <row r="11078" spans="1:1" x14ac:dyDescent="0.2">
      <c r="A11078" s="94"/>
    </row>
    <row r="11079" spans="1:1" x14ac:dyDescent="0.2">
      <c r="A11079" s="94"/>
    </row>
    <row r="11080" spans="1:1" x14ac:dyDescent="0.2">
      <c r="A11080" s="94"/>
    </row>
    <row r="11081" spans="1:1" x14ac:dyDescent="0.2">
      <c r="A11081" s="94"/>
    </row>
    <row r="11082" spans="1:1" x14ac:dyDescent="0.2">
      <c r="A11082" s="94"/>
    </row>
    <row r="11083" spans="1:1" x14ac:dyDescent="0.2">
      <c r="A11083" s="94"/>
    </row>
    <row r="11084" spans="1:1" x14ac:dyDescent="0.2">
      <c r="A11084" s="94"/>
    </row>
    <row r="11085" spans="1:1" x14ac:dyDescent="0.2">
      <c r="A11085" s="94"/>
    </row>
    <row r="11086" spans="1:1" x14ac:dyDescent="0.2">
      <c r="A11086" s="94"/>
    </row>
    <row r="11087" spans="1:1" x14ac:dyDescent="0.2">
      <c r="A11087" s="94"/>
    </row>
    <row r="11088" spans="1:1" x14ac:dyDescent="0.2">
      <c r="A11088" s="94"/>
    </row>
    <row r="11089" spans="1:1" x14ac:dyDescent="0.2">
      <c r="A11089" s="94"/>
    </row>
    <row r="11090" spans="1:1" x14ac:dyDescent="0.2">
      <c r="A11090" s="94"/>
    </row>
    <row r="11091" spans="1:1" x14ac:dyDescent="0.2">
      <c r="A11091" s="94"/>
    </row>
    <row r="11092" spans="1:1" x14ac:dyDescent="0.2">
      <c r="A11092" s="94"/>
    </row>
    <row r="11093" spans="1:1" x14ac:dyDescent="0.2">
      <c r="A11093" s="94"/>
    </row>
    <row r="11094" spans="1:1" x14ac:dyDescent="0.2">
      <c r="A11094" s="94"/>
    </row>
    <row r="11095" spans="1:1" x14ac:dyDescent="0.2">
      <c r="A11095" s="94"/>
    </row>
    <row r="11096" spans="1:1" x14ac:dyDescent="0.2">
      <c r="A11096" s="94"/>
    </row>
    <row r="11097" spans="1:1" x14ac:dyDescent="0.2">
      <c r="A11097" s="94"/>
    </row>
    <row r="11098" spans="1:1" x14ac:dyDescent="0.2">
      <c r="A11098" s="94"/>
    </row>
    <row r="11099" spans="1:1" x14ac:dyDescent="0.2">
      <c r="A11099" s="94"/>
    </row>
    <row r="11100" spans="1:1" x14ac:dyDescent="0.2">
      <c r="A11100" s="94"/>
    </row>
    <row r="11101" spans="1:1" x14ac:dyDescent="0.2">
      <c r="A11101" s="94"/>
    </row>
    <row r="11102" spans="1:1" x14ac:dyDescent="0.2">
      <c r="A11102" s="94"/>
    </row>
    <row r="11103" spans="1:1" x14ac:dyDescent="0.2">
      <c r="A11103" s="94"/>
    </row>
    <row r="11104" spans="1:1" x14ac:dyDescent="0.2">
      <c r="A11104" s="94"/>
    </row>
    <row r="11105" spans="1:1" x14ac:dyDescent="0.2">
      <c r="A11105" s="94"/>
    </row>
    <row r="11106" spans="1:1" x14ac:dyDescent="0.2">
      <c r="A11106" s="94"/>
    </row>
    <row r="11107" spans="1:1" x14ac:dyDescent="0.2">
      <c r="A11107" s="94"/>
    </row>
    <row r="11108" spans="1:1" x14ac:dyDescent="0.2">
      <c r="A11108" s="94"/>
    </row>
    <row r="11109" spans="1:1" x14ac:dyDescent="0.2">
      <c r="A11109" s="94"/>
    </row>
    <row r="11110" spans="1:1" x14ac:dyDescent="0.2">
      <c r="A11110" s="94"/>
    </row>
    <row r="11111" spans="1:1" x14ac:dyDescent="0.2">
      <c r="A11111" s="94"/>
    </row>
    <row r="11112" spans="1:1" x14ac:dyDescent="0.2">
      <c r="A11112" s="94"/>
    </row>
    <row r="11113" spans="1:1" x14ac:dyDescent="0.2">
      <c r="A11113" s="94"/>
    </row>
    <row r="11114" spans="1:1" x14ac:dyDescent="0.2">
      <c r="A11114" s="94"/>
    </row>
    <row r="11115" spans="1:1" x14ac:dyDescent="0.2">
      <c r="A11115" s="94"/>
    </row>
    <row r="11116" spans="1:1" x14ac:dyDescent="0.2">
      <c r="A11116" s="94"/>
    </row>
    <row r="11117" spans="1:1" x14ac:dyDescent="0.2">
      <c r="A11117" s="94"/>
    </row>
    <row r="11118" spans="1:1" x14ac:dyDescent="0.2">
      <c r="A11118" s="94"/>
    </row>
    <row r="11119" spans="1:1" x14ac:dyDescent="0.2">
      <c r="A11119" s="94"/>
    </row>
    <row r="11120" spans="1:1" x14ac:dyDescent="0.2">
      <c r="A11120" s="94"/>
    </row>
    <row r="11121" spans="1:1" x14ac:dyDescent="0.2">
      <c r="A11121" s="94"/>
    </row>
    <row r="11122" spans="1:1" x14ac:dyDescent="0.2">
      <c r="A11122" s="94"/>
    </row>
    <row r="11123" spans="1:1" x14ac:dyDescent="0.2">
      <c r="A11123" s="94"/>
    </row>
    <row r="11124" spans="1:1" x14ac:dyDescent="0.2">
      <c r="A11124" s="94"/>
    </row>
    <row r="11125" spans="1:1" x14ac:dyDescent="0.2">
      <c r="A11125" s="94"/>
    </row>
    <row r="11126" spans="1:1" x14ac:dyDescent="0.2">
      <c r="A11126" s="94"/>
    </row>
    <row r="11127" spans="1:1" x14ac:dyDescent="0.2">
      <c r="A11127" s="94"/>
    </row>
    <row r="11128" spans="1:1" x14ac:dyDescent="0.2">
      <c r="A11128" s="94"/>
    </row>
    <row r="11129" spans="1:1" x14ac:dyDescent="0.2">
      <c r="A11129" s="94"/>
    </row>
    <row r="11130" spans="1:1" x14ac:dyDescent="0.2">
      <c r="A11130" s="94"/>
    </row>
    <row r="11131" spans="1:1" x14ac:dyDescent="0.2">
      <c r="A11131" s="94"/>
    </row>
    <row r="11132" spans="1:1" x14ac:dyDescent="0.2">
      <c r="A11132" s="94"/>
    </row>
    <row r="11133" spans="1:1" x14ac:dyDescent="0.2">
      <c r="A11133" s="94"/>
    </row>
    <row r="11134" spans="1:1" x14ac:dyDescent="0.2">
      <c r="A11134" s="94"/>
    </row>
    <row r="11135" spans="1:1" x14ac:dyDescent="0.2">
      <c r="A11135" s="94"/>
    </row>
    <row r="11136" spans="1:1" x14ac:dyDescent="0.2">
      <c r="A11136" s="94"/>
    </row>
    <row r="11137" spans="1:1" x14ac:dyDescent="0.2">
      <c r="A11137" s="94"/>
    </row>
    <row r="11138" spans="1:1" x14ac:dyDescent="0.2">
      <c r="A11138" s="94"/>
    </row>
    <row r="11139" spans="1:1" x14ac:dyDescent="0.2">
      <c r="A11139" s="94"/>
    </row>
    <row r="11140" spans="1:1" x14ac:dyDescent="0.2">
      <c r="A11140" s="94"/>
    </row>
    <row r="11141" spans="1:1" x14ac:dyDescent="0.2">
      <c r="A11141" s="94"/>
    </row>
    <row r="11142" spans="1:1" x14ac:dyDescent="0.2">
      <c r="A11142" s="94"/>
    </row>
    <row r="11143" spans="1:1" x14ac:dyDescent="0.2">
      <c r="A11143" s="94"/>
    </row>
    <row r="11144" spans="1:1" x14ac:dyDescent="0.2">
      <c r="A11144" s="94"/>
    </row>
    <row r="11145" spans="1:1" x14ac:dyDescent="0.2">
      <c r="A11145" s="94"/>
    </row>
    <row r="11146" spans="1:1" x14ac:dyDescent="0.2">
      <c r="A11146" s="94"/>
    </row>
    <row r="11147" spans="1:1" x14ac:dyDescent="0.2">
      <c r="A11147" s="94"/>
    </row>
    <row r="11148" spans="1:1" x14ac:dyDescent="0.2">
      <c r="A11148" s="94"/>
    </row>
    <row r="11149" spans="1:1" x14ac:dyDescent="0.2">
      <c r="A11149" s="94"/>
    </row>
    <row r="11150" spans="1:1" x14ac:dyDescent="0.2">
      <c r="A11150" s="94"/>
    </row>
    <row r="11151" spans="1:1" x14ac:dyDescent="0.2">
      <c r="A11151" s="94"/>
    </row>
    <row r="11152" spans="1:1" x14ac:dyDescent="0.2">
      <c r="A11152" s="94"/>
    </row>
    <row r="11153" spans="1:1" x14ac:dyDescent="0.2">
      <c r="A11153" s="94"/>
    </row>
    <row r="11154" spans="1:1" x14ac:dyDescent="0.2">
      <c r="A11154" s="94"/>
    </row>
    <row r="11155" spans="1:1" x14ac:dyDescent="0.2">
      <c r="A11155" s="94"/>
    </row>
    <row r="11156" spans="1:1" x14ac:dyDescent="0.2">
      <c r="A11156" s="94"/>
    </row>
    <row r="11157" spans="1:1" x14ac:dyDescent="0.2">
      <c r="A11157" s="94"/>
    </row>
    <row r="11158" spans="1:1" x14ac:dyDescent="0.2">
      <c r="A11158" s="94"/>
    </row>
    <row r="11159" spans="1:1" x14ac:dyDescent="0.2">
      <c r="A11159" s="94"/>
    </row>
    <row r="11160" spans="1:1" x14ac:dyDescent="0.2">
      <c r="A11160" s="94"/>
    </row>
    <row r="11161" spans="1:1" x14ac:dyDescent="0.2">
      <c r="A11161" s="94"/>
    </row>
    <row r="11162" spans="1:1" x14ac:dyDescent="0.2">
      <c r="A11162" s="94"/>
    </row>
    <row r="11163" spans="1:1" x14ac:dyDescent="0.2">
      <c r="A11163" s="94"/>
    </row>
    <row r="11164" spans="1:1" x14ac:dyDescent="0.2">
      <c r="A11164" s="94"/>
    </row>
    <row r="11165" spans="1:1" x14ac:dyDescent="0.2">
      <c r="A11165" s="94"/>
    </row>
    <row r="11166" spans="1:1" x14ac:dyDescent="0.2">
      <c r="A11166" s="94"/>
    </row>
    <row r="11167" spans="1:1" x14ac:dyDescent="0.2">
      <c r="A11167" s="94"/>
    </row>
    <row r="11168" spans="1:1" x14ac:dyDescent="0.2">
      <c r="A11168" s="94"/>
    </row>
    <row r="11169" spans="1:1" x14ac:dyDescent="0.2">
      <c r="A11169" s="94"/>
    </row>
    <row r="11170" spans="1:1" x14ac:dyDescent="0.2">
      <c r="A11170" s="94"/>
    </row>
    <row r="11171" spans="1:1" x14ac:dyDescent="0.2">
      <c r="A11171" s="94"/>
    </row>
    <row r="11172" spans="1:1" x14ac:dyDescent="0.2">
      <c r="A11172" s="94"/>
    </row>
    <row r="11173" spans="1:1" x14ac:dyDescent="0.2">
      <c r="A11173" s="94"/>
    </row>
    <row r="11174" spans="1:1" x14ac:dyDescent="0.2">
      <c r="A11174" s="94"/>
    </row>
    <row r="11175" spans="1:1" x14ac:dyDescent="0.2">
      <c r="A11175" s="94"/>
    </row>
    <row r="11176" spans="1:1" x14ac:dyDescent="0.2">
      <c r="A11176" s="94"/>
    </row>
    <row r="11177" spans="1:1" x14ac:dyDescent="0.2">
      <c r="A11177" s="94"/>
    </row>
    <row r="11178" spans="1:1" x14ac:dyDescent="0.2">
      <c r="A11178" s="94"/>
    </row>
    <row r="11179" spans="1:1" x14ac:dyDescent="0.2">
      <c r="A11179" s="94"/>
    </row>
    <row r="11180" spans="1:1" x14ac:dyDescent="0.2">
      <c r="A11180" s="94"/>
    </row>
    <row r="11181" spans="1:1" x14ac:dyDescent="0.2">
      <c r="A11181" s="94"/>
    </row>
    <row r="11182" spans="1:1" x14ac:dyDescent="0.2">
      <c r="A11182" s="94"/>
    </row>
    <row r="11183" spans="1:1" x14ac:dyDescent="0.2">
      <c r="A11183" s="94"/>
    </row>
    <row r="11184" spans="1:1" x14ac:dyDescent="0.2">
      <c r="A11184" s="94"/>
    </row>
    <row r="11185" spans="1:1" x14ac:dyDescent="0.2">
      <c r="A11185" s="94"/>
    </row>
    <row r="11186" spans="1:1" x14ac:dyDescent="0.2">
      <c r="A11186" s="94"/>
    </row>
    <row r="11187" spans="1:1" x14ac:dyDescent="0.2">
      <c r="A11187" s="94"/>
    </row>
    <row r="11188" spans="1:1" x14ac:dyDescent="0.2">
      <c r="A11188" s="94"/>
    </row>
    <row r="11189" spans="1:1" x14ac:dyDescent="0.2">
      <c r="A11189" s="94"/>
    </row>
    <row r="11190" spans="1:1" x14ac:dyDescent="0.2">
      <c r="A11190" s="94"/>
    </row>
    <row r="11191" spans="1:1" x14ac:dyDescent="0.2">
      <c r="A11191" s="94"/>
    </row>
    <row r="11192" spans="1:1" x14ac:dyDescent="0.2">
      <c r="A11192" s="94"/>
    </row>
    <row r="11193" spans="1:1" x14ac:dyDescent="0.2">
      <c r="A11193" s="94"/>
    </row>
    <row r="11194" spans="1:1" x14ac:dyDescent="0.2">
      <c r="A11194" s="94"/>
    </row>
    <row r="11195" spans="1:1" x14ac:dyDescent="0.2">
      <c r="A11195" s="94"/>
    </row>
    <row r="11196" spans="1:1" x14ac:dyDescent="0.2">
      <c r="A11196" s="94"/>
    </row>
    <row r="11197" spans="1:1" x14ac:dyDescent="0.2">
      <c r="A11197" s="94"/>
    </row>
    <row r="11198" spans="1:1" x14ac:dyDescent="0.2">
      <c r="A11198" s="94"/>
    </row>
    <row r="11199" spans="1:1" x14ac:dyDescent="0.2">
      <c r="A11199" s="94"/>
    </row>
    <row r="11200" spans="1:1" x14ac:dyDescent="0.2">
      <c r="A11200" s="94"/>
    </row>
    <row r="11201" spans="1:1" x14ac:dyDescent="0.2">
      <c r="A11201" s="94"/>
    </row>
    <row r="11202" spans="1:1" x14ac:dyDescent="0.2">
      <c r="A11202" s="94"/>
    </row>
    <row r="11203" spans="1:1" x14ac:dyDescent="0.2">
      <c r="A11203" s="94"/>
    </row>
    <row r="11204" spans="1:1" x14ac:dyDescent="0.2">
      <c r="A11204" s="94"/>
    </row>
    <row r="11205" spans="1:1" x14ac:dyDescent="0.2">
      <c r="A11205" s="94"/>
    </row>
    <row r="11206" spans="1:1" x14ac:dyDescent="0.2">
      <c r="A11206" s="94"/>
    </row>
    <row r="11207" spans="1:1" x14ac:dyDescent="0.2">
      <c r="A11207" s="94"/>
    </row>
    <row r="11208" spans="1:1" x14ac:dyDescent="0.2">
      <c r="A11208" s="94"/>
    </row>
    <row r="11209" spans="1:1" x14ac:dyDescent="0.2">
      <c r="A11209" s="94"/>
    </row>
    <row r="11210" spans="1:1" x14ac:dyDescent="0.2">
      <c r="A11210" s="94"/>
    </row>
    <row r="11211" spans="1:1" x14ac:dyDescent="0.2">
      <c r="A11211" s="94"/>
    </row>
    <row r="11212" spans="1:1" x14ac:dyDescent="0.2">
      <c r="A11212" s="94"/>
    </row>
    <row r="11213" spans="1:1" x14ac:dyDescent="0.2">
      <c r="A11213" s="94"/>
    </row>
    <row r="11214" spans="1:1" x14ac:dyDescent="0.2">
      <c r="A11214" s="94"/>
    </row>
    <row r="11215" spans="1:1" x14ac:dyDescent="0.2">
      <c r="A11215" s="94"/>
    </row>
    <row r="11216" spans="1:1" x14ac:dyDescent="0.2">
      <c r="A11216" s="94"/>
    </row>
    <row r="11217" spans="1:1" x14ac:dyDescent="0.2">
      <c r="A11217" s="94"/>
    </row>
    <row r="11218" spans="1:1" x14ac:dyDescent="0.2">
      <c r="A11218" s="94"/>
    </row>
    <row r="11219" spans="1:1" x14ac:dyDescent="0.2">
      <c r="A11219" s="94"/>
    </row>
    <row r="11220" spans="1:1" x14ac:dyDescent="0.2">
      <c r="A11220" s="94"/>
    </row>
    <row r="11221" spans="1:1" x14ac:dyDescent="0.2">
      <c r="A11221" s="94"/>
    </row>
    <row r="11222" spans="1:1" x14ac:dyDescent="0.2">
      <c r="A11222" s="94"/>
    </row>
    <row r="11223" spans="1:1" x14ac:dyDescent="0.2">
      <c r="A11223" s="94"/>
    </row>
    <row r="11224" spans="1:1" x14ac:dyDescent="0.2">
      <c r="A11224" s="94"/>
    </row>
    <row r="11225" spans="1:1" x14ac:dyDescent="0.2">
      <c r="A11225" s="94"/>
    </row>
    <row r="11226" spans="1:1" x14ac:dyDescent="0.2">
      <c r="A11226" s="94"/>
    </row>
    <row r="11227" spans="1:1" x14ac:dyDescent="0.2">
      <c r="A11227" s="94"/>
    </row>
    <row r="11228" spans="1:1" x14ac:dyDescent="0.2">
      <c r="A11228" s="94"/>
    </row>
    <row r="11229" spans="1:1" x14ac:dyDescent="0.2">
      <c r="A11229" s="94"/>
    </row>
    <row r="11230" spans="1:1" x14ac:dyDescent="0.2">
      <c r="A11230" s="94"/>
    </row>
    <row r="11231" spans="1:1" x14ac:dyDescent="0.2">
      <c r="A11231" s="94"/>
    </row>
    <row r="11232" spans="1:1" x14ac:dyDescent="0.2">
      <c r="A11232" s="94"/>
    </row>
    <row r="11233" spans="1:1" x14ac:dyDescent="0.2">
      <c r="A11233" s="94"/>
    </row>
    <row r="11234" spans="1:1" x14ac:dyDescent="0.2">
      <c r="A11234" s="94"/>
    </row>
    <row r="11235" spans="1:1" x14ac:dyDescent="0.2">
      <c r="A11235" s="94"/>
    </row>
    <row r="11236" spans="1:1" x14ac:dyDescent="0.2">
      <c r="A11236" s="94"/>
    </row>
    <row r="11237" spans="1:1" x14ac:dyDescent="0.2">
      <c r="A11237" s="94"/>
    </row>
    <row r="11238" spans="1:1" x14ac:dyDescent="0.2">
      <c r="A11238" s="94"/>
    </row>
    <row r="11239" spans="1:1" x14ac:dyDescent="0.2">
      <c r="A11239" s="94"/>
    </row>
    <row r="11240" spans="1:1" x14ac:dyDescent="0.2">
      <c r="A11240" s="94"/>
    </row>
    <row r="11241" spans="1:1" x14ac:dyDescent="0.2">
      <c r="A11241" s="94"/>
    </row>
    <row r="11242" spans="1:1" x14ac:dyDescent="0.2">
      <c r="A11242" s="94"/>
    </row>
    <row r="11243" spans="1:1" x14ac:dyDescent="0.2">
      <c r="A11243" s="94"/>
    </row>
    <row r="11244" spans="1:1" x14ac:dyDescent="0.2">
      <c r="A11244" s="94"/>
    </row>
    <row r="11245" spans="1:1" x14ac:dyDescent="0.2">
      <c r="A11245" s="94"/>
    </row>
    <row r="11246" spans="1:1" x14ac:dyDescent="0.2">
      <c r="A11246" s="94"/>
    </row>
    <row r="11247" spans="1:1" x14ac:dyDescent="0.2">
      <c r="A11247" s="94"/>
    </row>
    <row r="11248" spans="1:1" x14ac:dyDescent="0.2">
      <c r="A11248" s="94"/>
    </row>
    <row r="11249" spans="1:1" x14ac:dyDescent="0.2">
      <c r="A11249" s="94"/>
    </row>
    <row r="11250" spans="1:1" x14ac:dyDescent="0.2">
      <c r="A11250" s="94"/>
    </row>
    <row r="11251" spans="1:1" x14ac:dyDescent="0.2">
      <c r="A11251" s="94"/>
    </row>
    <row r="11252" spans="1:1" x14ac:dyDescent="0.2">
      <c r="A11252" s="94"/>
    </row>
    <row r="11253" spans="1:1" x14ac:dyDescent="0.2">
      <c r="A11253" s="94"/>
    </row>
    <row r="11254" spans="1:1" x14ac:dyDescent="0.2">
      <c r="A11254" s="94"/>
    </row>
    <row r="11255" spans="1:1" x14ac:dyDescent="0.2">
      <c r="A11255" s="94"/>
    </row>
    <row r="11256" spans="1:1" x14ac:dyDescent="0.2">
      <c r="A11256" s="94"/>
    </row>
    <row r="11257" spans="1:1" x14ac:dyDescent="0.2">
      <c r="A11257" s="94"/>
    </row>
    <row r="11258" spans="1:1" x14ac:dyDescent="0.2">
      <c r="A11258" s="94"/>
    </row>
    <row r="11259" spans="1:1" x14ac:dyDescent="0.2">
      <c r="A11259" s="94"/>
    </row>
    <row r="11260" spans="1:1" x14ac:dyDescent="0.2">
      <c r="A11260" s="94"/>
    </row>
    <row r="11261" spans="1:1" x14ac:dyDescent="0.2">
      <c r="A11261" s="94"/>
    </row>
    <row r="11262" spans="1:1" x14ac:dyDescent="0.2">
      <c r="A11262" s="94"/>
    </row>
    <row r="11263" spans="1:1" x14ac:dyDescent="0.2">
      <c r="A11263" s="94"/>
    </row>
    <row r="11264" spans="1:1" x14ac:dyDescent="0.2">
      <c r="A11264" s="94"/>
    </row>
    <row r="11265" spans="1:1" x14ac:dyDescent="0.2">
      <c r="A11265" s="94"/>
    </row>
    <row r="11266" spans="1:1" x14ac:dyDescent="0.2">
      <c r="A11266" s="94"/>
    </row>
    <row r="11267" spans="1:1" x14ac:dyDescent="0.2">
      <c r="A11267" s="94"/>
    </row>
    <row r="11268" spans="1:1" x14ac:dyDescent="0.2">
      <c r="A11268" s="94"/>
    </row>
    <row r="11269" spans="1:1" x14ac:dyDescent="0.2">
      <c r="A11269" s="94"/>
    </row>
    <row r="11270" spans="1:1" x14ac:dyDescent="0.2">
      <c r="A11270" s="94"/>
    </row>
    <row r="11271" spans="1:1" x14ac:dyDescent="0.2">
      <c r="A11271" s="94"/>
    </row>
    <row r="11272" spans="1:1" x14ac:dyDescent="0.2">
      <c r="A11272" s="94"/>
    </row>
    <row r="11273" spans="1:1" x14ac:dyDescent="0.2">
      <c r="A11273" s="94"/>
    </row>
    <row r="11274" spans="1:1" x14ac:dyDescent="0.2">
      <c r="A11274" s="94"/>
    </row>
    <row r="11275" spans="1:1" x14ac:dyDescent="0.2">
      <c r="A11275" s="94"/>
    </row>
    <row r="11276" spans="1:1" x14ac:dyDescent="0.2">
      <c r="A11276" s="94"/>
    </row>
    <row r="11277" spans="1:1" x14ac:dyDescent="0.2">
      <c r="A11277" s="94"/>
    </row>
    <row r="11278" spans="1:1" x14ac:dyDescent="0.2">
      <c r="A11278" s="94"/>
    </row>
    <row r="11279" spans="1:1" x14ac:dyDescent="0.2">
      <c r="A11279" s="94"/>
    </row>
    <row r="11280" spans="1:1" x14ac:dyDescent="0.2">
      <c r="A11280" s="94"/>
    </row>
    <row r="11281" spans="1:1" x14ac:dyDescent="0.2">
      <c r="A11281" s="94"/>
    </row>
    <row r="11282" spans="1:1" x14ac:dyDescent="0.2">
      <c r="A11282" s="94"/>
    </row>
    <row r="11283" spans="1:1" x14ac:dyDescent="0.2">
      <c r="A11283" s="94"/>
    </row>
    <row r="11284" spans="1:1" x14ac:dyDescent="0.2">
      <c r="A11284" s="94"/>
    </row>
    <row r="11285" spans="1:1" x14ac:dyDescent="0.2">
      <c r="A11285" s="94"/>
    </row>
    <row r="11286" spans="1:1" x14ac:dyDescent="0.2">
      <c r="A11286" s="94"/>
    </row>
    <row r="11287" spans="1:1" x14ac:dyDescent="0.2">
      <c r="A11287" s="94"/>
    </row>
    <row r="11288" spans="1:1" x14ac:dyDescent="0.2">
      <c r="A11288" s="94"/>
    </row>
    <row r="11289" spans="1:1" x14ac:dyDescent="0.2">
      <c r="A11289" s="94"/>
    </row>
    <row r="11290" spans="1:1" x14ac:dyDescent="0.2">
      <c r="A11290" s="94"/>
    </row>
    <row r="11291" spans="1:1" x14ac:dyDescent="0.2">
      <c r="A11291" s="94"/>
    </row>
    <row r="11292" spans="1:1" x14ac:dyDescent="0.2">
      <c r="A11292" s="94"/>
    </row>
    <row r="11293" spans="1:1" x14ac:dyDescent="0.2">
      <c r="A11293" s="94"/>
    </row>
    <row r="11294" spans="1:1" x14ac:dyDescent="0.2">
      <c r="A11294" s="94"/>
    </row>
    <row r="11295" spans="1:1" x14ac:dyDescent="0.2">
      <c r="A11295" s="94"/>
    </row>
    <row r="11296" spans="1:1" x14ac:dyDescent="0.2">
      <c r="A11296" s="94"/>
    </row>
    <row r="11297" spans="1:1" x14ac:dyDescent="0.2">
      <c r="A11297" s="94"/>
    </row>
    <row r="11298" spans="1:1" x14ac:dyDescent="0.2">
      <c r="A11298" s="94"/>
    </row>
    <row r="11299" spans="1:1" x14ac:dyDescent="0.2">
      <c r="A11299" s="94"/>
    </row>
    <row r="11300" spans="1:1" x14ac:dyDescent="0.2">
      <c r="A11300" s="94"/>
    </row>
    <row r="11301" spans="1:1" x14ac:dyDescent="0.2">
      <c r="A11301" s="94"/>
    </row>
    <row r="11302" spans="1:1" x14ac:dyDescent="0.2">
      <c r="A11302" s="94"/>
    </row>
    <row r="11303" spans="1:1" x14ac:dyDescent="0.2">
      <c r="A11303" s="94"/>
    </row>
    <row r="11304" spans="1:1" x14ac:dyDescent="0.2">
      <c r="A11304" s="94"/>
    </row>
    <row r="11305" spans="1:1" x14ac:dyDescent="0.2">
      <c r="A11305" s="94"/>
    </row>
    <row r="11306" spans="1:1" x14ac:dyDescent="0.2">
      <c r="A11306" s="94"/>
    </row>
    <row r="11307" spans="1:1" x14ac:dyDescent="0.2">
      <c r="A11307" s="94"/>
    </row>
    <row r="11308" spans="1:1" x14ac:dyDescent="0.2">
      <c r="A11308" s="94"/>
    </row>
    <row r="11309" spans="1:1" x14ac:dyDescent="0.2">
      <c r="A11309" s="94"/>
    </row>
    <row r="11310" spans="1:1" x14ac:dyDescent="0.2">
      <c r="A11310" s="94"/>
    </row>
    <row r="11311" spans="1:1" x14ac:dyDescent="0.2">
      <c r="A11311" s="94"/>
    </row>
    <row r="11312" spans="1:1" x14ac:dyDescent="0.2">
      <c r="A11312" s="94"/>
    </row>
    <row r="11313" spans="1:1" x14ac:dyDescent="0.2">
      <c r="A11313" s="94"/>
    </row>
    <row r="11314" spans="1:1" x14ac:dyDescent="0.2">
      <c r="A11314" s="94"/>
    </row>
    <row r="11315" spans="1:1" x14ac:dyDescent="0.2">
      <c r="A11315" s="94"/>
    </row>
    <row r="11316" spans="1:1" x14ac:dyDescent="0.2">
      <c r="A11316" s="94"/>
    </row>
    <row r="11317" spans="1:1" x14ac:dyDescent="0.2">
      <c r="A11317" s="94"/>
    </row>
    <row r="11318" spans="1:1" x14ac:dyDescent="0.2">
      <c r="A11318" s="94"/>
    </row>
    <row r="11319" spans="1:1" x14ac:dyDescent="0.2">
      <c r="A11319" s="94"/>
    </row>
    <row r="11320" spans="1:1" x14ac:dyDescent="0.2">
      <c r="A11320" s="94"/>
    </row>
    <row r="11321" spans="1:1" x14ac:dyDescent="0.2">
      <c r="A11321" s="94"/>
    </row>
    <row r="11322" spans="1:1" x14ac:dyDescent="0.2">
      <c r="A11322" s="94"/>
    </row>
    <row r="11323" spans="1:1" x14ac:dyDescent="0.2">
      <c r="A11323" s="94"/>
    </row>
    <row r="11324" spans="1:1" x14ac:dyDescent="0.2">
      <c r="A11324" s="94"/>
    </row>
    <row r="11325" spans="1:1" x14ac:dyDescent="0.2">
      <c r="A11325" s="94"/>
    </row>
    <row r="11326" spans="1:1" x14ac:dyDescent="0.2">
      <c r="A11326" s="94"/>
    </row>
    <row r="11327" spans="1:1" x14ac:dyDescent="0.2">
      <c r="A11327" s="94"/>
    </row>
    <row r="11328" spans="1:1" x14ac:dyDescent="0.2">
      <c r="A11328" s="94"/>
    </row>
    <row r="11329" spans="1:1" x14ac:dyDescent="0.2">
      <c r="A11329" s="94"/>
    </row>
    <row r="11330" spans="1:1" x14ac:dyDescent="0.2">
      <c r="A11330" s="94"/>
    </row>
    <row r="11331" spans="1:1" x14ac:dyDescent="0.2">
      <c r="A11331" s="94"/>
    </row>
    <row r="11332" spans="1:1" x14ac:dyDescent="0.2">
      <c r="A11332" s="94"/>
    </row>
    <row r="11333" spans="1:1" x14ac:dyDescent="0.2">
      <c r="A11333" s="94"/>
    </row>
    <row r="11334" spans="1:1" x14ac:dyDescent="0.2">
      <c r="A11334" s="94"/>
    </row>
    <row r="11335" spans="1:1" x14ac:dyDescent="0.2">
      <c r="A11335" s="94"/>
    </row>
    <row r="11336" spans="1:1" x14ac:dyDescent="0.2">
      <c r="A11336" s="94"/>
    </row>
    <row r="11337" spans="1:1" x14ac:dyDescent="0.2">
      <c r="A11337" s="94"/>
    </row>
    <row r="11338" spans="1:1" x14ac:dyDescent="0.2">
      <c r="A11338" s="94"/>
    </row>
    <row r="11339" spans="1:1" x14ac:dyDescent="0.2">
      <c r="A11339" s="94"/>
    </row>
    <row r="11340" spans="1:1" x14ac:dyDescent="0.2">
      <c r="A11340" s="94"/>
    </row>
    <row r="11341" spans="1:1" x14ac:dyDescent="0.2">
      <c r="A11341" s="94"/>
    </row>
    <row r="11342" spans="1:1" x14ac:dyDescent="0.2">
      <c r="A11342" s="94"/>
    </row>
    <row r="11343" spans="1:1" x14ac:dyDescent="0.2">
      <c r="A11343" s="94"/>
    </row>
    <row r="11344" spans="1:1" x14ac:dyDescent="0.2">
      <c r="A11344" s="94"/>
    </row>
    <row r="11345" spans="1:1" x14ac:dyDescent="0.2">
      <c r="A11345" s="94"/>
    </row>
    <row r="11346" spans="1:1" x14ac:dyDescent="0.2">
      <c r="A11346" s="94"/>
    </row>
    <row r="11347" spans="1:1" x14ac:dyDescent="0.2">
      <c r="A11347" s="94"/>
    </row>
    <row r="11348" spans="1:1" x14ac:dyDescent="0.2">
      <c r="A11348" s="94"/>
    </row>
    <row r="11349" spans="1:1" x14ac:dyDescent="0.2">
      <c r="A11349" s="94"/>
    </row>
    <row r="11350" spans="1:1" x14ac:dyDescent="0.2">
      <c r="A11350" s="94"/>
    </row>
    <row r="11351" spans="1:1" x14ac:dyDescent="0.2">
      <c r="A11351" s="94"/>
    </row>
    <row r="11352" spans="1:1" x14ac:dyDescent="0.2">
      <c r="A11352" s="94"/>
    </row>
    <row r="11353" spans="1:1" x14ac:dyDescent="0.2">
      <c r="A11353" s="94"/>
    </row>
    <row r="11354" spans="1:1" x14ac:dyDescent="0.2">
      <c r="A11354" s="94"/>
    </row>
    <row r="11355" spans="1:1" x14ac:dyDescent="0.2">
      <c r="A11355" s="94"/>
    </row>
    <row r="11356" spans="1:1" x14ac:dyDescent="0.2">
      <c r="A11356" s="94"/>
    </row>
    <row r="11357" spans="1:1" x14ac:dyDescent="0.2">
      <c r="A11357" s="94"/>
    </row>
    <row r="11358" spans="1:1" x14ac:dyDescent="0.2">
      <c r="A11358" s="94"/>
    </row>
    <row r="11359" spans="1:1" x14ac:dyDescent="0.2">
      <c r="A11359" s="94"/>
    </row>
    <row r="11360" spans="1:1" x14ac:dyDescent="0.2">
      <c r="A11360" s="94"/>
    </row>
    <row r="11361" spans="1:1" x14ac:dyDescent="0.2">
      <c r="A11361" s="94"/>
    </row>
    <row r="11362" spans="1:1" x14ac:dyDescent="0.2">
      <c r="A11362" s="94"/>
    </row>
    <row r="11363" spans="1:1" x14ac:dyDescent="0.2">
      <c r="A11363" s="94"/>
    </row>
    <row r="11364" spans="1:1" x14ac:dyDescent="0.2">
      <c r="A11364" s="94"/>
    </row>
    <row r="11365" spans="1:1" x14ac:dyDescent="0.2">
      <c r="A11365" s="94"/>
    </row>
    <row r="11366" spans="1:1" x14ac:dyDescent="0.2">
      <c r="A11366" s="94"/>
    </row>
    <row r="11367" spans="1:1" x14ac:dyDescent="0.2">
      <c r="A11367" s="94"/>
    </row>
    <row r="11368" spans="1:1" x14ac:dyDescent="0.2">
      <c r="A11368" s="94"/>
    </row>
    <row r="11369" spans="1:1" x14ac:dyDescent="0.2">
      <c r="A11369" s="94"/>
    </row>
    <row r="11370" spans="1:1" x14ac:dyDescent="0.2">
      <c r="A11370" s="94"/>
    </row>
    <row r="11371" spans="1:1" x14ac:dyDescent="0.2">
      <c r="A11371" s="94"/>
    </row>
    <row r="11372" spans="1:1" x14ac:dyDescent="0.2">
      <c r="A11372" s="94"/>
    </row>
    <row r="11373" spans="1:1" x14ac:dyDescent="0.2">
      <c r="A11373" s="94"/>
    </row>
    <row r="11374" spans="1:1" x14ac:dyDescent="0.2">
      <c r="A11374" s="94"/>
    </row>
    <row r="11375" spans="1:1" x14ac:dyDescent="0.2">
      <c r="A11375" s="94"/>
    </row>
    <row r="11376" spans="1:1" x14ac:dyDescent="0.2">
      <c r="A11376" s="94"/>
    </row>
    <row r="11377" spans="1:1" x14ac:dyDescent="0.2">
      <c r="A11377" s="94"/>
    </row>
    <row r="11378" spans="1:1" x14ac:dyDescent="0.2">
      <c r="A11378" s="94"/>
    </row>
    <row r="11379" spans="1:1" x14ac:dyDescent="0.2">
      <c r="A11379" s="94"/>
    </row>
    <row r="11380" spans="1:1" x14ac:dyDescent="0.2">
      <c r="A11380" s="94"/>
    </row>
    <row r="11381" spans="1:1" x14ac:dyDescent="0.2">
      <c r="A11381" s="94"/>
    </row>
    <row r="11382" spans="1:1" x14ac:dyDescent="0.2">
      <c r="A11382" s="94"/>
    </row>
    <row r="11383" spans="1:1" x14ac:dyDescent="0.2">
      <c r="A11383" s="94"/>
    </row>
    <row r="11384" spans="1:1" x14ac:dyDescent="0.2">
      <c r="A11384" s="94"/>
    </row>
    <row r="11385" spans="1:1" x14ac:dyDescent="0.2">
      <c r="A11385" s="94"/>
    </row>
    <row r="11386" spans="1:1" x14ac:dyDescent="0.2">
      <c r="A11386" s="94"/>
    </row>
    <row r="11387" spans="1:1" x14ac:dyDescent="0.2">
      <c r="A11387" s="94"/>
    </row>
    <row r="11388" spans="1:1" x14ac:dyDescent="0.2">
      <c r="A11388" s="94"/>
    </row>
    <row r="11389" spans="1:1" x14ac:dyDescent="0.2">
      <c r="A11389" s="94"/>
    </row>
    <row r="11390" spans="1:1" x14ac:dyDescent="0.2">
      <c r="A11390" s="94"/>
    </row>
    <row r="11391" spans="1:1" x14ac:dyDescent="0.2">
      <c r="A11391" s="94"/>
    </row>
    <row r="11392" spans="1:1" x14ac:dyDescent="0.2">
      <c r="A11392" s="94"/>
    </row>
    <row r="11393" spans="1:1" x14ac:dyDescent="0.2">
      <c r="A11393" s="94"/>
    </row>
    <row r="11394" spans="1:1" x14ac:dyDescent="0.2">
      <c r="A11394" s="94"/>
    </row>
    <row r="11395" spans="1:1" x14ac:dyDescent="0.2">
      <c r="A11395" s="94"/>
    </row>
    <row r="11396" spans="1:1" x14ac:dyDescent="0.2">
      <c r="A11396" s="94"/>
    </row>
    <row r="11397" spans="1:1" x14ac:dyDescent="0.2">
      <c r="A11397" s="94"/>
    </row>
    <row r="11398" spans="1:1" x14ac:dyDescent="0.2">
      <c r="A11398" s="94"/>
    </row>
    <row r="11399" spans="1:1" x14ac:dyDescent="0.2">
      <c r="A11399" s="94"/>
    </row>
    <row r="11400" spans="1:1" x14ac:dyDescent="0.2">
      <c r="A11400" s="94"/>
    </row>
    <row r="11401" spans="1:1" x14ac:dyDescent="0.2">
      <c r="A11401" s="94"/>
    </row>
    <row r="11402" spans="1:1" x14ac:dyDescent="0.2">
      <c r="A11402" s="94"/>
    </row>
    <row r="11403" spans="1:1" x14ac:dyDescent="0.2">
      <c r="A11403" s="94"/>
    </row>
    <row r="11404" spans="1:1" x14ac:dyDescent="0.2">
      <c r="A11404" s="94"/>
    </row>
    <row r="11405" spans="1:1" x14ac:dyDescent="0.2">
      <c r="A11405" s="94"/>
    </row>
    <row r="11406" spans="1:1" x14ac:dyDescent="0.2">
      <c r="A11406" s="94"/>
    </row>
    <row r="11407" spans="1:1" x14ac:dyDescent="0.2">
      <c r="A11407" s="94"/>
    </row>
    <row r="11408" spans="1:1" x14ac:dyDescent="0.2">
      <c r="A11408" s="94"/>
    </row>
    <row r="11409" spans="1:1" x14ac:dyDescent="0.2">
      <c r="A11409" s="94"/>
    </row>
    <row r="11410" spans="1:1" x14ac:dyDescent="0.2">
      <c r="A11410" s="94"/>
    </row>
    <row r="11411" spans="1:1" x14ac:dyDescent="0.2">
      <c r="A11411" s="94"/>
    </row>
    <row r="11412" spans="1:1" x14ac:dyDescent="0.2">
      <c r="A11412" s="94"/>
    </row>
    <row r="11413" spans="1:1" x14ac:dyDescent="0.2">
      <c r="A11413" s="94"/>
    </row>
    <row r="11414" spans="1:1" x14ac:dyDescent="0.2">
      <c r="A11414" s="94"/>
    </row>
    <row r="11415" spans="1:1" x14ac:dyDescent="0.2">
      <c r="A11415" s="94"/>
    </row>
    <row r="11416" spans="1:1" x14ac:dyDescent="0.2">
      <c r="A11416" s="94"/>
    </row>
    <row r="11417" spans="1:1" x14ac:dyDescent="0.2">
      <c r="A11417" s="94"/>
    </row>
    <row r="11418" spans="1:1" x14ac:dyDescent="0.2">
      <c r="A11418" s="94"/>
    </row>
    <row r="11419" spans="1:1" x14ac:dyDescent="0.2">
      <c r="A11419" s="94"/>
    </row>
    <row r="11420" spans="1:1" x14ac:dyDescent="0.2">
      <c r="A11420" s="94"/>
    </row>
    <row r="11421" spans="1:1" x14ac:dyDescent="0.2">
      <c r="A11421" s="94"/>
    </row>
    <row r="11422" spans="1:1" x14ac:dyDescent="0.2">
      <c r="A11422" s="94"/>
    </row>
    <row r="11423" spans="1:1" x14ac:dyDescent="0.2">
      <c r="A11423" s="94"/>
    </row>
    <row r="11424" spans="1:1" x14ac:dyDescent="0.2">
      <c r="A11424" s="94"/>
    </row>
    <row r="11425" spans="1:1" x14ac:dyDescent="0.2">
      <c r="A11425" s="94"/>
    </row>
    <row r="11426" spans="1:1" x14ac:dyDescent="0.2">
      <c r="A11426" s="94"/>
    </row>
    <row r="11427" spans="1:1" x14ac:dyDescent="0.2">
      <c r="A11427" s="94"/>
    </row>
    <row r="11428" spans="1:1" x14ac:dyDescent="0.2">
      <c r="A11428" s="94"/>
    </row>
    <row r="11429" spans="1:1" x14ac:dyDescent="0.2">
      <c r="A11429" s="94"/>
    </row>
    <row r="11430" spans="1:1" x14ac:dyDescent="0.2">
      <c r="A11430" s="94"/>
    </row>
    <row r="11431" spans="1:1" x14ac:dyDescent="0.2">
      <c r="A11431" s="94"/>
    </row>
    <row r="11432" spans="1:1" x14ac:dyDescent="0.2">
      <c r="A11432" s="94"/>
    </row>
    <row r="11433" spans="1:1" x14ac:dyDescent="0.2">
      <c r="A11433" s="94"/>
    </row>
    <row r="11434" spans="1:1" x14ac:dyDescent="0.2">
      <c r="A11434" s="94"/>
    </row>
    <row r="11435" spans="1:1" x14ac:dyDescent="0.2">
      <c r="A11435" s="94"/>
    </row>
    <row r="11436" spans="1:1" x14ac:dyDescent="0.2">
      <c r="A11436" s="94"/>
    </row>
    <row r="11437" spans="1:1" x14ac:dyDescent="0.2">
      <c r="A11437" s="94"/>
    </row>
    <row r="11438" spans="1:1" x14ac:dyDescent="0.2">
      <c r="A11438" s="94"/>
    </row>
    <row r="11439" spans="1:1" x14ac:dyDescent="0.2">
      <c r="A11439" s="94"/>
    </row>
    <row r="11440" spans="1:1" x14ac:dyDescent="0.2">
      <c r="A11440" s="94"/>
    </row>
    <row r="11441" spans="1:1" x14ac:dyDescent="0.2">
      <c r="A11441" s="94"/>
    </row>
    <row r="11442" spans="1:1" x14ac:dyDescent="0.2">
      <c r="A11442" s="94"/>
    </row>
    <row r="11443" spans="1:1" x14ac:dyDescent="0.2">
      <c r="A11443" s="94"/>
    </row>
    <row r="11444" spans="1:1" x14ac:dyDescent="0.2">
      <c r="A11444" s="94"/>
    </row>
    <row r="11445" spans="1:1" x14ac:dyDescent="0.2">
      <c r="A11445" s="94"/>
    </row>
    <row r="11446" spans="1:1" x14ac:dyDescent="0.2">
      <c r="A11446" s="94"/>
    </row>
    <row r="11447" spans="1:1" x14ac:dyDescent="0.2">
      <c r="A11447" s="94"/>
    </row>
    <row r="11448" spans="1:1" x14ac:dyDescent="0.2">
      <c r="A11448" s="94"/>
    </row>
    <row r="11449" spans="1:1" x14ac:dyDescent="0.2">
      <c r="A11449" s="94"/>
    </row>
    <row r="11450" spans="1:1" x14ac:dyDescent="0.2">
      <c r="A11450" s="94"/>
    </row>
    <row r="11451" spans="1:1" x14ac:dyDescent="0.2">
      <c r="A11451" s="94"/>
    </row>
    <row r="11452" spans="1:1" x14ac:dyDescent="0.2">
      <c r="A11452" s="94"/>
    </row>
    <row r="11453" spans="1:1" x14ac:dyDescent="0.2">
      <c r="A11453" s="94"/>
    </row>
    <row r="11454" spans="1:1" x14ac:dyDescent="0.2">
      <c r="A11454" s="94"/>
    </row>
    <row r="11455" spans="1:1" x14ac:dyDescent="0.2">
      <c r="A11455" s="94"/>
    </row>
    <row r="11456" spans="1:1" x14ac:dyDescent="0.2">
      <c r="A11456" s="94"/>
    </row>
    <row r="11457" spans="1:1" x14ac:dyDescent="0.2">
      <c r="A11457" s="94"/>
    </row>
    <row r="11458" spans="1:1" x14ac:dyDescent="0.2">
      <c r="A11458" s="94"/>
    </row>
    <row r="11459" spans="1:1" x14ac:dyDescent="0.2">
      <c r="A11459" s="94"/>
    </row>
    <row r="11460" spans="1:1" x14ac:dyDescent="0.2">
      <c r="A11460" s="94"/>
    </row>
    <row r="11461" spans="1:1" x14ac:dyDescent="0.2">
      <c r="A11461" s="94"/>
    </row>
    <row r="11462" spans="1:1" x14ac:dyDescent="0.2">
      <c r="A11462" s="94"/>
    </row>
    <row r="11463" spans="1:1" x14ac:dyDescent="0.2">
      <c r="A11463" s="94"/>
    </row>
    <row r="11464" spans="1:1" x14ac:dyDescent="0.2">
      <c r="A11464" s="94"/>
    </row>
    <row r="11465" spans="1:1" x14ac:dyDescent="0.2">
      <c r="A11465" s="94"/>
    </row>
    <row r="11466" spans="1:1" x14ac:dyDescent="0.2">
      <c r="A11466" s="94"/>
    </row>
    <row r="11467" spans="1:1" x14ac:dyDescent="0.2">
      <c r="A11467" s="94"/>
    </row>
    <row r="11468" spans="1:1" x14ac:dyDescent="0.2">
      <c r="A11468" s="94"/>
    </row>
    <row r="11469" spans="1:1" x14ac:dyDescent="0.2">
      <c r="A11469" s="94"/>
    </row>
    <row r="11470" spans="1:1" x14ac:dyDescent="0.2">
      <c r="A11470" s="94"/>
    </row>
    <row r="11471" spans="1:1" x14ac:dyDescent="0.2">
      <c r="A11471" s="94"/>
    </row>
    <row r="11472" spans="1:1" x14ac:dyDescent="0.2">
      <c r="A11472" s="94"/>
    </row>
    <row r="11473" spans="1:1" x14ac:dyDescent="0.2">
      <c r="A11473" s="94"/>
    </row>
    <row r="11474" spans="1:1" x14ac:dyDescent="0.2">
      <c r="A11474" s="94"/>
    </row>
    <row r="11475" spans="1:1" x14ac:dyDescent="0.2">
      <c r="A11475" s="94"/>
    </row>
    <row r="11476" spans="1:1" x14ac:dyDescent="0.2">
      <c r="A11476" s="94"/>
    </row>
    <row r="11477" spans="1:1" x14ac:dyDescent="0.2">
      <c r="A11477" s="94"/>
    </row>
    <row r="11478" spans="1:1" x14ac:dyDescent="0.2">
      <c r="A11478" s="94"/>
    </row>
    <row r="11479" spans="1:1" x14ac:dyDescent="0.2">
      <c r="A11479" s="94"/>
    </row>
    <row r="11480" spans="1:1" x14ac:dyDescent="0.2">
      <c r="A11480" s="94"/>
    </row>
    <row r="11481" spans="1:1" x14ac:dyDescent="0.2">
      <c r="A11481" s="94"/>
    </row>
    <row r="11482" spans="1:1" x14ac:dyDescent="0.2">
      <c r="A11482" s="94"/>
    </row>
    <row r="11483" spans="1:1" x14ac:dyDescent="0.2">
      <c r="A11483" s="94"/>
    </row>
    <row r="11484" spans="1:1" x14ac:dyDescent="0.2">
      <c r="A11484" s="94"/>
    </row>
    <row r="11485" spans="1:1" x14ac:dyDescent="0.2">
      <c r="A11485" s="94"/>
    </row>
    <row r="11486" spans="1:1" x14ac:dyDescent="0.2">
      <c r="A11486" s="94"/>
    </row>
    <row r="11487" spans="1:1" x14ac:dyDescent="0.2">
      <c r="A11487" s="94"/>
    </row>
    <row r="11488" spans="1:1" x14ac:dyDescent="0.2">
      <c r="A11488" s="94"/>
    </row>
    <row r="11489" spans="1:1" x14ac:dyDescent="0.2">
      <c r="A11489" s="94"/>
    </row>
    <row r="11490" spans="1:1" x14ac:dyDescent="0.2">
      <c r="A11490" s="94"/>
    </row>
    <row r="11491" spans="1:1" x14ac:dyDescent="0.2">
      <c r="A11491" s="94"/>
    </row>
    <row r="11492" spans="1:1" x14ac:dyDescent="0.2">
      <c r="A11492" s="94"/>
    </row>
    <row r="11493" spans="1:1" x14ac:dyDescent="0.2">
      <c r="A11493" s="94"/>
    </row>
    <row r="11494" spans="1:1" x14ac:dyDescent="0.2">
      <c r="A11494" s="94"/>
    </row>
    <row r="11495" spans="1:1" x14ac:dyDescent="0.2">
      <c r="A11495" s="94"/>
    </row>
    <row r="11496" spans="1:1" x14ac:dyDescent="0.2">
      <c r="A11496" s="94"/>
    </row>
    <row r="11497" spans="1:1" x14ac:dyDescent="0.2">
      <c r="A11497" s="94"/>
    </row>
    <row r="11498" spans="1:1" x14ac:dyDescent="0.2">
      <c r="A11498" s="94"/>
    </row>
    <row r="11499" spans="1:1" x14ac:dyDescent="0.2">
      <c r="A11499" s="94"/>
    </row>
    <row r="11500" spans="1:1" x14ac:dyDescent="0.2">
      <c r="A11500" s="94"/>
    </row>
    <row r="11501" spans="1:1" x14ac:dyDescent="0.2">
      <c r="A11501" s="94"/>
    </row>
    <row r="11502" spans="1:1" x14ac:dyDescent="0.2">
      <c r="A11502" s="94"/>
    </row>
    <row r="11503" spans="1:1" x14ac:dyDescent="0.2">
      <c r="A11503" s="94"/>
    </row>
    <row r="11504" spans="1:1" x14ac:dyDescent="0.2">
      <c r="A11504" s="94"/>
    </row>
    <row r="11505" spans="1:1" x14ac:dyDescent="0.2">
      <c r="A11505" s="94"/>
    </row>
    <row r="11506" spans="1:1" x14ac:dyDescent="0.2">
      <c r="A11506" s="94"/>
    </row>
    <row r="11507" spans="1:1" x14ac:dyDescent="0.2">
      <c r="A11507" s="94"/>
    </row>
    <row r="11508" spans="1:1" x14ac:dyDescent="0.2">
      <c r="A11508" s="94"/>
    </row>
    <row r="11509" spans="1:1" x14ac:dyDescent="0.2">
      <c r="A11509" s="94"/>
    </row>
    <row r="11510" spans="1:1" x14ac:dyDescent="0.2">
      <c r="A11510" s="94"/>
    </row>
    <row r="11511" spans="1:1" x14ac:dyDescent="0.2">
      <c r="A11511" s="94"/>
    </row>
    <row r="11512" spans="1:1" x14ac:dyDescent="0.2">
      <c r="A11512" s="94"/>
    </row>
    <row r="11513" spans="1:1" x14ac:dyDescent="0.2">
      <c r="A11513" s="94"/>
    </row>
    <row r="11514" spans="1:1" x14ac:dyDescent="0.2">
      <c r="A11514" s="94"/>
    </row>
    <row r="11515" spans="1:1" x14ac:dyDescent="0.2">
      <c r="A11515" s="94"/>
    </row>
    <row r="11516" spans="1:1" x14ac:dyDescent="0.2">
      <c r="A11516" s="94"/>
    </row>
    <row r="11517" spans="1:1" x14ac:dyDescent="0.2">
      <c r="A11517" s="94"/>
    </row>
    <row r="11518" spans="1:1" x14ac:dyDescent="0.2">
      <c r="A11518" s="94"/>
    </row>
    <row r="11519" spans="1:1" x14ac:dyDescent="0.2">
      <c r="A11519" s="94"/>
    </row>
    <row r="11520" spans="1:1" x14ac:dyDescent="0.2">
      <c r="A11520" s="94"/>
    </row>
    <row r="11521" spans="1:1" x14ac:dyDescent="0.2">
      <c r="A11521" s="94"/>
    </row>
    <row r="11522" spans="1:1" x14ac:dyDescent="0.2">
      <c r="A11522" s="94"/>
    </row>
    <row r="11523" spans="1:1" x14ac:dyDescent="0.2">
      <c r="A11523" s="94"/>
    </row>
    <row r="11524" spans="1:1" x14ac:dyDescent="0.2">
      <c r="A11524" s="94"/>
    </row>
    <row r="11525" spans="1:1" x14ac:dyDescent="0.2">
      <c r="A11525" s="94"/>
    </row>
    <row r="11526" spans="1:1" x14ac:dyDescent="0.2">
      <c r="A11526" s="94"/>
    </row>
    <row r="11527" spans="1:1" x14ac:dyDescent="0.2">
      <c r="A11527" s="94"/>
    </row>
    <row r="11528" spans="1:1" x14ac:dyDescent="0.2">
      <c r="A11528" s="94"/>
    </row>
    <row r="11529" spans="1:1" x14ac:dyDescent="0.2">
      <c r="A11529" s="94"/>
    </row>
    <row r="11530" spans="1:1" x14ac:dyDescent="0.2">
      <c r="A11530" s="94"/>
    </row>
    <row r="11531" spans="1:1" x14ac:dyDescent="0.2">
      <c r="A11531" s="94"/>
    </row>
    <row r="11532" spans="1:1" x14ac:dyDescent="0.2">
      <c r="A11532" s="94"/>
    </row>
    <row r="11533" spans="1:1" x14ac:dyDescent="0.2">
      <c r="A11533" s="94"/>
    </row>
    <row r="11534" spans="1:1" x14ac:dyDescent="0.2">
      <c r="A11534" s="94"/>
    </row>
    <row r="11535" spans="1:1" x14ac:dyDescent="0.2">
      <c r="A11535" s="94"/>
    </row>
    <row r="11536" spans="1:1" x14ac:dyDescent="0.2">
      <c r="A11536" s="94"/>
    </row>
    <row r="11537" spans="1:1" x14ac:dyDescent="0.2">
      <c r="A11537" s="94"/>
    </row>
    <row r="11538" spans="1:1" x14ac:dyDescent="0.2">
      <c r="A11538" s="94"/>
    </row>
    <row r="11539" spans="1:1" x14ac:dyDescent="0.2">
      <c r="A11539" s="94"/>
    </row>
    <row r="11540" spans="1:1" x14ac:dyDescent="0.2">
      <c r="A11540" s="94"/>
    </row>
    <row r="11541" spans="1:1" x14ac:dyDescent="0.2">
      <c r="A11541" s="94"/>
    </row>
    <row r="11542" spans="1:1" x14ac:dyDescent="0.2">
      <c r="A11542" s="94"/>
    </row>
    <row r="11543" spans="1:1" x14ac:dyDescent="0.2">
      <c r="A11543" s="94"/>
    </row>
    <row r="11544" spans="1:1" x14ac:dyDescent="0.2">
      <c r="A11544" s="94"/>
    </row>
    <row r="11545" spans="1:1" x14ac:dyDescent="0.2">
      <c r="A11545" s="94"/>
    </row>
    <row r="11546" spans="1:1" x14ac:dyDescent="0.2">
      <c r="A11546" s="94"/>
    </row>
    <row r="11547" spans="1:1" x14ac:dyDescent="0.2">
      <c r="A11547" s="94"/>
    </row>
    <row r="11548" spans="1:1" x14ac:dyDescent="0.2">
      <c r="A11548" s="94"/>
    </row>
    <row r="11549" spans="1:1" x14ac:dyDescent="0.2">
      <c r="A11549" s="94"/>
    </row>
    <row r="11550" spans="1:1" x14ac:dyDescent="0.2">
      <c r="A11550" s="94"/>
    </row>
    <row r="11551" spans="1:1" x14ac:dyDescent="0.2">
      <c r="A11551" s="94"/>
    </row>
    <row r="11552" spans="1:1" x14ac:dyDescent="0.2">
      <c r="A11552" s="94"/>
    </row>
    <row r="11553" spans="1:1" x14ac:dyDescent="0.2">
      <c r="A11553" s="94"/>
    </row>
    <row r="11554" spans="1:1" x14ac:dyDescent="0.2">
      <c r="A11554" s="94"/>
    </row>
    <row r="11555" spans="1:1" x14ac:dyDescent="0.2">
      <c r="A11555" s="94"/>
    </row>
    <row r="11556" spans="1:1" x14ac:dyDescent="0.2">
      <c r="A11556" s="94"/>
    </row>
    <row r="11557" spans="1:1" x14ac:dyDescent="0.2">
      <c r="A11557" s="94"/>
    </row>
    <row r="11558" spans="1:1" x14ac:dyDescent="0.2">
      <c r="A11558" s="94"/>
    </row>
    <row r="11559" spans="1:1" x14ac:dyDescent="0.2">
      <c r="A11559" s="94"/>
    </row>
    <row r="11560" spans="1:1" x14ac:dyDescent="0.2">
      <c r="A11560" s="94"/>
    </row>
    <row r="11561" spans="1:1" x14ac:dyDescent="0.2">
      <c r="A11561" s="94"/>
    </row>
    <row r="11562" spans="1:1" x14ac:dyDescent="0.2">
      <c r="A11562" s="94"/>
    </row>
    <row r="11563" spans="1:1" x14ac:dyDescent="0.2">
      <c r="A11563" s="94"/>
    </row>
    <row r="11564" spans="1:1" x14ac:dyDescent="0.2">
      <c r="A11564" s="94"/>
    </row>
    <row r="11565" spans="1:1" x14ac:dyDescent="0.2">
      <c r="A11565" s="94"/>
    </row>
    <row r="11566" spans="1:1" x14ac:dyDescent="0.2">
      <c r="A11566" s="94"/>
    </row>
    <row r="11567" spans="1:1" x14ac:dyDescent="0.2">
      <c r="A11567" s="94"/>
    </row>
    <row r="11568" spans="1:1" x14ac:dyDescent="0.2">
      <c r="A11568" s="94"/>
    </row>
    <row r="11569" spans="1:1" x14ac:dyDescent="0.2">
      <c r="A11569" s="94"/>
    </row>
    <row r="11570" spans="1:1" x14ac:dyDescent="0.2">
      <c r="A11570" s="94"/>
    </row>
    <row r="11571" spans="1:1" x14ac:dyDescent="0.2">
      <c r="A11571" s="94"/>
    </row>
    <row r="11572" spans="1:1" x14ac:dyDescent="0.2">
      <c r="A11572" s="94"/>
    </row>
    <row r="11573" spans="1:1" x14ac:dyDescent="0.2">
      <c r="A11573" s="94"/>
    </row>
    <row r="11574" spans="1:1" x14ac:dyDescent="0.2">
      <c r="A11574" s="94"/>
    </row>
    <row r="11575" spans="1:1" x14ac:dyDescent="0.2">
      <c r="A11575" s="94"/>
    </row>
    <row r="11576" spans="1:1" x14ac:dyDescent="0.2">
      <c r="A11576" s="94"/>
    </row>
    <row r="11577" spans="1:1" x14ac:dyDescent="0.2">
      <c r="A11577" s="94"/>
    </row>
    <row r="11578" spans="1:1" x14ac:dyDescent="0.2">
      <c r="A11578" s="94"/>
    </row>
    <row r="11579" spans="1:1" x14ac:dyDescent="0.2">
      <c r="A11579" s="94"/>
    </row>
    <row r="11580" spans="1:1" x14ac:dyDescent="0.2">
      <c r="A11580" s="94"/>
    </row>
    <row r="11581" spans="1:1" x14ac:dyDescent="0.2">
      <c r="A11581" s="94"/>
    </row>
    <row r="11582" spans="1:1" x14ac:dyDescent="0.2">
      <c r="A11582" s="94"/>
    </row>
    <row r="11583" spans="1:1" x14ac:dyDescent="0.2">
      <c r="A11583" s="94"/>
    </row>
    <row r="11584" spans="1:1" x14ac:dyDescent="0.2">
      <c r="A11584" s="94"/>
    </row>
    <row r="11585" spans="1:1" x14ac:dyDescent="0.2">
      <c r="A11585" s="94"/>
    </row>
    <row r="11586" spans="1:1" x14ac:dyDescent="0.2">
      <c r="A11586" s="94"/>
    </row>
    <row r="11587" spans="1:1" x14ac:dyDescent="0.2">
      <c r="A11587" s="94"/>
    </row>
    <row r="11588" spans="1:1" x14ac:dyDescent="0.2">
      <c r="A11588" s="94"/>
    </row>
    <row r="11589" spans="1:1" x14ac:dyDescent="0.2">
      <c r="A11589" s="94"/>
    </row>
    <row r="11590" spans="1:1" x14ac:dyDescent="0.2">
      <c r="A11590" s="94"/>
    </row>
    <row r="11591" spans="1:1" x14ac:dyDescent="0.2">
      <c r="A11591" s="94"/>
    </row>
    <row r="11592" spans="1:1" x14ac:dyDescent="0.2">
      <c r="A11592" s="94"/>
    </row>
    <row r="11593" spans="1:1" x14ac:dyDescent="0.2">
      <c r="A11593" s="94"/>
    </row>
    <row r="11594" spans="1:1" x14ac:dyDescent="0.2">
      <c r="A11594" s="94"/>
    </row>
    <row r="11595" spans="1:1" x14ac:dyDescent="0.2">
      <c r="A11595" s="94"/>
    </row>
    <row r="11596" spans="1:1" x14ac:dyDescent="0.2">
      <c r="A11596" s="94"/>
    </row>
    <row r="11597" spans="1:1" x14ac:dyDescent="0.2">
      <c r="A11597" s="94"/>
    </row>
    <row r="11598" spans="1:1" x14ac:dyDescent="0.2">
      <c r="A11598" s="94"/>
    </row>
    <row r="11599" spans="1:1" x14ac:dyDescent="0.2">
      <c r="A11599" s="94"/>
    </row>
    <row r="11600" spans="1:1" x14ac:dyDescent="0.2">
      <c r="A11600" s="94"/>
    </row>
    <row r="11601" spans="1:1" x14ac:dyDescent="0.2">
      <c r="A11601" s="94"/>
    </row>
    <row r="11602" spans="1:1" x14ac:dyDescent="0.2">
      <c r="A11602" s="94"/>
    </row>
    <row r="11603" spans="1:1" x14ac:dyDescent="0.2">
      <c r="A11603" s="94"/>
    </row>
    <row r="11604" spans="1:1" x14ac:dyDescent="0.2">
      <c r="A11604" s="94"/>
    </row>
    <row r="11605" spans="1:1" x14ac:dyDescent="0.2">
      <c r="A11605" s="94"/>
    </row>
    <row r="11606" spans="1:1" x14ac:dyDescent="0.2">
      <c r="A11606" s="94"/>
    </row>
    <row r="11607" spans="1:1" x14ac:dyDescent="0.2">
      <c r="A11607" s="94"/>
    </row>
    <row r="11608" spans="1:1" x14ac:dyDescent="0.2">
      <c r="A11608" s="94"/>
    </row>
    <row r="11609" spans="1:1" x14ac:dyDescent="0.2">
      <c r="A11609" s="94"/>
    </row>
    <row r="11610" spans="1:1" x14ac:dyDescent="0.2">
      <c r="A11610" s="94"/>
    </row>
    <row r="11611" spans="1:1" x14ac:dyDescent="0.2">
      <c r="A11611" s="94"/>
    </row>
    <row r="11612" spans="1:1" x14ac:dyDescent="0.2">
      <c r="A11612" s="94"/>
    </row>
    <row r="11613" spans="1:1" x14ac:dyDescent="0.2">
      <c r="A11613" s="94"/>
    </row>
    <row r="11614" spans="1:1" x14ac:dyDescent="0.2">
      <c r="A11614" s="94"/>
    </row>
    <row r="11615" spans="1:1" x14ac:dyDescent="0.2">
      <c r="A11615" s="94"/>
    </row>
    <row r="11616" spans="1:1" x14ac:dyDescent="0.2">
      <c r="A11616" s="94"/>
    </row>
    <row r="11617" spans="1:1" x14ac:dyDescent="0.2">
      <c r="A11617" s="94"/>
    </row>
    <row r="11618" spans="1:1" x14ac:dyDescent="0.2">
      <c r="A11618" s="94"/>
    </row>
    <row r="11619" spans="1:1" x14ac:dyDescent="0.2">
      <c r="A11619" s="94"/>
    </row>
    <row r="11620" spans="1:1" x14ac:dyDescent="0.2">
      <c r="A11620" s="94"/>
    </row>
    <row r="11621" spans="1:1" x14ac:dyDescent="0.2">
      <c r="A11621" s="94"/>
    </row>
    <row r="11622" spans="1:1" x14ac:dyDescent="0.2">
      <c r="A11622" s="94"/>
    </row>
    <row r="11623" spans="1:1" x14ac:dyDescent="0.2">
      <c r="A11623" s="94"/>
    </row>
    <row r="11624" spans="1:1" x14ac:dyDescent="0.2">
      <c r="A11624" s="94"/>
    </row>
    <row r="11625" spans="1:1" x14ac:dyDescent="0.2">
      <c r="A11625" s="94"/>
    </row>
    <row r="11626" spans="1:1" x14ac:dyDescent="0.2">
      <c r="A11626" s="94"/>
    </row>
    <row r="11627" spans="1:1" x14ac:dyDescent="0.2">
      <c r="A11627" s="94"/>
    </row>
    <row r="11628" spans="1:1" x14ac:dyDescent="0.2">
      <c r="A11628" s="94"/>
    </row>
    <row r="11629" spans="1:1" x14ac:dyDescent="0.2">
      <c r="A11629" s="94"/>
    </row>
    <row r="11630" spans="1:1" x14ac:dyDescent="0.2">
      <c r="A11630" s="94"/>
    </row>
    <row r="11631" spans="1:1" x14ac:dyDescent="0.2">
      <c r="A11631" s="94"/>
    </row>
    <row r="11632" spans="1:1" x14ac:dyDescent="0.2">
      <c r="A11632" s="94"/>
    </row>
    <row r="11633" spans="1:1" x14ac:dyDescent="0.2">
      <c r="A11633" s="94"/>
    </row>
    <row r="11634" spans="1:1" x14ac:dyDescent="0.2">
      <c r="A11634" s="94"/>
    </row>
    <row r="11635" spans="1:1" x14ac:dyDescent="0.2">
      <c r="A11635" s="94"/>
    </row>
    <row r="11636" spans="1:1" x14ac:dyDescent="0.2">
      <c r="A11636" s="94"/>
    </row>
    <row r="11637" spans="1:1" x14ac:dyDescent="0.2">
      <c r="A11637" s="94"/>
    </row>
    <row r="11638" spans="1:1" x14ac:dyDescent="0.2">
      <c r="A11638" s="94"/>
    </row>
    <row r="11639" spans="1:1" x14ac:dyDescent="0.2">
      <c r="A11639" s="94"/>
    </row>
    <row r="11640" spans="1:1" x14ac:dyDescent="0.2">
      <c r="A11640" s="94"/>
    </row>
    <row r="11641" spans="1:1" x14ac:dyDescent="0.2">
      <c r="A11641" s="94"/>
    </row>
    <row r="11642" spans="1:1" x14ac:dyDescent="0.2">
      <c r="A11642" s="94"/>
    </row>
    <row r="11643" spans="1:1" x14ac:dyDescent="0.2">
      <c r="A11643" s="94"/>
    </row>
    <row r="11644" spans="1:1" x14ac:dyDescent="0.2">
      <c r="A11644" s="94"/>
    </row>
    <row r="11645" spans="1:1" x14ac:dyDescent="0.2">
      <c r="A11645" s="94"/>
    </row>
    <row r="11646" spans="1:1" x14ac:dyDescent="0.2">
      <c r="A11646" s="94"/>
    </row>
    <row r="11647" spans="1:1" x14ac:dyDescent="0.2">
      <c r="A11647" s="94"/>
    </row>
    <row r="11648" spans="1:1" x14ac:dyDescent="0.2">
      <c r="A11648" s="94"/>
    </row>
    <row r="11649" spans="1:1" x14ac:dyDescent="0.2">
      <c r="A11649" s="94"/>
    </row>
    <row r="11650" spans="1:1" x14ac:dyDescent="0.2">
      <c r="A11650" s="94"/>
    </row>
    <row r="11651" spans="1:1" x14ac:dyDescent="0.2">
      <c r="A11651" s="94"/>
    </row>
    <row r="11652" spans="1:1" x14ac:dyDescent="0.2">
      <c r="A11652" s="94"/>
    </row>
    <row r="11653" spans="1:1" x14ac:dyDescent="0.2">
      <c r="A11653" s="94"/>
    </row>
    <row r="11654" spans="1:1" x14ac:dyDescent="0.2">
      <c r="A11654" s="94"/>
    </row>
    <row r="11655" spans="1:1" x14ac:dyDescent="0.2">
      <c r="A11655" s="94"/>
    </row>
    <row r="11656" spans="1:1" x14ac:dyDescent="0.2">
      <c r="A11656" s="94"/>
    </row>
    <row r="11657" spans="1:1" x14ac:dyDescent="0.2">
      <c r="A11657" s="94"/>
    </row>
    <row r="11658" spans="1:1" x14ac:dyDescent="0.2">
      <c r="A11658" s="94"/>
    </row>
    <row r="11659" spans="1:1" x14ac:dyDescent="0.2">
      <c r="A11659" s="94"/>
    </row>
    <row r="11660" spans="1:1" x14ac:dyDescent="0.2">
      <c r="A11660" s="94"/>
    </row>
    <row r="11661" spans="1:1" x14ac:dyDescent="0.2">
      <c r="A11661" s="94"/>
    </row>
    <row r="11662" spans="1:1" x14ac:dyDescent="0.2">
      <c r="A11662" s="94"/>
    </row>
    <row r="11663" spans="1:1" x14ac:dyDescent="0.2">
      <c r="A11663" s="94"/>
    </row>
    <row r="11664" spans="1:1" x14ac:dyDescent="0.2">
      <c r="A11664" s="94"/>
    </row>
    <row r="11665" spans="1:1" x14ac:dyDescent="0.2">
      <c r="A11665" s="94"/>
    </row>
    <row r="11666" spans="1:1" x14ac:dyDescent="0.2">
      <c r="A11666" s="94"/>
    </row>
    <row r="11667" spans="1:1" x14ac:dyDescent="0.2">
      <c r="A11667" s="94"/>
    </row>
    <row r="11668" spans="1:1" x14ac:dyDescent="0.2">
      <c r="A11668" s="94"/>
    </row>
    <row r="11669" spans="1:1" x14ac:dyDescent="0.2">
      <c r="A11669" s="94"/>
    </row>
    <row r="11670" spans="1:1" x14ac:dyDescent="0.2">
      <c r="A11670" s="94"/>
    </row>
    <row r="11671" spans="1:1" x14ac:dyDescent="0.2">
      <c r="A11671" s="94"/>
    </row>
    <row r="11672" spans="1:1" x14ac:dyDescent="0.2">
      <c r="A11672" s="94"/>
    </row>
    <row r="11673" spans="1:1" x14ac:dyDescent="0.2">
      <c r="A11673" s="94"/>
    </row>
    <row r="11674" spans="1:1" x14ac:dyDescent="0.2">
      <c r="A11674" s="94"/>
    </row>
    <row r="11675" spans="1:1" x14ac:dyDescent="0.2">
      <c r="A11675" s="94"/>
    </row>
    <row r="11676" spans="1:1" x14ac:dyDescent="0.2">
      <c r="A11676" s="94"/>
    </row>
    <row r="11677" spans="1:1" x14ac:dyDescent="0.2">
      <c r="A11677" s="94"/>
    </row>
    <row r="11678" spans="1:1" x14ac:dyDescent="0.2">
      <c r="A11678" s="94"/>
    </row>
    <row r="11679" spans="1:1" x14ac:dyDescent="0.2">
      <c r="A11679" s="94"/>
    </row>
    <row r="11680" spans="1:1" x14ac:dyDescent="0.2">
      <c r="A11680" s="94"/>
    </row>
    <row r="11681" spans="1:1" x14ac:dyDescent="0.2">
      <c r="A11681" s="94"/>
    </row>
    <row r="11682" spans="1:1" x14ac:dyDescent="0.2">
      <c r="A11682" s="94"/>
    </row>
    <row r="11683" spans="1:1" x14ac:dyDescent="0.2">
      <c r="A11683" s="94"/>
    </row>
    <row r="11684" spans="1:1" x14ac:dyDescent="0.2">
      <c r="A11684" s="94"/>
    </row>
    <row r="11685" spans="1:1" x14ac:dyDescent="0.2">
      <c r="A11685" s="94"/>
    </row>
    <row r="11686" spans="1:1" x14ac:dyDescent="0.2">
      <c r="A11686" s="94"/>
    </row>
    <row r="11687" spans="1:1" x14ac:dyDescent="0.2">
      <c r="A11687" s="94"/>
    </row>
    <row r="11688" spans="1:1" x14ac:dyDescent="0.2">
      <c r="A11688" s="94"/>
    </row>
    <row r="11689" spans="1:1" x14ac:dyDescent="0.2">
      <c r="A11689" s="94"/>
    </row>
    <row r="11690" spans="1:1" x14ac:dyDescent="0.2">
      <c r="A11690" s="94"/>
    </row>
    <row r="11691" spans="1:1" x14ac:dyDescent="0.2">
      <c r="A11691" s="94"/>
    </row>
    <row r="11692" spans="1:1" x14ac:dyDescent="0.2">
      <c r="A11692" s="94"/>
    </row>
    <row r="11693" spans="1:1" x14ac:dyDescent="0.2">
      <c r="A11693" s="94"/>
    </row>
    <row r="11694" spans="1:1" x14ac:dyDescent="0.2">
      <c r="A11694" s="94"/>
    </row>
    <row r="11695" spans="1:1" x14ac:dyDescent="0.2">
      <c r="A11695" s="94"/>
    </row>
    <row r="11696" spans="1:1" x14ac:dyDescent="0.2">
      <c r="A11696" s="94"/>
    </row>
    <row r="11697" spans="1:1" x14ac:dyDescent="0.2">
      <c r="A11697" s="94"/>
    </row>
    <row r="11698" spans="1:1" x14ac:dyDescent="0.2">
      <c r="A11698" s="94"/>
    </row>
    <row r="11699" spans="1:1" x14ac:dyDescent="0.2">
      <c r="A11699" s="94"/>
    </row>
    <row r="11700" spans="1:1" x14ac:dyDescent="0.2">
      <c r="A11700" s="94"/>
    </row>
    <row r="11701" spans="1:1" x14ac:dyDescent="0.2">
      <c r="A11701" s="94"/>
    </row>
    <row r="11702" spans="1:1" x14ac:dyDescent="0.2">
      <c r="A11702" s="94"/>
    </row>
    <row r="11703" spans="1:1" x14ac:dyDescent="0.2">
      <c r="A11703" s="94"/>
    </row>
    <row r="11704" spans="1:1" x14ac:dyDescent="0.2">
      <c r="A11704" s="94"/>
    </row>
    <row r="11705" spans="1:1" x14ac:dyDescent="0.2">
      <c r="A11705" s="94"/>
    </row>
    <row r="11706" spans="1:1" x14ac:dyDescent="0.2">
      <c r="A11706" s="94"/>
    </row>
    <row r="11707" spans="1:1" x14ac:dyDescent="0.2">
      <c r="A11707" s="94"/>
    </row>
    <row r="11708" spans="1:1" x14ac:dyDescent="0.2">
      <c r="A11708" s="94"/>
    </row>
    <row r="11709" spans="1:1" x14ac:dyDescent="0.2">
      <c r="A11709" s="94"/>
    </row>
    <row r="11710" spans="1:1" x14ac:dyDescent="0.2">
      <c r="A11710" s="94"/>
    </row>
    <row r="11711" spans="1:1" x14ac:dyDescent="0.2">
      <c r="A11711" s="94"/>
    </row>
    <row r="11712" spans="1:1" x14ac:dyDescent="0.2">
      <c r="A11712" s="94"/>
    </row>
    <row r="11713" spans="1:1" x14ac:dyDescent="0.2">
      <c r="A11713" s="94"/>
    </row>
    <row r="11714" spans="1:1" x14ac:dyDescent="0.2">
      <c r="A11714" s="94"/>
    </row>
    <row r="11715" spans="1:1" x14ac:dyDescent="0.2">
      <c r="A11715" s="94"/>
    </row>
    <row r="11716" spans="1:1" x14ac:dyDescent="0.2">
      <c r="A11716" s="94"/>
    </row>
    <row r="11717" spans="1:1" x14ac:dyDescent="0.2">
      <c r="A11717" s="94"/>
    </row>
    <row r="11718" spans="1:1" x14ac:dyDescent="0.2">
      <c r="A11718" s="94"/>
    </row>
    <row r="11719" spans="1:1" x14ac:dyDescent="0.2">
      <c r="A11719" s="94"/>
    </row>
    <row r="11720" spans="1:1" x14ac:dyDescent="0.2">
      <c r="A11720" s="94"/>
    </row>
    <row r="11721" spans="1:1" x14ac:dyDescent="0.2">
      <c r="A11721" s="94"/>
    </row>
    <row r="11722" spans="1:1" x14ac:dyDescent="0.2">
      <c r="A11722" s="94"/>
    </row>
    <row r="11723" spans="1:1" x14ac:dyDescent="0.2">
      <c r="A11723" s="94"/>
    </row>
    <row r="11724" spans="1:1" x14ac:dyDescent="0.2">
      <c r="A11724" s="94"/>
    </row>
    <row r="11725" spans="1:1" x14ac:dyDescent="0.2">
      <c r="A11725" s="94"/>
    </row>
    <row r="11726" spans="1:1" x14ac:dyDescent="0.2">
      <c r="A11726" s="94"/>
    </row>
    <row r="11727" spans="1:1" x14ac:dyDescent="0.2">
      <c r="A11727" s="94"/>
    </row>
    <row r="11728" spans="1:1" x14ac:dyDescent="0.2">
      <c r="A11728" s="94"/>
    </row>
    <row r="11729" spans="1:1" x14ac:dyDescent="0.2">
      <c r="A11729" s="94"/>
    </row>
    <row r="11730" spans="1:1" x14ac:dyDescent="0.2">
      <c r="A11730" s="94"/>
    </row>
    <row r="11731" spans="1:1" x14ac:dyDescent="0.2">
      <c r="A11731" s="94"/>
    </row>
    <row r="11732" spans="1:1" x14ac:dyDescent="0.2">
      <c r="A11732" s="94"/>
    </row>
    <row r="11733" spans="1:1" x14ac:dyDescent="0.2">
      <c r="A11733" s="94"/>
    </row>
    <row r="11734" spans="1:1" x14ac:dyDescent="0.2">
      <c r="A11734" s="94"/>
    </row>
    <row r="11735" spans="1:1" x14ac:dyDescent="0.2">
      <c r="A11735" s="94"/>
    </row>
    <row r="11736" spans="1:1" x14ac:dyDescent="0.2">
      <c r="A11736" s="94"/>
    </row>
    <row r="11737" spans="1:1" x14ac:dyDescent="0.2">
      <c r="A11737" s="94"/>
    </row>
    <row r="11738" spans="1:1" x14ac:dyDescent="0.2">
      <c r="A11738" s="94"/>
    </row>
    <row r="11739" spans="1:1" x14ac:dyDescent="0.2">
      <c r="A11739" s="94"/>
    </row>
    <row r="11740" spans="1:1" x14ac:dyDescent="0.2">
      <c r="A11740" s="94"/>
    </row>
    <row r="11741" spans="1:1" x14ac:dyDescent="0.2">
      <c r="A11741" s="94"/>
    </row>
    <row r="11742" spans="1:1" x14ac:dyDescent="0.2">
      <c r="A11742" s="94"/>
    </row>
    <row r="11743" spans="1:1" x14ac:dyDescent="0.2">
      <c r="A11743" s="94"/>
    </row>
    <row r="11744" spans="1:1" x14ac:dyDescent="0.2">
      <c r="A11744" s="94"/>
    </row>
    <row r="11745" spans="1:1" x14ac:dyDescent="0.2">
      <c r="A11745" s="94"/>
    </row>
    <row r="11746" spans="1:1" x14ac:dyDescent="0.2">
      <c r="A11746" s="94"/>
    </row>
    <row r="11747" spans="1:1" x14ac:dyDescent="0.2">
      <c r="A11747" s="94"/>
    </row>
    <row r="11748" spans="1:1" x14ac:dyDescent="0.2">
      <c r="A11748" s="94"/>
    </row>
    <row r="11749" spans="1:1" x14ac:dyDescent="0.2">
      <c r="A11749" s="94"/>
    </row>
    <row r="11750" spans="1:1" x14ac:dyDescent="0.2">
      <c r="A11750" s="94"/>
    </row>
    <row r="11751" spans="1:1" x14ac:dyDescent="0.2">
      <c r="A11751" s="94"/>
    </row>
    <row r="11752" spans="1:1" x14ac:dyDescent="0.2">
      <c r="A11752" s="94"/>
    </row>
    <row r="11753" spans="1:1" x14ac:dyDescent="0.2">
      <c r="A11753" s="94"/>
    </row>
    <row r="11754" spans="1:1" x14ac:dyDescent="0.2">
      <c r="A11754" s="94"/>
    </row>
    <row r="11755" spans="1:1" x14ac:dyDescent="0.2">
      <c r="A11755" s="94"/>
    </row>
    <row r="11756" spans="1:1" x14ac:dyDescent="0.2">
      <c r="A11756" s="94"/>
    </row>
    <row r="11757" spans="1:1" x14ac:dyDescent="0.2">
      <c r="A11757" s="94"/>
    </row>
    <row r="11758" spans="1:1" x14ac:dyDescent="0.2">
      <c r="A11758" s="94"/>
    </row>
    <row r="11759" spans="1:1" x14ac:dyDescent="0.2">
      <c r="A11759" s="94"/>
    </row>
    <row r="11760" spans="1:1" x14ac:dyDescent="0.2">
      <c r="A11760" s="94"/>
    </row>
    <row r="11761" spans="1:1" x14ac:dyDescent="0.2">
      <c r="A11761" s="94"/>
    </row>
    <row r="11762" spans="1:1" x14ac:dyDescent="0.2">
      <c r="A11762" s="94"/>
    </row>
    <row r="11763" spans="1:1" x14ac:dyDescent="0.2">
      <c r="A11763" s="94"/>
    </row>
    <row r="11764" spans="1:1" x14ac:dyDescent="0.2">
      <c r="A11764" s="94"/>
    </row>
    <row r="11765" spans="1:1" x14ac:dyDescent="0.2">
      <c r="A11765" s="94"/>
    </row>
    <row r="11766" spans="1:1" x14ac:dyDescent="0.2">
      <c r="A11766" s="94"/>
    </row>
    <row r="11767" spans="1:1" x14ac:dyDescent="0.2">
      <c r="A11767" s="94"/>
    </row>
    <row r="11768" spans="1:1" x14ac:dyDescent="0.2">
      <c r="A11768" s="94"/>
    </row>
    <row r="11769" spans="1:1" x14ac:dyDescent="0.2">
      <c r="A11769" s="94"/>
    </row>
    <row r="11770" spans="1:1" x14ac:dyDescent="0.2">
      <c r="A11770" s="94"/>
    </row>
    <row r="11771" spans="1:1" x14ac:dyDescent="0.2">
      <c r="A11771" s="94"/>
    </row>
    <row r="11772" spans="1:1" x14ac:dyDescent="0.2">
      <c r="A11772" s="94"/>
    </row>
    <row r="11773" spans="1:1" x14ac:dyDescent="0.2">
      <c r="A11773" s="94"/>
    </row>
    <row r="11774" spans="1:1" x14ac:dyDescent="0.2">
      <c r="A11774" s="94"/>
    </row>
    <row r="11775" spans="1:1" x14ac:dyDescent="0.2">
      <c r="A11775" s="94"/>
    </row>
    <row r="11776" spans="1:1" x14ac:dyDescent="0.2">
      <c r="A11776" s="94"/>
    </row>
    <row r="11777" spans="1:1" x14ac:dyDescent="0.2">
      <c r="A11777" s="94"/>
    </row>
    <row r="11778" spans="1:1" x14ac:dyDescent="0.2">
      <c r="A11778" s="94"/>
    </row>
    <row r="11779" spans="1:1" x14ac:dyDescent="0.2">
      <c r="A11779" s="94"/>
    </row>
    <row r="11780" spans="1:1" x14ac:dyDescent="0.2">
      <c r="A11780" s="94"/>
    </row>
    <row r="11781" spans="1:1" x14ac:dyDescent="0.2">
      <c r="A11781" s="94"/>
    </row>
    <row r="11782" spans="1:1" x14ac:dyDescent="0.2">
      <c r="A11782" s="94"/>
    </row>
    <row r="11783" spans="1:1" x14ac:dyDescent="0.2">
      <c r="A11783" s="94"/>
    </row>
    <row r="11784" spans="1:1" x14ac:dyDescent="0.2">
      <c r="A11784" s="94"/>
    </row>
    <row r="11785" spans="1:1" x14ac:dyDescent="0.2">
      <c r="A11785" s="94"/>
    </row>
    <row r="11786" spans="1:1" x14ac:dyDescent="0.2">
      <c r="A11786" s="94"/>
    </row>
    <row r="11787" spans="1:1" x14ac:dyDescent="0.2">
      <c r="A11787" s="94"/>
    </row>
    <row r="11788" spans="1:1" x14ac:dyDescent="0.2">
      <c r="A11788" s="94"/>
    </row>
    <row r="11789" spans="1:1" x14ac:dyDescent="0.2">
      <c r="A11789" s="94"/>
    </row>
    <row r="11790" spans="1:1" x14ac:dyDescent="0.2">
      <c r="A11790" s="94"/>
    </row>
    <row r="11791" spans="1:1" x14ac:dyDescent="0.2">
      <c r="A11791" s="94"/>
    </row>
    <row r="11792" spans="1:1" x14ac:dyDescent="0.2">
      <c r="A11792" s="94"/>
    </row>
    <row r="11793" spans="1:1" x14ac:dyDescent="0.2">
      <c r="A11793" s="94"/>
    </row>
    <row r="11794" spans="1:1" x14ac:dyDescent="0.2">
      <c r="A11794" s="94"/>
    </row>
    <row r="11795" spans="1:1" x14ac:dyDescent="0.2">
      <c r="A11795" s="94"/>
    </row>
    <row r="11796" spans="1:1" x14ac:dyDescent="0.2">
      <c r="A11796" s="94"/>
    </row>
    <row r="11797" spans="1:1" x14ac:dyDescent="0.2">
      <c r="A11797" s="94"/>
    </row>
    <row r="11798" spans="1:1" x14ac:dyDescent="0.2">
      <c r="A11798" s="94"/>
    </row>
    <row r="11799" spans="1:1" x14ac:dyDescent="0.2">
      <c r="A11799" s="94"/>
    </row>
    <row r="11800" spans="1:1" x14ac:dyDescent="0.2">
      <c r="A11800" s="94"/>
    </row>
    <row r="11801" spans="1:1" x14ac:dyDescent="0.2">
      <c r="A11801" s="94"/>
    </row>
    <row r="11802" spans="1:1" x14ac:dyDescent="0.2">
      <c r="A11802" s="94"/>
    </row>
    <row r="11803" spans="1:1" x14ac:dyDescent="0.2">
      <c r="A11803" s="94"/>
    </row>
    <row r="11804" spans="1:1" x14ac:dyDescent="0.2">
      <c r="A11804" s="94"/>
    </row>
    <row r="11805" spans="1:1" x14ac:dyDescent="0.2">
      <c r="A11805" s="94"/>
    </row>
    <row r="11806" spans="1:1" x14ac:dyDescent="0.2">
      <c r="A11806" s="94"/>
    </row>
    <row r="11807" spans="1:1" x14ac:dyDescent="0.2">
      <c r="A11807" s="94"/>
    </row>
    <row r="11808" spans="1:1" x14ac:dyDescent="0.2">
      <c r="A11808" s="94"/>
    </row>
    <row r="11809" spans="1:1" x14ac:dyDescent="0.2">
      <c r="A11809" s="94"/>
    </row>
    <row r="11810" spans="1:1" x14ac:dyDescent="0.2">
      <c r="A11810" s="94"/>
    </row>
    <row r="11811" spans="1:1" x14ac:dyDescent="0.2">
      <c r="A11811" s="94"/>
    </row>
    <row r="11812" spans="1:1" x14ac:dyDescent="0.2">
      <c r="A11812" s="94"/>
    </row>
    <row r="11813" spans="1:1" x14ac:dyDescent="0.2">
      <c r="A11813" s="94"/>
    </row>
    <row r="11814" spans="1:1" x14ac:dyDescent="0.2">
      <c r="A11814" s="94"/>
    </row>
    <row r="11815" spans="1:1" x14ac:dyDescent="0.2">
      <c r="A11815" s="94"/>
    </row>
    <row r="11816" spans="1:1" x14ac:dyDescent="0.2">
      <c r="A11816" s="94"/>
    </row>
    <row r="11817" spans="1:1" x14ac:dyDescent="0.2">
      <c r="A11817" s="94"/>
    </row>
    <row r="11818" spans="1:1" x14ac:dyDescent="0.2">
      <c r="A11818" s="94"/>
    </row>
    <row r="11819" spans="1:1" x14ac:dyDescent="0.2">
      <c r="A11819" s="94"/>
    </row>
    <row r="11820" spans="1:1" x14ac:dyDescent="0.2">
      <c r="A11820" s="94"/>
    </row>
    <row r="11821" spans="1:1" x14ac:dyDescent="0.2">
      <c r="A11821" s="94"/>
    </row>
    <row r="11822" spans="1:1" x14ac:dyDescent="0.2">
      <c r="A11822" s="94"/>
    </row>
    <row r="11823" spans="1:1" x14ac:dyDescent="0.2">
      <c r="A11823" s="94"/>
    </row>
    <row r="11824" spans="1:1" x14ac:dyDescent="0.2">
      <c r="A11824" s="94"/>
    </row>
    <row r="11825" spans="1:1" x14ac:dyDescent="0.2">
      <c r="A11825" s="94"/>
    </row>
    <row r="11826" spans="1:1" x14ac:dyDescent="0.2">
      <c r="A11826" s="94"/>
    </row>
    <row r="11827" spans="1:1" x14ac:dyDescent="0.2">
      <c r="A11827" s="94"/>
    </row>
    <row r="11828" spans="1:1" x14ac:dyDescent="0.2">
      <c r="A11828" s="94"/>
    </row>
    <row r="11829" spans="1:1" x14ac:dyDescent="0.2">
      <c r="A11829" s="94"/>
    </row>
    <row r="11830" spans="1:1" x14ac:dyDescent="0.2">
      <c r="A11830" s="94"/>
    </row>
    <row r="11831" spans="1:1" x14ac:dyDescent="0.2">
      <c r="A11831" s="94"/>
    </row>
    <row r="11832" spans="1:1" x14ac:dyDescent="0.2">
      <c r="A11832" s="94"/>
    </row>
    <row r="11833" spans="1:1" x14ac:dyDescent="0.2">
      <c r="A11833" s="94"/>
    </row>
    <row r="11834" spans="1:1" x14ac:dyDescent="0.2">
      <c r="A11834" s="94"/>
    </row>
    <row r="11835" spans="1:1" x14ac:dyDescent="0.2">
      <c r="A11835" s="94"/>
    </row>
    <row r="11836" spans="1:1" x14ac:dyDescent="0.2">
      <c r="A11836" s="94"/>
    </row>
    <row r="11837" spans="1:1" x14ac:dyDescent="0.2">
      <c r="A11837" s="94"/>
    </row>
    <row r="11838" spans="1:1" x14ac:dyDescent="0.2">
      <c r="A11838" s="94"/>
    </row>
    <row r="11839" spans="1:1" x14ac:dyDescent="0.2">
      <c r="A11839" s="94"/>
    </row>
    <row r="11840" spans="1:1" x14ac:dyDescent="0.2">
      <c r="A11840" s="94"/>
    </row>
    <row r="11841" spans="1:1" x14ac:dyDescent="0.2">
      <c r="A11841" s="94"/>
    </row>
    <row r="11842" spans="1:1" x14ac:dyDescent="0.2">
      <c r="A11842" s="94"/>
    </row>
    <row r="11843" spans="1:1" x14ac:dyDescent="0.2">
      <c r="A11843" s="94"/>
    </row>
    <row r="11844" spans="1:1" x14ac:dyDescent="0.2">
      <c r="A11844" s="94"/>
    </row>
    <row r="11845" spans="1:1" x14ac:dyDescent="0.2">
      <c r="A11845" s="94"/>
    </row>
    <row r="11846" spans="1:1" x14ac:dyDescent="0.2">
      <c r="A11846" s="94"/>
    </row>
    <row r="11847" spans="1:1" x14ac:dyDescent="0.2">
      <c r="A11847" s="94"/>
    </row>
    <row r="11848" spans="1:1" x14ac:dyDescent="0.2">
      <c r="A11848" s="94"/>
    </row>
    <row r="11849" spans="1:1" x14ac:dyDescent="0.2">
      <c r="A11849" s="94"/>
    </row>
    <row r="11850" spans="1:1" x14ac:dyDescent="0.2">
      <c r="A11850" s="94"/>
    </row>
    <row r="11851" spans="1:1" x14ac:dyDescent="0.2">
      <c r="A11851" s="94"/>
    </row>
    <row r="11852" spans="1:1" x14ac:dyDescent="0.2">
      <c r="A11852" s="94"/>
    </row>
    <row r="11853" spans="1:1" x14ac:dyDescent="0.2">
      <c r="A11853" s="94"/>
    </row>
    <row r="11854" spans="1:1" x14ac:dyDescent="0.2">
      <c r="A11854" s="94"/>
    </row>
    <row r="11855" spans="1:1" x14ac:dyDescent="0.2">
      <c r="A11855" s="94"/>
    </row>
    <row r="11856" spans="1:1" x14ac:dyDescent="0.2">
      <c r="A11856" s="94"/>
    </row>
    <row r="11857" spans="1:1" x14ac:dyDescent="0.2">
      <c r="A11857" s="94"/>
    </row>
    <row r="11858" spans="1:1" x14ac:dyDescent="0.2">
      <c r="A11858" s="94"/>
    </row>
    <row r="11859" spans="1:1" x14ac:dyDescent="0.2">
      <c r="A11859" s="94"/>
    </row>
    <row r="11860" spans="1:1" x14ac:dyDescent="0.2">
      <c r="A11860" s="94"/>
    </row>
    <row r="11861" spans="1:1" x14ac:dyDescent="0.2">
      <c r="A11861" s="94"/>
    </row>
    <row r="11862" spans="1:1" x14ac:dyDescent="0.2">
      <c r="A11862" s="94"/>
    </row>
    <row r="11863" spans="1:1" x14ac:dyDescent="0.2">
      <c r="A11863" s="94"/>
    </row>
    <row r="11864" spans="1:1" x14ac:dyDescent="0.2">
      <c r="A11864" s="94"/>
    </row>
    <row r="11865" spans="1:1" x14ac:dyDescent="0.2">
      <c r="A11865" s="94"/>
    </row>
    <row r="11866" spans="1:1" x14ac:dyDescent="0.2">
      <c r="A11866" s="94"/>
    </row>
    <row r="11867" spans="1:1" x14ac:dyDescent="0.2">
      <c r="A11867" s="94"/>
    </row>
    <row r="11868" spans="1:1" x14ac:dyDescent="0.2">
      <c r="A11868" s="94"/>
    </row>
    <row r="11869" spans="1:1" x14ac:dyDescent="0.2">
      <c r="A11869" s="94"/>
    </row>
    <row r="11870" spans="1:1" x14ac:dyDescent="0.2">
      <c r="A11870" s="94"/>
    </row>
    <row r="11871" spans="1:1" x14ac:dyDescent="0.2">
      <c r="A11871" s="94"/>
    </row>
    <row r="11872" spans="1:1" x14ac:dyDescent="0.2">
      <c r="A11872" s="94"/>
    </row>
    <row r="11873" spans="1:1" x14ac:dyDescent="0.2">
      <c r="A11873" s="94"/>
    </row>
    <row r="11874" spans="1:1" x14ac:dyDescent="0.2">
      <c r="A11874" s="94"/>
    </row>
    <row r="11875" spans="1:1" x14ac:dyDescent="0.2">
      <c r="A11875" s="94"/>
    </row>
    <row r="11876" spans="1:1" x14ac:dyDescent="0.2">
      <c r="A11876" s="94"/>
    </row>
    <row r="11877" spans="1:1" x14ac:dyDescent="0.2">
      <c r="A11877" s="94"/>
    </row>
    <row r="11878" spans="1:1" x14ac:dyDescent="0.2">
      <c r="A11878" s="94"/>
    </row>
    <row r="11879" spans="1:1" x14ac:dyDescent="0.2">
      <c r="A11879" s="94"/>
    </row>
    <row r="11880" spans="1:1" x14ac:dyDescent="0.2">
      <c r="A11880" s="94"/>
    </row>
    <row r="11881" spans="1:1" x14ac:dyDescent="0.2">
      <c r="A11881" s="94"/>
    </row>
    <row r="11882" spans="1:1" x14ac:dyDescent="0.2">
      <c r="A11882" s="94"/>
    </row>
    <row r="11883" spans="1:1" x14ac:dyDescent="0.2">
      <c r="A11883" s="94"/>
    </row>
    <row r="11884" spans="1:1" x14ac:dyDescent="0.2">
      <c r="A11884" s="94"/>
    </row>
    <row r="11885" spans="1:1" x14ac:dyDescent="0.2">
      <c r="A11885" s="94"/>
    </row>
    <row r="11886" spans="1:1" x14ac:dyDescent="0.2">
      <c r="A11886" s="94"/>
    </row>
    <row r="11887" spans="1:1" x14ac:dyDescent="0.2">
      <c r="A11887" s="94"/>
    </row>
    <row r="11888" spans="1:1" x14ac:dyDescent="0.2">
      <c r="A11888" s="94"/>
    </row>
    <row r="11889" spans="1:1" x14ac:dyDescent="0.2">
      <c r="A11889" s="94"/>
    </row>
    <row r="11890" spans="1:1" x14ac:dyDescent="0.2">
      <c r="A11890" s="94"/>
    </row>
    <row r="11891" spans="1:1" x14ac:dyDescent="0.2">
      <c r="A11891" s="94"/>
    </row>
    <row r="11892" spans="1:1" x14ac:dyDescent="0.2">
      <c r="A11892" s="94"/>
    </row>
    <row r="11893" spans="1:1" x14ac:dyDescent="0.2">
      <c r="A11893" s="94"/>
    </row>
    <row r="11894" spans="1:1" x14ac:dyDescent="0.2">
      <c r="A11894" s="94"/>
    </row>
    <row r="11895" spans="1:1" x14ac:dyDescent="0.2">
      <c r="A11895" s="94"/>
    </row>
    <row r="11896" spans="1:1" x14ac:dyDescent="0.2">
      <c r="A11896" s="94"/>
    </row>
    <row r="11897" spans="1:1" x14ac:dyDescent="0.2">
      <c r="A11897" s="94"/>
    </row>
    <row r="11898" spans="1:1" x14ac:dyDescent="0.2">
      <c r="A11898" s="94"/>
    </row>
    <row r="11899" spans="1:1" x14ac:dyDescent="0.2">
      <c r="A11899" s="94"/>
    </row>
    <row r="11900" spans="1:1" x14ac:dyDescent="0.2">
      <c r="A11900" s="94"/>
    </row>
    <row r="11901" spans="1:1" x14ac:dyDescent="0.2">
      <c r="A11901" s="94"/>
    </row>
    <row r="11902" spans="1:1" x14ac:dyDescent="0.2">
      <c r="A11902" s="94"/>
    </row>
    <row r="11903" spans="1:1" x14ac:dyDescent="0.2">
      <c r="A11903" s="94"/>
    </row>
    <row r="11904" spans="1:1" x14ac:dyDescent="0.2">
      <c r="A11904" s="94"/>
    </row>
    <row r="11905" spans="1:1" x14ac:dyDescent="0.2">
      <c r="A11905" s="94"/>
    </row>
    <row r="11906" spans="1:1" x14ac:dyDescent="0.2">
      <c r="A11906" s="94"/>
    </row>
    <row r="11907" spans="1:1" x14ac:dyDescent="0.2">
      <c r="A11907" s="94"/>
    </row>
    <row r="11908" spans="1:1" x14ac:dyDescent="0.2">
      <c r="A11908" s="94"/>
    </row>
    <row r="11909" spans="1:1" x14ac:dyDescent="0.2">
      <c r="A11909" s="94"/>
    </row>
    <row r="11910" spans="1:1" x14ac:dyDescent="0.2">
      <c r="A11910" s="94"/>
    </row>
    <row r="11911" spans="1:1" x14ac:dyDescent="0.2">
      <c r="A11911" s="94"/>
    </row>
    <row r="11912" spans="1:1" x14ac:dyDescent="0.2">
      <c r="A11912" s="94"/>
    </row>
    <row r="11913" spans="1:1" x14ac:dyDescent="0.2">
      <c r="A11913" s="94"/>
    </row>
    <row r="11914" spans="1:1" x14ac:dyDescent="0.2">
      <c r="A11914" s="94"/>
    </row>
    <row r="11915" spans="1:1" x14ac:dyDescent="0.2">
      <c r="A11915" s="94"/>
    </row>
    <row r="11916" spans="1:1" x14ac:dyDescent="0.2">
      <c r="A11916" s="94"/>
    </row>
    <row r="11917" spans="1:1" x14ac:dyDescent="0.2">
      <c r="A11917" s="94"/>
    </row>
    <row r="11918" spans="1:1" x14ac:dyDescent="0.2">
      <c r="A11918" s="94"/>
    </row>
    <row r="11919" spans="1:1" x14ac:dyDescent="0.2">
      <c r="A11919" s="94"/>
    </row>
    <row r="11920" spans="1:1" x14ac:dyDescent="0.2">
      <c r="A11920" s="94"/>
    </row>
    <row r="11921" spans="1:1" x14ac:dyDescent="0.2">
      <c r="A11921" s="94"/>
    </row>
    <row r="11922" spans="1:1" x14ac:dyDescent="0.2">
      <c r="A11922" s="94"/>
    </row>
    <row r="11923" spans="1:1" x14ac:dyDescent="0.2">
      <c r="A11923" s="94"/>
    </row>
    <row r="11924" spans="1:1" x14ac:dyDescent="0.2">
      <c r="A11924" s="94"/>
    </row>
    <row r="11925" spans="1:1" x14ac:dyDescent="0.2">
      <c r="A11925" s="94"/>
    </row>
    <row r="11926" spans="1:1" x14ac:dyDescent="0.2">
      <c r="A11926" s="94"/>
    </row>
    <row r="11927" spans="1:1" x14ac:dyDescent="0.2">
      <c r="A11927" s="94"/>
    </row>
    <row r="11928" spans="1:1" x14ac:dyDescent="0.2">
      <c r="A11928" s="94"/>
    </row>
    <row r="11929" spans="1:1" x14ac:dyDescent="0.2">
      <c r="A11929" s="94"/>
    </row>
    <row r="11930" spans="1:1" x14ac:dyDescent="0.2">
      <c r="A11930" s="94"/>
    </row>
    <row r="11931" spans="1:1" x14ac:dyDescent="0.2">
      <c r="A11931" s="94"/>
    </row>
    <row r="11932" spans="1:1" x14ac:dyDescent="0.2">
      <c r="A11932" s="94"/>
    </row>
    <row r="11933" spans="1:1" x14ac:dyDescent="0.2">
      <c r="A11933" s="94"/>
    </row>
    <row r="11934" spans="1:1" x14ac:dyDescent="0.2">
      <c r="A11934" s="94"/>
    </row>
    <row r="11935" spans="1:1" x14ac:dyDescent="0.2">
      <c r="A11935" s="94"/>
    </row>
    <row r="11936" spans="1:1" x14ac:dyDescent="0.2">
      <c r="A11936" s="94"/>
    </row>
    <row r="11937" spans="1:1" x14ac:dyDescent="0.2">
      <c r="A11937" s="94"/>
    </row>
    <row r="11938" spans="1:1" x14ac:dyDescent="0.2">
      <c r="A11938" s="94"/>
    </row>
    <row r="11939" spans="1:1" x14ac:dyDescent="0.2">
      <c r="A11939" s="94"/>
    </row>
    <row r="11940" spans="1:1" x14ac:dyDescent="0.2">
      <c r="A11940" s="94"/>
    </row>
    <row r="11941" spans="1:1" x14ac:dyDescent="0.2">
      <c r="A11941" s="94"/>
    </row>
    <row r="11942" spans="1:1" x14ac:dyDescent="0.2">
      <c r="A11942" s="94"/>
    </row>
    <row r="11943" spans="1:1" x14ac:dyDescent="0.2">
      <c r="A11943" s="94"/>
    </row>
    <row r="11944" spans="1:1" x14ac:dyDescent="0.2">
      <c r="A11944" s="94"/>
    </row>
    <row r="11945" spans="1:1" x14ac:dyDescent="0.2">
      <c r="A11945" s="94"/>
    </row>
    <row r="11946" spans="1:1" x14ac:dyDescent="0.2">
      <c r="A11946" s="94"/>
    </row>
    <row r="11947" spans="1:1" x14ac:dyDescent="0.2">
      <c r="A11947" s="94"/>
    </row>
    <row r="11948" spans="1:1" x14ac:dyDescent="0.2">
      <c r="A11948" s="94"/>
    </row>
    <row r="11949" spans="1:1" x14ac:dyDescent="0.2">
      <c r="A11949" s="94"/>
    </row>
    <row r="11950" spans="1:1" x14ac:dyDescent="0.2">
      <c r="A11950" s="94"/>
    </row>
    <row r="11951" spans="1:1" x14ac:dyDescent="0.2">
      <c r="A11951" s="94"/>
    </row>
    <row r="11952" spans="1:1" x14ac:dyDescent="0.2">
      <c r="A11952" s="94"/>
    </row>
    <row r="11953" spans="1:1" x14ac:dyDescent="0.2">
      <c r="A11953" s="94"/>
    </row>
    <row r="11954" spans="1:1" x14ac:dyDescent="0.2">
      <c r="A11954" s="94"/>
    </row>
    <row r="11955" spans="1:1" x14ac:dyDescent="0.2">
      <c r="A11955" s="94"/>
    </row>
    <row r="11956" spans="1:1" x14ac:dyDescent="0.2">
      <c r="A11956" s="94"/>
    </row>
    <row r="11957" spans="1:1" x14ac:dyDescent="0.2">
      <c r="A11957" s="94"/>
    </row>
    <row r="11958" spans="1:1" x14ac:dyDescent="0.2">
      <c r="A11958" s="94"/>
    </row>
    <row r="11959" spans="1:1" x14ac:dyDescent="0.2">
      <c r="A11959" s="94"/>
    </row>
    <row r="11960" spans="1:1" x14ac:dyDescent="0.2">
      <c r="A11960" s="94"/>
    </row>
    <row r="11961" spans="1:1" x14ac:dyDescent="0.2">
      <c r="A11961" s="94"/>
    </row>
    <row r="11962" spans="1:1" x14ac:dyDescent="0.2">
      <c r="A11962" s="94"/>
    </row>
    <row r="11963" spans="1:1" x14ac:dyDescent="0.2">
      <c r="A11963" s="94"/>
    </row>
    <row r="11964" spans="1:1" x14ac:dyDescent="0.2">
      <c r="A11964" s="94"/>
    </row>
    <row r="11965" spans="1:1" x14ac:dyDescent="0.2">
      <c r="A11965" s="94"/>
    </row>
    <row r="11966" spans="1:1" x14ac:dyDescent="0.2">
      <c r="A11966" s="94"/>
    </row>
    <row r="11967" spans="1:1" x14ac:dyDescent="0.2">
      <c r="A11967" s="94"/>
    </row>
    <row r="11968" spans="1:1" x14ac:dyDescent="0.2">
      <c r="A11968" s="94"/>
    </row>
    <row r="11969" spans="1:1" x14ac:dyDescent="0.2">
      <c r="A11969" s="94"/>
    </row>
    <row r="11970" spans="1:1" x14ac:dyDescent="0.2">
      <c r="A11970" s="94"/>
    </row>
    <row r="11971" spans="1:1" x14ac:dyDescent="0.2">
      <c r="A11971" s="94"/>
    </row>
    <row r="11972" spans="1:1" x14ac:dyDescent="0.2">
      <c r="A11972" s="94"/>
    </row>
    <row r="11973" spans="1:1" x14ac:dyDescent="0.2">
      <c r="A11973" s="94"/>
    </row>
    <row r="11974" spans="1:1" x14ac:dyDescent="0.2">
      <c r="A11974" s="94"/>
    </row>
    <row r="11975" spans="1:1" x14ac:dyDescent="0.2">
      <c r="A11975" s="94"/>
    </row>
    <row r="11976" spans="1:1" x14ac:dyDescent="0.2">
      <c r="A11976" s="94"/>
    </row>
    <row r="11977" spans="1:1" x14ac:dyDescent="0.2">
      <c r="A11977" s="94"/>
    </row>
    <row r="11978" spans="1:1" x14ac:dyDescent="0.2">
      <c r="A11978" s="94"/>
    </row>
    <row r="11979" spans="1:1" x14ac:dyDescent="0.2">
      <c r="A11979" s="94"/>
    </row>
    <row r="11980" spans="1:1" x14ac:dyDescent="0.2">
      <c r="A11980" s="94"/>
    </row>
    <row r="11981" spans="1:1" x14ac:dyDescent="0.2">
      <c r="A11981" s="94"/>
    </row>
    <row r="11982" spans="1:1" x14ac:dyDescent="0.2">
      <c r="A11982" s="94"/>
    </row>
    <row r="11983" spans="1:1" x14ac:dyDescent="0.2">
      <c r="A11983" s="94"/>
    </row>
    <row r="11984" spans="1:1" x14ac:dyDescent="0.2">
      <c r="A11984" s="94"/>
    </row>
    <row r="11985" spans="1:1" x14ac:dyDescent="0.2">
      <c r="A11985" s="94"/>
    </row>
    <row r="11986" spans="1:1" x14ac:dyDescent="0.2">
      <c r="A11986" s="94"/>
    </row>
    <row r="11987" spans="1:1" x14ac:dyDescent="0.2">
      <c r="A11987" s="94"/>
    </row>
    <row r="11988" spans="1:1" x14ac:dyDescent="0.2">
      <c r="A11988" s="94"/>
    </row>
    <row r="11989" spans="1:1" x14ac:dyDescent="0.2">
      <c r="A11989" s="94"/>
    </row>
    <row r="11990" spans="1:1" x14ac:dyDescent="0.2">
      <c r="A11990" s="94"/>
    </row>
    <row r="11991" spans="1:1" x14ac:dyDescent="0.2">
      <c r="A11991" s="94"/>
    </row>
    <row r="11992" spans="1:1" x14ac:dyDescent="0.2">
      <c r="A11992" s="94"/>
    </row>
    <row r="11993" spans="1:1" x14ac:dyDescent="0.2">
      <c r="A11993" s="94"/>
    </row>
    <row r="11994" spans="1:1" x14ac:dyDescent="0.2">
      <c r="A11994" s="94"/>
    </row>
    <row r="11995" spans="1:1" x14ac:dyDescent="0.2">
      <c r="A11995" s="94"/>
    </row>
    <row r="11996" spans="1:1" x14ac:dyDescent="0.2">
      <c r="A11996" s="94"/>
    </row>
    <row r="11997" spans="1:1" x14ac:dyDescent="0.2">
      <c r="A11997" s="94"/>
    </row>
    <row r="11998" spans="1:1" x14ac:dyDescent="0.2">
      <c r="A11998" s="94"/>
    </row>
    <row r="11999" spans="1:1" x14ac:dyDescent="0.2">
      <c r="A11999" s="94"/>
    </row>
    <row r="12000" spans="1:1" x14ac:dyDescent="0.2">
      <c r="A12000" s="94"/>
    </row>
    <row r="12001" spans="1:1" x14ac:dyDescent="0.2">
      <c r="A12001" s="94"/>
    </row>
    <row r="12002" spans="1:1" x14ac:dyDescent="0.2">
      <c r="A12002" s="94"/>
    </row>
    <row r="12003" spans="1:1" x14ac:dyDescent="0.2">
      <c r="A12003" s="94"/>
    </row>
    <row r="12004" spans="1:1" x14ac:dyDescent="0.2">
      <c r="A12004" s="94"/>
    </row>
    <row r="12005" spans="1:1" x14ac:dyDescent="0.2">
      <c r="A12005" s="94"/>
    </row>
    <row r="12006" spans="1:1" x14ac:dyDescent="0.2">
      <c r="A12006" s="94"/>
    </row>
    <row r="12007" spans="1:1" x14ac:dyDescent="0.2">
      <c r="A12007" s="94"/>
    </row>
    <row r="12008" spans="1:1" x14ac:dyDescent="0.2">
      <c r="A12008" s="94"/>
    </row>
    <row r="12009" spans="1:1" x14ac:dyDescent="0.2">
      <c r="A12009" s="94"/>
    </row>
    <row r="12010" spans="1:1" x14ac:dyDescent="0.2">
      <c r="A12010" s="94"/>
    </row>
    <row r="12011" spans="1:1" x14ac:dyDescent="0.2">
      <c r="A12011" s="94"/>
    </row>
    <row r="12012" spans="1:1" x14ac:dyDescent="0.2">
      <c r="A12012" s="94"/>
    </row>
    <row r="12013" spans="1:1" x14ac:dyDescent="0.2">
      <c r="A12013" s="94"/>
    </row>
    <row r="12014" spans="1:1" x14ac:dyDescent="0.2">
      <c r="A12014" s="94"/>
    </row>
    <row r="12015" spans="1:1" x14ac:dyDescent="0.2">
      <c r="A12015" s="94"/>
    </row>
    <row r="12016" spans="1:1" x14ac:dyDescent="0.2">
      <c r="A12016" s="94"/>
    </row>
    <row r="12017" spans="1:1" x14ac:dyDescent="0.2">
      <c r="A12017" s="94"/>
    </row>
    <row r="12018" spans="1:1" x14ac:dyDescent="0.2">
      <c r="A12018" s="94"/>
    </row>
    <row r="12019" spans="1:1" x14ac:dyDescent="0.2">
      <c r="A12019" s="94"/>
    </row>
    <row r="12020" spans="1:1" x14ac:dyDescent="0.2">
      <c r="A12020" s="94"/>
    </row>
    <row r="12021" spans="1:1" x14ac:dyDescent="0.2">
      <c r="A12021" s="94"/>
    </row>
    <row r="12022" spans="1:1" x14ac:dyDescent="0.2">
      <c r="A12022" s="94"/>
    </row>
    <row r="12023" spans="1:1" x14ac:dyDescent="0.2">
      <c r="A12023" s="94"/>
    </row>
    <row r="12024" spans="1:1" x14ac:dyDescent="0.2">
      <c r="A12024" s="94"/>
    </row>
    <row r="12025" spans="1:1" x14ac:dyDescent="0.2">
      <c r="A12025" s="94"/>
    </row>
    <row r="12026" spans="1:1" x14ac:dyDescent="0.2">
      <c r="A12026" s="94"/>
    </row>
    <row r="12027" spans="1:1" x14ac:dyDescent="0.2">
      <c r="A12027" s="94"/>
    </row>
    <row r="12028" spans="1:1" x14ac:dyDescent="0.2">
      <c r="A12028" s="94"/>
    </row>
    <row r="12029" spans="1:1" x14ac:dyDescent="0.2">
      <c r="A12029" s="94"/>
    </row>
    <row r="12030" spans="1:1" x14ac:dyDescent="0.2">
      <c r="A12030" s="94"/>
    </row>
    <row r="12031" spans="1:1" x14ac:dyDescent="0.2">
      <c r="A12031" s="94"/>
    </row>
    <row r="12032" spans="1:1" x14ac:dyDescent="0.2">
      <c r="A12032" s="94"/>
    </row>
    <row r="12033" spans="1:1" x14ac:dyDescent="0.2">
      <c r="A12033" s="94"/>
    </row>
    <row r="12034" spans="1:1" x14ac:dyDescent="0.2">
      <c r="A12034" s="94"/>
    </row>
    <row r="12035" spans="1:1" x14ac:dyDescent="0.2">
      <c r="A12035" s="94"/>
    </row>
    <row r="12036" spans="1:1" x14ac:dyDescent="0.2">
      <c r="A12036" s="94"/>
    </row>
    <row r="12037" spans="1:1" x14ac:dyDescent="0.2">
      <c r="A12037" s="94"/>
    </row>
    <row r="12038" spans="1:1" x14ac:dyDescent="0.2">
      <c r="A12038" s="94"/>
    </row>
    <row r="12039" spans="1:1" x14ac:dyDescent="0.2">
      <c r="A12039" s="94"/>
    </row>
    <row r="12040" spans="1:1" x14ac:dyDescent="0.2">
      <c r="A12040" s="94"/>
    </row>
    <row r="12041" spans="1:1" x14ac:dyDescent="0.2">
      <c r="A12041" s="94"/>
    </row>
    <row r="12042" spans="1:1" x14ac:dyDescent="0.2">
      <c r="A12042" s="94"/>
    </row>
    <row r="12043" spans="1:1" x14ac:dyDescent="0.2">
      <c r="A12043" s="94"/>
    </row>
    <row r="12044" spans="1:1" x14ac:dyDescent="0.2">
      <c r="A12044" s="94"/>
    </row>
    <row r="12045" spans="1:1" x14ac:dyDescent="0.2">
      <c r="A12045" s="94"/>
    </row>
    <row r="12046" spans="1:1" x14ac:dyDescent="0.2">
      <c r="A12046" s="94"/>
    </row>
    <row r="12047" spans="1:1" x14ac:dyDescent="0.2">
      <c r="A12047" s="94"/>
    </row>
    <row r="12048" spans="1:1" x14ac:dyDescent="0.2">
      <c r="A12048" s="94"/>
    </row>
    <row r="12049" spans="1:1" x14ac:dyDescent="0.2">
      <c r="A12049" s="94"/>
    </row>
    <row r="12050" spans="1:1" x14ac:dyDescent="0.2">
      <c r="A12050" s="94"/>
    </row>
    <row r="12051" spans="1:1" x14ac:dyDescent="0.2">
      <c r="A12051" s="94"/>
    </row>
    <row r="12052" spans="1:1" x14ac:dyDescent="0.2">
      <c r="A12052" s="94"/>
    </row>
    <row r="12053" spans="1:1" x14ac:dyDescent="0.2">
      <c r="A12053" s="94"/>
    </row>
    <row r="12054" spans="1:1" x14ac:dyDescent="0.2">
      <c r="A12054" s="94"/>
    </row>
    <row r="12055" spans="1:1" x14ac:dyDescent="0.2">
      <c r="A12055" s="94"/>
    </row>
    <row r="12056" spans="1:1" x14ac:dyDescent="0.2">
      <c r="A12056" s="94"/>
    </row>
    <row r="12057" spans="1:1" x14ac:dyDescent="0.2">
      <c r="A12057" s="94"/>
    </row>
    <row r="12058" spans="1:1" x14ac:dyDescent="0.2">
      <c r="A12058" s="94"/>
    </row>
    <row r="12059" spans="1:1" x14ac:dyDescent="0.2">
      <c r="A12059" s="94"/>
    </row>
    <row r="12060" spans="1:1" x14ac:dyDescent="0.2">
      <c r="A12060" s="94"/>
    </row>
    <row r="12061" spans="1:1" x14ac:dyDescent="0.2">
      <c r="A12061" s="94"/>
    </row>
    <row r="12062" spans="1:1" x14ac:dyDescent="0.2">
      <c r="A12062" s="94"/>
    </row>
    <row r="12063" spans="1:1" x14ac:dyDescent="0.2">
      <c r="A12063" s="94"/>
    </row>
    <row r="12064" spans="1:1" x14ac:dyDescent="0.2">
      <c r="A12064" s="94"/>
    </row>
    <row r="12065" spans="1:1" x14ac:dyDescent="0.2">
      <c r="A12065" s="94"/>
    </row>
    <row r="12066" spans="1:1" x14ac:dyDescent="0.2">
      <c r="A12066" s="94"/>
    </row>
    <row r="12067" spans="1:1" x14ac:dyDescent="0.2">
      <c r="A12067" s="94"/>
    </row>
    <row r="12068" spans="1:1" x14ac:dyDescent="0.2">
      <c r="A12068" s="94"/>
    </row>
    <row r="12069" spans="1:1" x14ac:dyDescent="0.2">
      <c r="A12069" s="94"/>
    </row>
    <row r="12070" spans="1:1" x14ac:dyDescent="0.2">
      <c r="A12070" s="94"/>
    </row>
    <row r="12071" spans="1:1" x14ac:dyDescent="0.2">
      <c r="A12071" s="94"/>
    </row>
    <row r="12072" spans="1:1" x14ac:dyDescent="0.2">
      <c r="A12072" s="94"/>
    </row>
    <row r="12073" spans="1:1" x14ac:dyDescent="0.2">
      <c r="A12073" s="94"/>
    </row>
    <row r="12074" spans="1:1" x14ac:dyDescent="0.2">
      <c r="A12074" s="94"/>
    </row>
    <row r="12075" spans="1:1" x14ac:dyDescent="0.2">
      <c r="A12075" s="94"/>
    </row>
    <row r="12076" spans="1:1" x14ac:dyDescent="0.2">
      <c r="A12076" s="94"/>
    </row>
    <row r="12077" spans="1:1" x14ac:dyDescent="0.2">
      <c r="A12077" s="94"/>
    </row>
    <row r="12078" spans="1:1" x14ac:dyDescent="0.2">
      <c r="A12078" s="94"/>
    </row>
    <row r="12079" spans="1:1" x14ac:dyDescent="0.2">
      <c r="A12079" s="94"/>
    </row>
    <row r="12080" spans="1:1" x14ac:dyDescent="0.2">
      <c r="A12080" s="94"/>
    </row>
    <row r="12081" spans="1:1" x14ac:dyDescent="0.2">
      <c r="A12081" s="94"/>
    </row>
    <row r="12082" spans="1:1" x14ac:dyDescent="0.2">
      <c r="A12082" s="94"/>
    </row>
    <row r="12083" spans="1:1" x14ac:dyDescent="0.2">
      <c r="A12083" s="94"/>
    </row>
    <row r="12084" spans="1:1" x14ac:dyDescent="0.2">
      <c r="A12084" s="94"/>
    </row>
    <row r="12085" spans="1:1" x14ac:dyDescent="0.2">
      <c r="A12085" s="94"/>
    </row>
    <row r="12086" spans="1:1" x14ac:dyDescent="0.2">
      <c r="A12086" s="94"/>
    </row>
    <row r="12087" spans="1:1" x14ac:dyDescent="0.2">
      <c r="A12087" s="94"/>
    </row>
    <row r="12088" spans="1:1" x14ac:dyDescent="0.2">
      <c r="A12088" s="94"/>
    </row>
    <row r="12089" spans="1:1" x14ac:dyDescent="0.2">
      <c r="A12089" s="94"/>
    </row>
    <row r="12090" spans="1:1" x14ac:dyDescent="0.2">
      <c r="A12090" s="94"/>
    </row>
    <row r="12091" spans="1:1" x14ac:dyDescent="0.2">
      <c r="A12091" s="94"/>
    </row>
    <row r="12092" spans="1:1" x14ac:dyDescent="0.2">
      <c r="A12092" s="94"/>
    </row>
    <row r="12093" spans="1:1" x14ac:dyDescent="0.2">
      <c r="A12093" s="94"/>
    </row>
    <row r="12094" spans="1:1" x14ac:dyDescent="0.2">
      <c r="A12094" s="94"/>
    </row>
    <row r="12095" spans="1:1" x14ac:dyDescent="0.2">
      <c r="A12095" s="94"/>
    </row>
    <row r="12096" spans="1:1" x14ac:dyDescent="0.2">
      <c r="A12096" s="94"/>
    </row>
    <row r="12097" spans="1:1" x14ac:dyDescent="0.2">
      <c r="A12097" s="94"/>
    </row>
    <row r="12098" spans="1:1" x14ac:dyDescent="0.2">
      <c r="A12098" s="94"/>
    </row>
    <row r="12099" spans="1:1" x14ac:dyDescent="0.2">
      <c r="A12099" s="94"/>
    </row>
    <row r="12100" spans="1:1" x14ac:dyDescent="0.2">
      <c r="A12100" s="94"/>
    </row>
    <row r="12101" spans="1:1" x14ac:dyDescent="0.2">
      <c r="A12101" s="94"/>
    </row>
    <row r="12102" spans="1:1" x14ac:dyDescent="0.2">
      <c r="A12102" s="94"/>
    </row>
    <row r="12103" spans="1:1" x14ac:dyDescent="0.2">
      <c r="A12103" s="94"/>
    </row>
    <row r="12104" spans="1:1" x14ac:dyDescent="0.2">
      <c r="A12104" s="94"/>
    </row>
    <row r="12105" spans="1:1" x14ac:dyDescent="0.2">
      <c r="A12105" s="94"/>
    </row>
    <row r="12106" spans="1:1" x14ac:dyDescent="0.2">
      <c r="A12106" s="94"/>
    </row>
    <row r="12107" spans="1:1" x14ac:dyDescent="0.2">
      <c r="A12107" s="94"/>
    </row>
    <row r="12108" spans="1:1" x14ac:dyDescent="0.2">
      <c r="A12108" s="94"/>
    </row>
    <row r="12109" spans="1:1" x14ac:dyDescent="0.2">
      <c r="A12109" s="94"/>
    </row>
    <row r="12110" spans="1:1" x14ac:dyDescent="0.2">
      <c r="A12110" s="94"/>
    </row>
    <row r="12111" spans="1:1" x14ac:dyDescent="0.2">
      <c r="A12111" s="94"/>
    </row>
    <row r="12112" spans="1:1" x14ac:dyDescent="0.2">
      <c r="A12112" s="94"/>
    </row>
    <row r="12113" spans="1:1" x14ac:dyDescent="0.2">
      <c r="A12113" s="94"/>
    </row>
    <row r="12114" spans="1:1" x14ac:dyDescent="0.2">
      <c r="A12114" s="94"/>
    </row>
    <row r="12115" spans="1:1" x14ac:dyDescent="0.2">
      <c r="A12115" s="94"/>
    </row>
    <row r="12116" spans="1:1" x14ac:dyDescent="0.2">
      <c r="A12116" s="94"/>
    </row>
    <row r="12117" spans="1:1" x14ac:dyDescent="0.2">
      <c r="A12117" s="94"/>
    </row>
    <row r="12118" spans="1:1" x14ac:dyDescent="0.2">
      <c r="A12118" s="94"/>
    </row>
    <row r="12119" spans="1:1" x14ac:dyDescent="0.2">
      <c r="A12119" s="94"/>
    </row>
    <row r="12120" spans="1:1" x14ac:dyDescent="0.2">
      <c r="A12120" s="94"/>
    </row>
    <row r="12121" spans="1:1" x14ac:dyDescent="0.2">
      <c r="A12121" s="94"/>
    </row>
    <row r="12122" spans="1:1" x14ac:dyDescent="0.2">
      <c r="A12122" s="94"/>
    </row>
    <row r="12123" spans="1:1" x14ac:dyDescent="0.2">
      <c r="A12123" s="94"/>
    </row>
    <row r="12124" spans="1:1" x14ac:dyDescent="0.2">
      <c r="A12124" s="94"/>
    </row>
    <row r="12125" spans="1:1" x14ac:dyDescent="0.2">
      <c r="A12125" s="94"/>
    </row>
    <row r="12126" spans="1:1" x14ac:dyDescent="0.2">
      <c r="A12126" s="94"/>
    </row>
    <row r="12127" spans="1:1" x14ac:dyDescent="0.2">
      <c r="A12127" s="94"/>
    </row>
    <row r="12128" spans="1:1" x14ac:dyDescent="0.2">
      <c r="A12128" s="94"/>
    </row>
    <row r="12129" spans="1:1" x14ac:dyDescent="0.2">
      <c r="A12129" s="94"/>
    </row>
    <row r="12130" spans="1:1" x14ac:dyDescent="0.2">
      <c r="A12130" s="94"/>
    </row>
    <row r="12131" spans="1:1" x14ac:dyDescent="0.2">
      <c r="A12131" s="94"/>
    </row>
    <row r="12132" spans="1:1" x14ac:dyDescent="0.2">
      <c r="A12132" s="94"/>
    </row>
    <row r="12133" spans="1:1" x14ac:dyDescent="0.2">
      <c r="A12133" s="94"/>
    </row>
    <row r="12134" spans="1:1" x14ac:dyDescent="0.2">
      <c r="A12134" s="94"/>
    </row>
    <row r="12135" spans="1:1" x14ac:dyDescent="0.2">
      <c r="A12135" s="94"/>
    </row>
    <row r="12136" spans="1:1" x14ac:dyDescent="0.2">
      <c r="A12136" s="94"/>
    </row>
    <row r="12137" spans="1:1" x14ac:dyDescent="0.2">
      <c r="A12137" s="94"/>
    </row>
    <row r="12138" spans="1:1" x14ac:dyDescent="0.2">
      <c r="A12138" s="94"/>
    </row>
    <row r="12139" spans="1:1" x14ac:dyDescent="0.2">
      <c r="A12139" s="94"/>
    </row>
    <row r="12140" spans="1:1" x14ac:dyDescent="0.2">
      <c r="A12140" s="94"/>
    </row>
    <row r="12141" spans="1:1" x14ac:dyDescent="0.2">
      <c r="A12141" s="94"/>
    </row>
    <row r="12142" spans="1:1" x14ac:dyDescent="0.2">
      <c r="A12142" s="94"/>
    </row>
    <row r="12143" spans="1:1" x14ac:dyDescent="0.2">
      <c r="A12143" s="94"/>
    </row>
    <row r="12144" spans="1:1" x14ac:dyDescent="0.2">
      <c r="A12144" s="94"/>
    </row>
    <row r="12145" spans="1:1" x14ac:dyDescent="0.2">
      <c r="A12145" s="94"/>
    </row>
    <row r="12146" spans="1:1" x14ac:dyDescent="0.2">
      <c r="A12146" s="94"/>
    </row>
    <row r="12147" spans="1:1" x14ac:dyDescent="0.2">
      <c r="A12147" s="94"/>
    </row>
    <row r="12148" spans="1:1" x14ac:dyDescent="0.2">
      <c r="A12148" s="94"/>
    </row>
    <row r="12149" spans="1:1" x14ac:dyDescent="0.2">
      <c r="A12149" s="94"/>
    </row>
    <row r="12150" spans="1:1" x14ac:dyDescent="0.2">
      <c r="A12150" s="94"/>
    </row>
    <row r="12151" spans="1:1" x14ac:dyDescent="0.2">
      <c r="A12151" s="94"/>
    </row>
    <row r="12152" spans="1:1" x14ac:dyDescent="0.2">
      <c r="A12152" s="94"/>
    </row>
    <row r="12153" spans="1:1" x14ac:dyDescent="0.2">
      <c r="A12153" s="94"/>
    </row>
    <row r="12154" spans="1:1" x14ac:dyDescent="0.2">
      <c r="A12154" s="94"/>
    </row>
    <row r="12155" spans="1:1" x14ac:dyDescent="0.2">
      <c r="A12155" s="94"/>
    </row>
    <row r="12156" spans="1:1" x14ac:dyDescent="0.2">
      <c r="A12156" s="94"/>
    </row>
    <row r="12157" spans="1:1" x14ac:dyDescent="0.2">
      <c r="A12157" s="94"/>
    </row>
    <row r="12158" spans="1:1" x14ac:dyDescent="0.2">
      <c r="A12158" s="94"/>
    </row>
    <row r="12159" spans="1:1" x14ac:dyDescent="0.2">
      <c r="A12159" s="94"/>
    </row>
    <row r="12160" spans="1:1" x14ac:dyDescent="0.2">
      <c r="A12160" s="94"/>
    </row>
    <row r="12161" spans="1:1" x14ac:dyDescent="0.2">
      <c r="A12161" s="94"/>
    </row>
    <row r="12162" spans="1:1" x14ac:dyDescent="0.2">
      <c r="A12162" s="94"/>
    </row>
    <row r="12163" spans="1:1" x14ac:dyDescent="0.2">
      <c r="A12163" s="94"/>
    </row>
    <row r="12164" spans="1:1" x14ac:dyDescent="0.2">
      <c r="A12164" s="94"/>
    </row>
    <row r="12165" spans="1:1" x14ac:dyDescent="0.2">
      <c r="A12165" s="94"/>
    </row>
    <row r="12166" spans="1:1" x14ac:dyDescent="0.2">
      <c r="A12166" s="94"/>
    </row>
    <row r="12167" spans="1:1" x14ac:dyDescent="0.2">
      <c r="A12167" s="94"/>
    </row>
    <row r="12168" spans="1:1" x14ac:dyDescent="0.2">
      <c r="A12168" s="94"/>
    </row>
    <row r="12169" spans="1:1" x14ac:dyDescent="0.2">
      <c r="A12169" s="94"/>
    </row>
    <row r="12170" spans="1:1" x14ac:dyDescent="0.2">
      <c r="A12170" s="94"/>
    </row>
    <row r="12171" spans="1:1" x14ac:dyDescent="0.2">
      <c r="A12171" s="94"/>
    </row>
    <row r="12172" spans="1:1" x14ac:dyDescent="0.2">
      <c r="A12172" s="94"/>
    </row>
    <row r="12173" spans="1:1" x14ac:dyDescent="0.2">
      <c r="A12173" s="94"/>
    </row>
    <row r="12174" spans="1:1" x14ac:dyDescent="0.2">
      <c r="A12174" s="94"/>
    </row>
    <row r="12175" spans="1:1" x14ac:dyDescent="0.2">
      <c r="A12175" s="94"/>
    </row>
    <row r="12176" spans="1:1" x14ac:dyDescent="0.2">
      <c r="A12176" s="94"/>
    </row>
    <row r="12177" spans="1:1" x14ac:dyDescent="0.2">
      <c r="A12177" s="94"/>
    </row>
    <row r="12178" spans="1:1" x14ac:dyDescent="0.2">
      <c r="A12178" s="94"/>
    </row>
    <row r="12179" spans="1:1" x14ac:dyDescent="0.2">
      <c r="A12179" s="94"/>
    </row>
    <row r="12180" spans="1:1" x14ac:dyDescent="0.2">
      <c r="A12180" s="94"/>
    </row>
    <row r="12181" spans="1:1" x14ac:dyDescent="0.2">
      <c r="A12181" s="94"/>
    </row>
    <row r="12182" spans="1:1" x14ac:dyDescent="0.2">
      <c r="A12182" s="94"/>
    </row>
    <row r="12183" spans="1:1" x14ac:dyDescent="0.2">
      <c r="A12183" s="94"/>
    </row>
    <row r="12184" spans="1:1" x14ac:dyDescent="0.2">
      <c r="A12184" s="94"/>
    </row>
    <row r="12185" spans="1:1" x14ac:dyDescent="0.2">
      <c r="A12185" s="94"/>
    </row>
    <row r="12186" spans="1:1" x14ac:dyDescent="0.2">
      <c r="A12186" s="94"/>
    </row>
    <row r="12187" spans="1:1" x14ac:dyDescent="0.2">
      <c r="A12187" s="94"/>
    </row>
    <row r="12188" spans="1:1" x14ac:dyDescent="0.2">
      <c r="A12188" s="94"/>
    </row>
    <row r="12189" spans="1:1" x14ac:dyDescent="0.2">
      <c r="A12189" s="94"/>
    </row>
    <row r="12190" spans="1:1" x14ac:dyDescent="0.2">
      <c r="A12190" s="94"/>
    </row>
    <row r="12191" spans="1:1" x14ac:dyDescent="0.2">
      <c r="A12191" s="94"/>
    </row>
    <row r="12192" spans="1:1" x14ac:dyDescent="0.2">
      <c r="A12192" s="94"/>
    </row>
    <row r="12193" spans="1:1" x14ac:dyDescent="0.2">
      <c r="A12193" s="94"/>
    </row>
    <row r="12194" spans="1:1" x14ac:dyDescent="0.2">
      <c r="A12194" s="94"/>
    </row>
    <row r="12195" spans="1:1" x14ac:dyDescent="0.2">
      <c r="A12195" s="94"/>
    </row>
    <row r="12196" spans="1:1" x14ac:dyDescent="0.2">
      <c r="A12196" s="94"/>
    </row>
    <row r="12197" spans="1:1" x14ac:dyDescent="0.2">
      <c r="A12197" s="94"/>
    </row>
    <row r="12198" spans="1:1" x14ac:dyDescent="0.2">
      <c r="A12198" s="94"/>
    </row>
    <row r="12199" spans="1:1" x14ac:dyDescent="0.2">
      <c r="A12199" s="94"/>
    </row>
    <row r="12200" spans="1:1" x14ac:dyDescent="0.2">
      <c r="A12200" s="94"/>
    </row>
    <row r="12201" spans="1:1" x14ac:dyDescent="0.2">
      <c r="A12201" s="94"/>
    </row>
    <row r="12202" spans="1:1" x14ac:dyDescent="0.2">
      <c r="A12202" s="94"/>
    </row>
    <row r="12203" spans="1:1" x14ac:dyDescent="0.2">
      <c r="A12203" s="94"/>
    </row>
    <row r="12204" spans="1:1" x14ac:dyDescent="0.2">
      <c r="A12204" s="94"/>
    </row>
    <row r="12205" spans="1:1" x14ac:dyDescent="0.2">
      <c r="A12205" s="94"/>
    </row>
    <row r="12206" spans="1:1" x14ac:dyDescent="0.2">
      <c r="A12206" s="94"/>
    </row>
    <row r="12207" spans="1:1" x14ac:dyDescent="0.2">
      <c r="A12207" s="94"/>
    </row>
    <row r="12208" spans="1:1" x14ac:dyDescent="0.2">
      <c r="A12208" s="94"/>
    </row>
    <row r="12209" spans="1:1" x14ac:dyDescent="0.2">
      <c r="A12209" s="94"/>
    </row>
    <row r="12210" spans="1:1" x14ac:dyDescent="0.2">
      <c r="A12210" s="94"/>
    </row>
    <row r="12211" spans="1:1" x14ac:dyDescent="0.2">
      <c r="A12211" s="94"/>
    </row>
    <row r="12212" spans="1:1" x14ac:dyDescent="0.2">
      <c r="A12212" s="94"/>
    </row>
    <row r="12213" spans="1:1" x14ac:dyDescent="0.2">
      <c r="A12213" s="94"/>
    </row>
    <row r="12214" spans="1:1" x14ac:dyDescent="0.2">
      <c r="A12214" s="94"/>
    </row>
    <row r="12215" spans="1:1" x14ac:dyDescent="0.2">
      <c r="A12215" s="94"/>
    </row>
    <row r="12216" spans="1:1" x14ac:dyDescent="0.2">
      <c r="A12216" s="94"/>
    </row>
    <row r="12217" spans="1:1" x14ac:dyDescent="0.2">
      <c r="A12217" s="94"/>
    </row>
    <row r="12218" spans="1:1" x14ac:dyDescent="0.2">
      <c r="A12218" s="94"/>
    </row>
    <row r="12219" spans="1:1" x14ac:dyDescent="0.2">
      <c r="A12219" s="94"/>
    </row>
    <row r="12220" spans="1:1" x14ac:dyDescent="0.2">
      <c r="A12220" s="94"/>
    </row>
    <row r="12221" spans="1:1" x14ac:dyDescent="0.2">
      <c r="A12221" s="94"/>
    </row>
    <row r="12222" spans="1:1" x14ac:dyDescent="0.2">
      <c r="A12222" s="94"/>
    </row>
    <row r="12223" spans="1:1" x14ac:dyDescent="0.2">
      <c r="A12223" s="94"/>
    </row>
    <row r="12224" spans="1:1" x14ac:dyDescent="0.2">
      <c r="A12224" s="94"/>
    </row>
    <row r="12225" spans="1:1" x14ac:dyDescent="0.2">
      <c r="A12225" s="94"/>
    </row>
    <row r="12226" spans="1:1" x14ac:dyDescent="0.2">
      <c r="A12226" s="94"/>
    </row>
    <row r="12227" spans="1:1" x14ac:dyDescent="0.2">
      <c r="A12227" s="94"/>
    </row>
    <row r="12228" spans="1:1" x14ac:dyDescent="0.2">
      <c r="A12228" s="94"/>
    </row>
    <row r="12229" spans="1:1" x14ac:dyDescent="0.2">
      <c r="A12229" s="94"/>
    </row>
    <row r="12230" spans="1:1" x14ac:dyDescent="0.2">
      <c r="A12230" s="94"/>
    </row>
    <row r="12231" spans="1:1" x14ac:dyDescent="0.2">
      <c r="A12231" s="94"/>
    </row>
    <row r="12232" spans="1:1" x14ac:dyDescent="0.2">
      <c r="A12232" s="94"/>
    </row>
    <row r="12233" spans="1:1" x14ac:dyDescent="0.2">
      <c r="A12233" s="94"/>
    </row>
    <row r="12234" spans="1:1" x14ac:dyDescent="0.2">
      <c r="A12234" s="94"/>
    </row>
    <row r="12235" spans="1:1" x14ac:dyDescent="0.2">
      <c r="A12235" s="94"/>
    </row>
    <row r="12236" spans="1:1" x14ac:dyDescent="0.2">
      <c r="A12236" s="94"/>
    </row>
    <row r="12237" spans="1:1" x14ac:dyDescent="0.2">
      <c r="A12237" s="94"/>
    </row>
    <row r="12238" spans="1:1" x14ac:dyDescent="0.2">
      <c r="A12238" s="94"/>
    </row>
    <row r="12239" spans="1:1" x14ac:dyDescent="0.2">
      <c r="A12239" s="94"/>
    </row>
    <row r="12240" spans="1:1" x14ac:dyDescent="0.2">
      <c r="A12240" s="94"/>
    </row>
    <row r="12241" spans="1:1" x14ac:dyDescent="0.2">
      <c r="A12241" s="94"/>
    </row>
    <row r="12242" spans="1:1" x14ac:dyDescent="0.2">
      <c r="A12242" s="94"/>
    </row>
    <row r="12243" spans="1:1" x14ac:dyDescent="0.2">
      <c r="A12243" s="94"/>
    </row>
    <row r="12244" spans="1:1" x14ac:dyDescent="0.2">
      <c r="A12244" s="94"/>
    </row>
    <row r="12245" spans="1:1" x14ac:dyDescent="0.2">
      <c r="A12245" s="94"/>
    </row>
    <row r="12246" spans="1:1" x14ac:dyDescent="0.2">
      <c r="A12246" s="94"/>
    </row>
    <row r="12247" spans="1:1" x14ac:dyDescent="0.2">
      <c r="A12247" s="94"/>
    </row>
    <row r="12248" spans="1:1" x14ac:dyDescent="0.2">
      <c r="A12248" s="94"/>
    </row>
    <row r="12249" spans="1:1" x14ac:dyDescent="0.2">
      <c r="A12249" s="94"/>
    </row>
    <row r="12250" spans="1:1" x14ac:dyDescent="0.2">
      <c r="A12250" s="94"/>
    </row>
    <row r="12251" spans="1:1" x14ac:dyDescent="0.2">
      <c r="A12251" s="94"/>
    </row>
    <row r="12252" spans="1:1" x14ac:dyDescent="0.2">
      <c r="A12252" s="94"/>
    </row>
    <row r="12253" spans="1:1" x14ac:dyDescent="0.2">
      <c r="A12253" s="94"/>
    </row>
    <row r="12254" spans="1:1" x14ac:dyDescent="0.2">
      <c r="A12254" s="94"/>
    </row>
    <row r="12255" spans="1:1" x14ac:dyDescent="0.2">
      <c r="A12255" s="94"/>
    </row>
    <row r="12256" spans="1:1" x14ac:dyDescent="0.2">
      <c r="A12256" s="94"/>
    </row>
    <row r="12257" spans="1:1" x14ac:dyDescent="0.2">
      <c r="A12257" s="94"/>
    </row>
    <row r="12258" spans="1:1" x14ac:dyDescent="0.2">
      <c r="A12258" s="94"/>
    </row>
    <row r="12259" spans="1:1" x14ac:dyDescent="0.2">
      <c r="A12259" s="94"/>
    </row>
    <row r="12260" spans="1:1" x14ac:dyDescent="0.2">
      <c r="A12260" s="94"/>
    </row>
    <row r="12261" spans="1:1" x14ac:dyDescent="0.2">
      <c r="A12261" s="94"/>
    </row>
    <row r="12262" spans="1:1" x14ac:dyDescent="0.2">
      <c r="A12262" s="94"/>
    </row>
    <row r="12263" spans="1:1" x14ac:dyDescent="0.2">
      <c r="A12263" s="94"/>
    </row>
    <row r="12264" spans="1:1" x14ac:dyDescent="0.2">
      <c r="A12264" s="94"/>
    </row>
    <row r="12265" spans="1:1" x14ac:dyDescent="0.2">
      <c r="A12265" s="94"/>
    </row>
    <row r="12266" spans="1:1" x14ac:dyDescent="0.2">
      <c r="A12266" s="94"/>
    </row>
    <row r="12267" spans="1:1" x14ac:dyDescent="0.2">
      <c r="A12267" s="94"/>
    </row>
    <row r="12268" spans="1:1" x14ac:dyDescent="0.2">
      <c r="A12268" s="94"/>
    </row>
    <row r="12269" spans="1:1" x14ac:dyDescent="0.2">
      <c r="A12269" s="94"/>
    </row>
    <row r="12270" spans="1:1" x14ac:dyDescent="0.2">
      <c r="A12270" s="94"/>
    </row>
    <row r="12271" spans="1:1" x14ac:dyDescent="0.2">
      <c r="A12271" s="94"/>
    </row>
    <row r="12272" spans="1:1" x14ac:dyDescent="0.2">
      <c r="A12272" s="94"/>
    </row>
    <row r="12273" spans="1:1" x14ac:dyDescent="0.2">
      <c r="A12273" s="94"/>
    </row>
    <row r="12274" spans="1:1" x14ac:dyDescent="0.2">
      <c r="A12274" s="94"/>
    </row>
    <row r="12275" spans="1:1" x14ac:dyDescent="0.2">
      <c r="A12275" s="94"/>
    </row>
    <row r="12276" spans="1:1" x14ac:dyDescent="0.2">
      <c r="A12276" s="94"/>
    </row>
    <row r="12277" spans="1:1" x14ac:dyDescent="0.2">
      <c r="A12277" s="94"/>
    </row>
    <row r="12278" spans="1:1" x14ac:dyDescent="0.2">
      <c r="A12278" s="94"/>
    </row>
    <row r="12279" spans="1:1" x14ac:dyDescent="0.2">
      <c r="A12279" s="94"/>
    </row>
    <row r="12280" spans="1:1" x14ac:dyDescent="0.2">
      <c r="A12280" s="94"/>
    </row>
    <row r="12281" spans="1:1" x14ac:dyDescent="0.2">
      <c r="A12281" s="94"/>
    </row>
    <row r="12282" spans="1:1" x14ac:dyDescent="0.2">
      <c r="A12282" s="94"/>
    </row>
    <row r="12283" spans="1:1" x14ac:dyDescent="0.2">
      <c r="A12283" s="94"/>
    </row>
    <row r="12284" spans="1:1" x14ac:dyDescent="0.2">
      <c r="A12284" s="94"/>
    </row>
    <row r="12285" spans="1:1" x14ac:dyDescent="0.2">
      <c r="A12285" s="94"/>
    </row>
    <row r="12286" spans="1:1" x14ac:dyDescent="0.2">
      <c r="A12286" s="94"/>
    </row>
    <row r="12287" spans="1:1" x14ac:dyDescent="0.2">
      <c r="A12287" s="94"/>
    </row>
    <row r="12288" spans="1:1" x14ac:dyDescent="0.2">
      <c r="A12288" s="94"/>
    </row>
    <row r="12289" spans="1:1" x14ac:dyDescent="0.2">
      <c r="A12289" s="94"/>
    </row>
    <row r="12290" spans="1:1" x14ac:dyDescent="0.2">
      <c r="A12290" s="94"/>
    </row>
    <row r="12291" spans="1:1" x14ac:dyDescent="0.2">
      <c r="A12291" s="94"/>
    </row>
    <row r="12292" spans="1:1" x14ac:dyDescent="0.2">
      <c r="A12292" s="94"/>
    </row>
    <row r="12293" spans="1:1" x14ac:dyDescent="0.2">
      <c r="A12293" s="94"/>
    </row>
    <row r="12294" spans="1:1" x14ac:dyDescent="0.2">
      <c r="A12294" s="94"/>
    </row>
    <row r="12295" spans="1:1" x14ac:dyDescent="0.2">
      <c r="A12295" s="94"/>
    </row>
    <row r="12296" spans="1:1" x14ac:dyDescent="0.2">
      <c r="A12296" s="94"/>
    </row>
    <row r="12297" spans="1:1" x14ac:dyDescent="0.2">
      <c r="A12297" s="94"/>
    </row>
    <row r="12298" spans="1:1" x14ac:dyDescent="0.2">
      <c r="A12298" s="94"/>
    </row>
    <row r="12299" spans="1:1" x14ac:dyDescent="0.2">
      <c r="A12299" s="94"/>
    </row>
    <row r="12300" spans="1:1" x14ac:dyDescent="0.2">
      <c r="A12300" s="94"/>
    </row>
    <row r="12301" spans="1:1" x14ac:dyDescent="0.2">
      <c r="A12301" s="94"/>
    </row>
    <row r="12302" spans="1:1" x14ac:dyDescent="0.2">
      <c r="A12302" s="94"/>
    </row>
    <row r="12303" spans="1:1" x14ac:dyDescent="0.2">
      <c r="A12303" s="94"/>
    </row>
    <row r="12304" spans="1:1" x14ac:dyDescent="0.2">
      <c r="A12304" s="94"/>
    </row>
    <row r="12305" spans="1:1" x14ac:dyDescent="0.2">
      <c r="A12305" s="94"/>
    </row>
    <row r="12306" spans="1:1" x14ac:dyDescent="0.2">
      <c r="A12306" s="94"/>
    </row>
    <row r="12307" spans="1:1" x14ac:dyDescent="0.2">
      <c r="A12307" s="94"/>
    </row>
    <row r="12308" spans="1:1" x14ac:dyDescent="0.2">
      <c r="A12308" s="94"/>
    </row>
    <row r="12309" spans="1:1" x14ac:dyDescent="0.2">
      <c r="A12309" s="94"/>
    </row>
    <row r="12310" spans="1:1" x14ac:dyDescent="0.2">
      <c r="A12310" s="94"/>
    </row>
    <row r="12311" spans="1:1" x14ac:dyDescent="0.2">
      <c r="A12311" s="94"/>
    </row>
    <row r="12312" spans="1:1" x14ac:dyDescent="0.2">
      <c r="A12312" s="94"/>
    </row>
    <row r="12313" spans="1:1" x14ac:dyDescent="0.2">
      <c r="A12313" s="94"/>
    </row>
    <row r="12314" spans="1:1" x14ac:dyDescent="0.2">
      <c r="A12314" s="94"/>
    </row>
    <row r="12315" spans="1:1" x14ac:dyDescent="0.2">
      <c r="A12315" s="94"/>
    </row>
    <row r="12316" spans="1:1" x14ac:dyDescent="0.2">
      <c r="A12316" s="94"/>
    </row>
    <row r="12317" spans="1:1" x14ac:dyDescent="0.2">
      <c r="A12317" s="94"/>
    </row>
    <row r="12318" spans="1:1" x14ac:dyDescent="0.2">
      <c r="A12318" s="94"/>
    </row>
    <row r="12319" spans="1:1" x14ac:dyDescent="0.2">
      <c r="A12319" s="94"/>
    </row>
    <row r="12320" spans="1:1" x14ac:dyDescent="0.2">
      <c r="A12320" s="94"/>
    </row>
    <row r="12321" spans="1:1" x14ac:dyDescent="0.2">
      <c r="A12321" s="94"/>
    </row>
    <row r="12322" spans="1:1" x14ac:dyDescent="0.2">
      <c r="A12322" s="94"/>
    </row>
    <row r="12323" spans="1:1" x14ac:dyDescent="0.2">
      <c r="A12323" s="94"/>
    </row>
    <row r="12324" spans="1:1" x14ac:dyDescent="0.2">
      <c r="A12324" s="94"/>
    </row>
    <row r="12325" spans="1:1" x14ac:dyDescent="0.2">
      <c r="A12325" s="94"/>
    </row>
    <row r="12326" spans="1:1" x14ac:dyDescent="0.2">
      <c r="A12326" s="94"/>
    </row>
    <row r="12327" spans="1:1" x14ac:dyDescent="0.2">
      <c r="A12327" s="94"/>
    </row>
    <row r="12328" spans="1:1" x14ac:dyDescent="0.2">
      <c r="A12328" s="94"/>
    </row>
    <row r="12329" spans="1:1" x14ac:dyDescent="0.2">
      <c r="A12329" s="94"/>
    </row>
    <row r="12330" spans="1:1" x14ac:dyDescent="0.2">
      <c r="A12330" s="94"/>
    </row>
    <row r="12331" spans="1:1" x14ac:dyDescent="0.2">
      <c r="A12331" s="94"/>
    </row>
    <row r="12332" spans="1:1" x14ac:dyDescent="0.2">
      <c r="A12332" s="94"/>
    </row>
    <row r="12333" spans="1:1" x14ac:dyDescent="0.2">
      <c r="A12333" s="94"/>
    </row>
    <row r="12334" spans="1:1" x14ac:dyDescent="0.2">
      <c r="A12334" s="94"/>
    </row>
    <row r="12335" spans="1:1" x14ac:dyDescent="0.2">
      <c r="A12335" s="94"/>
    </row>
    <row r="12336" spans="1:1" x14ac:dyDescent="0.2">
      <c r="A12336" s="94"/>
    </row>
    <row r="12337" spans="1:1" x14ac:dyDescent="0.2">
      <c r="A12337" s="94"/>
    </row>
    <row r="12338" spans="1:1" x14ac:dyDescent="0.2">
      <c r="A12338" s="94"/>
    </row>
    <row r="12339" spans="1:1" x14ac:dyDescent="0.2">
      <c r="A12339" s="94"/>
    </row>
    <row r="12340" spans="1:1" x14ac:dyDescent="0.2">
      <c r="A12340" s="94"/>
    </row>
    <row r="12341" spans="1:1" x14ac:dyDescent="0.2">
      <c r="A12341" s="94"/>
    </row>
    <row r="12342" spans="1:1" x14ac:dyDescent="0.2">
      <c r="A12342" s="94"/>
    </row>
    <row r="12343" spans="1:1" x14ac:dyDescent="0.2">
      <c r="A12343" s="94"/>
    </row>
    <row r="12344" spans="1:1" x14ac:dyDescent="0.2">
      <c r="A12344" s="94"/>
    </row>
    <row r="12345" spans="1:1" x14ac:dyDescent="0.2">
      <c r="A12345" s="94"/>
    </row>
    <row r="12346" spans="1:1" x14ac:dyDescent="0.2">
      <c r="A12346" s="94"/>
    </row>
    <row r="12347" spans="1:1" x14ac:dyDescent="0.2">
      <c r="A12347" s="94"/>
    </row>
    <row r="12348" spans="1:1" x14ac:dyDescent="0.2">
      <c r="A12348" s="94"/>
    </row>
    <row r="12349" spans="1:1" x14ac:dyDescent="0.2">
      <c r="A12349" s="94"/>
    </row>
    <row r="12350" spans="1:1" x14ac:dyDescent="0.2">
      <c r="A12350" s="94"/>
    </row>
    <row r="12351" spans="1:1" x14ac:dyDescent="0.2">
      <c r="A12351" s="94"/>
    </row>
    <row r="12352" spans="1:1" x14ac:dyDescent="0.2">
      <c r="A12352" s="94"/>
    </row>
    <row r="12353" spans="1:1" x14ac:dyDescent="0.2">
      <c r="A12353" s="94"/>
    </row>
    <row r="12354" spans="1:1" x14ac:dyDescent="0.2">
      <c r="A12354" s="94"/>
    </row>
    <row r="12355" spans="1:1" x14ac:dyDescent="0.2">
      <c r="A12355" s="94"/>
    </row>
    <row r="12356" spans="1:1" x14ac:dyDescent="0.2">
      <c r="A12356" s="94"/>
    </row>
    <row r="12357" spans="1:1" x14ac:dyDescent="0.2">
      <c r="A12357" s="94"/>
    </row>
    <row r="12358" spans="1:1" x14ac:dyDescent="0.2">
      <c r="A12358" s="94"/>
    </row>
    <row r="12359" spans="1:1" x14ac:dyDescent="0.2">
      <c r="A12359" s="94"/>
    </row>
    <row r="12360" spans="1:1" x14ac:dyDescent="0.2">
      <c r="A12360" s="94"/>
    </row>
    <row r="12361" spans="1:1" x14ac:dyDescent="0.2">
      <c r="A12361" s="94"/>
    </row>
    <row r="12362" spans="1:1" x14ac:dyDescent="0.2">
      <c r="A12362" s="94"/>
    </row>
    <row r="12363" spans="1:1" x14ac:dyDescent="0.2">
      <c r="A12363" s="94"/>
    </row>
    <row r="12364" spans="1:1" x14ac:dyDescent="0.2">
      <c r="A12364" s="94"/>
    </row>
    <row r="12365" spans="1:1" x14ac:dyDescent="0.2">
      <c r="A12365" s="94"/>
    </row>
    <row r="12366" spans="1:1" x14ac:dyDescent="0.2">
      <c r="A12366" s="94"/>
    </row>
    <row r="12367" spans="1:1" x14ac:dyDescent="0.2">
      <c r="A12367" s="94"/>
    </row>
    <row r="12368" spans="1:1" x14ac:dyDescent="0.2">
      <c r="A12368" s="94"/>
    </row>
    <row r="12369" spans="1:1" x14ac:dyDescent="0.2">
      <c r="A12369" s="94"/>
    </row>
    <row r="12370" spans="1:1" x14ac:dyDescent="0.2">
      <c r="A12370" s="94"/>
    </row>
    <row r="12371" spans="1:1" x14ac:dyDescent="0.2">
      <c r="A12371" s="94"/>
    </row>
    <row r="12372" spans="1:1" x14ac:dyDescent="0.2">
      <c r="A12372" s="94"/>
    </row>
    <row r="12373" spans="1:1" x14ac:dyDescent="0.2">
      <c r="A12373" s="94"/>
    </row>
    <row r="12374" spans="1:1" x14ac:dyDescent="0.2">
      <c r="A12374" s="94"/>
    </row>
    <row r="12375" spans="1:1" x14ac:dyDescent="0.2">
      <c r="A12375" s="94"/>
    </row>
    <row r="12376" spans="1:1" x14ac:dyDescent="0.2">
      <c r="A12376" s="94"/>
    </row>
    <row r="12377" spans="1:1" x14ac:dyDescent="0.2">
      <c r="A12377" s="94"/>
    </row>
    <row r="12378" spans="1:1" x14ac:dyDescent="0.2">
      <c r="A12378" s="94"/>
    </row>
    <row r="12379" spans="1:1" x14ac:dyDescent="0.2">
      <c r="A12379" s="94"/>
    </row>
    <row r="12380" spans="1:1" x14ac:dyDescent="0.2">
      <c r="A12380" s="94"/>
    </row>
    <row r="12381" spans="1:1" x14ac:dyDescent="0.2">
      <c r="A12381" s="94"/>
    </row>
    <row r="12382" spans="1:1" x14ac:dyDescent="0.2">
      <c r="A12382" s="94"/>
    </row>
    <row r="12383" spans="1:1" x14ac:dyDescent="0.2">
      <c r="A12383" s="94"/>
    </row>
    <row r="12384" spans="1:1" x14ac:dyDescent="0.2">
      <c r="A12384" s="94"/>
    </row>
    <row r="12385" spans="1:1" x14ac:dyDescent="0.2">
      <c r="A12385" s="94"/>
    </row>
    <row r="12386" spans="1:1" x14ac:dyDescent="0.2">
      <c r="A12386" s="94"/>
    </row>
    <row r="12387" spans="1:1" x14ac:dyDescent="0.2">
      <c r="A12387" s="94"/>
    </row>
    <row r="12388" spans="1:1" x14ac:dyDescent="0.2">
      <c r="A12388" s="94"/>
    </row>
    <row r="12389" spans="1:1" x14ac:dyDescent="0.2">
      <c r="A12389" s="94"/>
    </row>
    <row r="12390" spans="1:1" x14ac:dyDescent="0.2">
      <c r="A12390" s="94"/>
    </row>
    <row r="12391" spans="1:1" x14ac:dyDescent="0.2">
      <c r="A12391" s="94"/>
    </row>
    <row r="12392" spans="1:1" x14ac:dyDescent="0.2">
      <c r="A12392" s="94"/>
    </row>
    <row r="12393" spans="1:1" x14ac:dyDescent="0.2">
      <c r="A12393" s="94"/>
    </row>
    <row r="12394" spans="1:1" x14ac:dyDescent="0.2">
      <c r="A12394" s="94"/>
    </row>
    <row r="12395" spans="1:1" x14ac:dyDescent="0.2">
      <c r="A12395" s="94"/>
    </row>
    <row r="12396" spans="1:1" x14ac:dyDescent="0.2">
      <c r="A12396" s="94"/>
    </row>
    <row r="12397" spans="1:1" x14ac:dyDescent="0.2">
      <c r="A12397" s="94"/>
    </row>
    <row r="12398" spans="1:1" x14ac:dyDescent="0.2">
      <c r="A12398" s="94"/>
    </row>
    <row r="12399" spans="1:1" x14ac:dyDescent="0.2">
      <c r="A12399" s="94"/>
    </row>
    <row r="12400" spans="1:1" x14ac:dyDescent="0.2">
      <c r="A12400" s="94"/>
    </row>
    <row r="12401" spans="1:1" x14ac:dyDescent="0.2">
      <c r="A12401" s="94"/>
    </row>
    <row r="12402" spans="1:1" x14ac:dyDescent="0.2">
      <c r="A12402" s="94"/>
    </row>
    <row r="12403" spans="1:1" x14ac:dyDescent="0.2">
      <c r="A12403" s="94"/>
    </row>
    <row r="12404" spans="1:1" x14ac:dyDescent="0.2">
      <c r="A12404" s="94"/>
    </row>
    <row r="12405" spans="1:1" x14ac:dyDescent="0.2">
      <c r="A12405" s="94"/>
    </row>
    <row r="12406" spans="1:1" x14ac:dyDescent="0.2">
      <c r="A12406" s="94"/>
    </row>
    <row r="12407" spans="1:1" x14ac:dyDescent="0.2">
      <c r="A12407" s="94"/>
    </row>
    <row r="12408" spans="1:1" x14ac:dyDescent="0.2">
      <c r="A12408" s="94"/>
    </row>
    <row r="12409" spans="1:1" x14ac:dyDescent="0.2">
      <c r="A12409" s="94"/>
    </row>
    <row r="12410" spans="1:1" x14ac:dyDescent="0.2">
      <c r="A12410" s="94"/>
    </row>
    <row r="12411" spans="1:1" x14ac:dyDescent="0.2">
      <c r="A12411" s="94"/>
    </row>
    <row r="12412" spans="1:1" x14ac:dyDescent="0.2">
      <c r="A12412" s="94"/>
    </row>
    <row r="12413" spans="1:1" x14ac:dyDescent="0.2">
      <c r="A12413" s="94"/>
    </row>
    <row r="12414" spans="1:1" x14ac:dyDescent="0.2">
      <c r="A12414" s="94"/>
    </row>
    <row r="12415" spans="1:1" x14ac:dyDescent="0.2">
      <c r="A12415" s="94"/>
    </row>
    <row r="12416" spans="1:1" x14ac:dyDescent="0.2">
      <c r="A12416" s="94"/>
    </row>
    <row r="12417" spans="1:1" x14ac:dyDescent="0.2">
      <c r="A12417" s="94"/>
    </row>
    <row r="12418" spans="1:1" x14ac:dyDescent="0.2">
      <c r="A12418" s="94"/>
    </row>
    <row r="12419" spans="1:1" x14ac:dyDescent="0.2">
      <c r="A12419" s="94"/>
    </row>
    <row r="12420" spans="1:1" x14ac:dyDescent="0.2">
      <c r="A12420" s="94"/>
    </row>
    <row r="12421" spans="1:1" x14ac:dyDescent="0.2">
      <c r="A12421" s="94"/>
    </row>
    <row r="12422" spans="1:1" x14ac:dyDescent="0.2">
      <c r="A12422" s="94"/>
    </row>
    <row r="12423" spans="1:1" x14ac:dyDescent="0.2">
      <c r="A12423" s="94"/>
    </row>
    <row r="12424" spans="1:1" x14ac:dyDescent="0.2">
      <c r="A12424" s="94"/>
    </row>
    <row r="12425" spans="1:1" x14ac:dyDescent="0.2">
      <c r="A12425" s="94"/>
    </row>
    <row r="12426" spans="1:1" x14ac:dyDescent="0.2">
      <c r="A12426" s="94"/>
    </row>
    <row r="12427" spans="1:1" x14ac:dyDescent="0.2">
      <c r="A12427" s="94"/>
    </row>
    <row r="12428" spans="1:1" x14ac:dyDescent="0.2">
      <c r="A12428" s="94"/>
    </row>
    <row r="12429" spans="1:1" x14ac:dyDescent="0.2">
      <c r="A12429" s="94"/>
    </row>
    <row r="12430" spans="1:1" x14ac:dyDescent="0.2">
      <c r="A12430" s="94"/>
    </row>
    <row r="12431" spans="1:1" x14ac:dyDescent="0.2">
      <c r="A12431" s="94"/>
    </row>
    <row r="12432" spans="1:1" x14ac:dyDescent="0.2">
      <c r="A12432" s="94"/>
    </row>
    <row r="12433" spans="1:1" x14ac:dyDescent="0.2">
      <c r="A12433" s="94"/>
    </row>
    <row r="12434" spans="1:1" x14ac:dyDescent="0.2">
      <c r="A12434" s="94"/>
    </row>
    <row r="12435" spans="1:1" x14ac:dyDescent="0.2">
      <c r="A12435" s="94"/>
    </row>
    <row r="12436" spans="1:1" x14ac:dyDescent="0.2">
      <c r="A12436" s="94"/>
    </row>
    <row r="12437" spans="1:1" x14ac:dyDescent="0.2">
      <c r="A12437" s="94"/>
    </row>
    <row r="12438" spans="1:1" x14ac:dyDescent="0.2">
      <c r="A12438" s="94"/>
    </row>
    <row r="12439" spans="1:1" x14ac:dyDescent="0.2">
      <c r="A12439" s="94"/>
    </row>
    <row r="12440" spans="1:1" x14ac:dyDescent="0.2">
      <c r="A12440" s="94"/>
    </row>
    <row r="12441" spans="1:1" x14ac:dyDescent="0.2">
      <c r="A12441" s="94"/>
    </row>
    <row r="12442" spans="1:1" x14ac:dyDescent="0.2">
      <c r="A12442" s="94"/>
    </row>
    <row r="12443" spans="1:1" x14ac:dyDescent="0.2">
      <c r="A12443" s="94"/>
    </row>
    <row r="12444" spans="1:1" x14ac:dyDescent="0.2">
      <c r="A12444" s="94"/>
    </row>
    <row r="12445" spans="1:1" x14ac:dyDescent="0.2">
      <c r="A12445" s="94"/>
    </row>
    <row r="12446" spans="1:1" x14ac:dyDescent="0.2">
      <c r="A12446" s="94"/>
    </row>
    <row r="12447" spans="1:1" x14ac:dyDescent="0.2">
      <c r="A12447" s="94"/>
    </row>
    <row r="12448" spans="1:1" x14ac:dyDescent="0.2">
      <c r="A12448" s="94"/>
    </row>
    <row r="12449" spans="1:1" x14ac:dyDescent="0.2">
      <c r="A12449" s="94"/>
    </row>
    <row r="12450" spans="1:1" x14ac:dyDescent="0.2">
      <c r="A12450" s="94"/>
    </row>
    <row r="12451" spans="1:1" x14ac:dyDescent="0.2">
      <c r="A12451" s="94"/>
    </row>
    <row r="12452" spans="1:1" x14ac:dyDescent="0.2">
      <c r="A12452" s="94"/>
    </row>
    <row r="12453" spans="1:1" x14ac:dyDescent="0.2">
      <c r="A12453" s="94"/>
    </row>
    <row r="12454" spans="1:1" x14ac:dyDescent="0.2">
      <c r="A12454" s="94"/>
    </row>
    <row r="12455" spans="1:1" x14ac:dyDescent="0.2">
      <c r="A12455" s="94"/>
    </row>
    <row r="12456" spans="1:1" x14ac:dyDescent="0.2">
      <c r="A12456" s="94"/>
    </row>
    <row r="12457" spans="1:1" x14ac:dyDescent="0.2">
      <c r="A12457" s="94"/>
    </row>
    <row r="12458" spans="1:1" x14ac:dyDescent="0.2">
      <c r="A12458" s="94"/>
    </row>
    <row r="12459" spans="1:1" x14ac:dyDescent="0.2">
      <c r="A12459" s="94"/>
    </row>
    <row r="12460" spans="1:1" x14ac:dyDescent="0.2">
      <c r="A12460" s="94"/>
    </row>
    <row r="12461" spans="1:1" x14ac:dyDescent="0.2">
      <c r="A12461" s="94"/>
    </row>
    <row r="12462" spans="1:1" x14ac:dyDescent="0.2">
      <c r="A12462" s="94"/>
    </row>
    <row r="12463" spans="1:1" x14ac:dyDescent="0.2">
      <c r="A12463" s="94"/>
    </row>
    <row r="12464" spans="1:1" x14ac:dyDescent="0.2">
      <c r="A12464" s="94"/>
    </row>
    <row r="12465" spans="1:1" x14ac:dyDescent="0.2">
      <c r="A12465" s="94"/>
    </row>
    <row r="12466" spans="1:1" x14ac:dyDescent="0.2">
      <c r="A12466" s="94"/>
    </row>
    <row r="12467" spans="1:1" x14ac:dyDescent="0.2">
      <c r="A12467" s="94"/>
    </row>
    <row r="12468" spans="1:1" x14ac:dyDescent="0.2">
      <c r="A12468" s="94"/>
    </row>
    <row r="12469" spans="1:1" x14ac:dyDescent="0.2">
      <c r="A12469" s="94"/>
    </row>
    <row r="12470" spans="1:1" x14ac:dyDescent="0.2">
      <c r="A12470" s="94"/>
    </row>
    <row r="12471" spans="1:1" x14ac:dyDescent="0.2">
      <c r="A12471" s="94"/>
    </row>
    <row r="12472" spans="1:1" x14ac:dyDescent="0.2">
      <c r="A12472" s="94"/>
    </row>
    <row r="12473" spans="1:1" x14ac:dyDescent="0.2">
      <c r="A12473" s="94"/>
    </row>
    <row r="12474" spans="1:1" x14ac:dyDescent="0.2">
      <c r="A12474" s="94"/>
    </row>
    <row r="12475" spans="1:1" x14ac:dyDescent="0.2">
      <c r="A12475" s="94"/>
    </row>
    <row r="12476" spans="1:1" x14ac:dyDescent="0.2">
      <c r="A12476" s="94"/>
    </row>
    <row r="12477" spans="1:1" x14ac:dyDescent="0.2">
      <c r="A12477" s="94"/>
    </row>
    <row r="12478" spans="1:1" x14ac:dyDescent="0.2">
      <c r="A12478" s="94"/>
    </row>
    <row r="12479" spans="1:1" x14ac:dyDescent="0.2">
      <c r="A12479" s="94"/>
    </row>
    <row r="12480" spans="1:1" x14ac:dyDescent="0.2">
      <c r="A12480" s="94"/>
    </row>
    <row r="12481" spans="1:1" x14ac:dyDescent="0.2">
      <c r="A12481" s="94"/>
    </row>
    <row r="12482" spans="1:1" x14ac:dyDescent="0.2">
      <c r="A12482" s="94"/>
    </row>
    <row r="12483" spans="1:1" x14ac:dyDescent="0.2">
      <c r="A12483" s="94"/>
    </row>
    <row r="12484" spans="1:1" x14ac:dyDescent="0.2">
      <c r="A12484" s="94"/>
    </row>
    <row r="12485" spans="1:1" x14ac:dyDescent="0.2">
      <c r="A12485" s="94"/>
    </row>
    <row r="12486" spans="1:1" x14ac:dyDescent="0.2">
      <c r="A12486" s="94"/>
    </row>
    <row r="12487" spans="1:1" x14ac:dyDescent="0.2">
      <c r="A12487" s="94"/>
    </row>
    <row r="12488" spans="1:1" x14ac:dyDescent="0.2">
      <c r="A12488" s="94"/>
    </row>
    <row r="12489" spans="1:1" x14ac:dyDescent="0.2">
      <c r="A12489" s="94"/>
    </row>
    <row r="12490" spans="1:1" x14ac:dyDescent="0.2">
      <c r="A12490" s="94"/>
    </row>
    <row r="12491" spans="1:1" x14ac:dyDescent="0.2">
      <c r="A12491" s="94"/>
    </row>
    <row r="12492" spans="1:1" x14ac:dyDescent="0.2">
      <c r="A12492" s="94"/>
    </row>
    <row r="12493" spans="1:1" x14ac:dyDescent="0.2">
      <c r="A12493" s="94"/>
    </row>
    <row r="12494" spans="1:1" x14ac:dyDescent="0.2">
      <c r="A12494" s="94"/>
    </row>
    <row r="12495" spans="1:1" x14ac:dyDescent="0.2">
      <c r="A12495" s="94"/>
    </row>
    <row r="12496" spans="1:1" x14ac:dyDescent="0.2">
      <c r="A12496" s="94"/>
    </row>
    <row r="12497" spans="1:1" x14ac:dyDescent="0.2">
      <c r="A12497" s="94"/>
    </row>
    <row r="12498" spans="1:1" x14ac:dyDescent="0.2">
      <c r="A12498" s="94"/>
    </row>
    <row r="12499" spans="1:1" x14ac:dyDescent="0.2">
      <c r="A12499" s="94"/>
    </row>
    <row r="12500" spans="1:1" x14ac:dyDescent="0.2">
      <c r="A12500" s="94"/>
    </row>
    <row r="12501" spans="1:1" x14ac:dyDescent="0.2">
      <c r="A12501" s="94"/>
    </row>
    <row r="12502" spans="1:1" x14ac:dyDescent="0.2">
      <c r="A12502" s="94"/>
    </row>
    <row r="12503" spans="1:1" x14ac:dyDescent="0.2">
      <c r="A12503" s="94"/>
    </row>
    <row r="12504" spans="1:1" x14ac:dyDescent="0.2">
      <c r="A12504" s="94"/>
    </row>
    <row r="12505" spans="1:1" x14ac:dyDescent="0.2">
      <c r="A12505" s="94"/>
    </row>
    <row r="12506" spans="1:1" x14ac:dyDescent="0.2">
      <c r="A12506" s="94"/>
    </row>
    <row r="12507" spans="1:1" x14ac:dyDescent="0.2">
      <c r="A12507" s="94"/>
    </row>
    <row r="12508" spans="1:1" x14ac:dyDescent="0.2">
      <c r="A12508" s="94"/>
    </row>
    <row r="12509" spans="1:1" x14ac:dyDescent="0.2">
      <c r="A12509" s="94"/>
    </row>
    <row r="12510" spans="1:1" x14ac:dyDescent="0.2">
      <c r="A12510" s="94"/>
    </row>
    <row r="12511" spans="1:1" x14ac:dyDescent="0.2">
      <c r="A12511" s="94"/>
    </row>
    <row r="12512" spans="1:1" x14ac:dyDescent="0.2">
      <c r="A12512" s="94"/>
    </row>
    <row r="12513" spans="1:1" x14ac:dyDescent="0.2">
      <c r="A12513" s="94"/>
    </row>
    <row r="12514" spans="1:1" x14ac:dyDescent="0.2">
      <c r="A12514" s="94"/>
    </row>
    <row r="12515" spans="1:1" x14ac:dyDescent="0.2">
      <c r="A12515" s="94"/>
    </row>
    <row r="12516" spans="1:1" x14ac:dyDescent="0.2">
      <c r="A12516" s="94"/>
    </row>
    <row r="12517" spans="1:1" x14ac:dyDescent="0.2">
      <c r="A12517" s="94"/>
    </row>
    <row r="12518" spans="1:1" x14ac:dyDescent="0.2">
      <c r="A12518" s="94"/>
    </row>
    <row r="12519" spans="1:1" x14ac:dyDescent="0.2">
      <c r="A12519" s="94"/>
    </row>
    <row r="12520" spans="1:1" x14ac:dyDescent="0.2">
      <c r="A12520" s="94"/>
    </row>
    <row r="12521" spans="1:1" x14ac:dyDescent="0.2">
      <c r="A12521" s="94"/>
    </row>
    <row r="12522" spans="1:1" x14ac:dyDescent="0.2">
      <c r="A12522" s="94"/>
    </row>
    <row r="12523" spans="1:1" x14ac:dyDescent="0.2">
      <c r="A12523" s="94"/>
    </row>
    <row r="12524" spans="1:1" x14ac:dyDescent="0.2">
      <c r="A12524" s="94"/>
    </row>
    <row r="12525" spans="1:1" x14ac:dyDescent="0.2">
      <c r="A12525" s="94"/>
    </row>
    <row r="12526" spans="1:1" x14ac:dyDescent="0.2">
      <c r="A12526" s="94"/>
    </row>
    <row r="12527" spans="1:1" x14ac:dyDescent="0.2">
      <c r="A12527" s="94"/>
    </row>
    <row r="12528" spans="1:1" x14ac:dyDescent="0.2">
      <c r="A12528" s="94"/>
    </row>
    <row r="12529" spans="1:1" x14ac:dyDescent="0.2">
      <c r="A12529" s="94"/>
    </row>
    <row r="12530" spans="1:1" x14ac:dyDescent="0.2">
      <c r="A12530" s="94"/>
    </row>
    <row r="12531" spans="1:1" x14ac:dyDescent="0.2">
      <c r="A12531" s="94"/>
    </row>
    <row r="12532" spans="1:1" x14ac:dyDescent="0.2">
      <c r="A12532" s="94"/>
    </row>
    <row r="12533" spans="1:1" x14ac:dyDescent="0.2">
      <c r="A12533" s="94"/>
    </row>
    <row r="12534" spans="1:1" x14ac:dyDescent="0.2">
      <c r="A12534" s="94"/>
    </row>
    <row r="12535" spans="1:1" x14ac:dyDescent="0.2">
      <c r="A12535" s="94"/>
    </row>
    <row r="12536" spans="1:1" x14ac:dyDescent="0.2">
      <c r="A12536" s="94"/>
    </row>
    <row r="12537" spans="1:1" x14ac:dyDescent="0.2">
      <c r="A12537" s="94"/>
    </row>
    <row r="12538" spans="1:1" x14ac:dyDescent="0.2">
      <c r="A12538" s="94"/>
    </row>
    <row r="12539" spans="1:1" x14ac:dyDescent="0.2">
      <c r="A12539" s="94"/>
    </row>
    <row r="12540" spans="1:1" x14ac:dyDescent="0.2">
      <c r="A12540" s="94"/>
    </row>
    <row r="12541" spans="1:1" x14ac:dyDescent="0.2">
      <c r="A12541" s="94"/>
    </row>
    <row r="12542" spans="1:1" x14ac:dyDescent="0.2">
      <c r="A12542" s="94"/>
    </row>
    <row r="12543" spans="1:1" x14ac:dyDescent="0.2">
      <c r="A12543" s="94"/>
    </row>
    <row r="12544" spans="1:1" x14ac:dyDescent="0.2">
      <c r="A12544" s="94"/>
    </row>
    <row r="12545" spans="1:1" x14ac:dyDescent="0.2">
      <c r="A12545" s="94"/>
    </row>
    <row r="12546" spans="1:1" x14ac:dyDescent="0.2">
      <c r="A12546" s="94"/>
    </row>
    <row r="12547" spans="1:1" x14ac:dyDescent="0.2">
      <c r="A12547" s="94"/>
    </row>
    <row r="12548" spans="1:1" x14ac:dyDescent="0.2">
      <c r="A12548" s="94"/>
    </row>
    <row r="12549" spans="1:1" x14ac:dyDescent="0.2">
      <c r="A12549" s="94"/>
    </row>
    <row r="12550" spans="1:1" x14ac:dyDescent="0.2">
      <c r="A12550" s="94"/>
    </row>
    <row r="12551" spans="1:1" x14ac:dyDescent="0.2">
      <c r="A12551" s="94"/>
    </row>
    <row r="12552" spans="1:1" x14ac:dyDescent="0.2">
      <c r="A12552" s="94"/>
    </row>
    <row r="12553" spans="1:1" x14ac:dyDescent="0.2">
      <c r="A12553" s="94"/>
    </row>
    <row r="12554" spans="1:1" x14ac:dyDescent="0.2">
      <c r="A12554" s="94"/>
    </row>
    <row r="12555" spans="1:1" x14ac:dyDescent="0.2">
      <c r="A12555" s="94"/>
    </row>
    <row r="12556" spans="1:1" x14ac:dyDescent="0.2">
      <c r="A12556" s="94"/>
    </row>
    <row r="12557" spans="1:1" x14ac:dyDescent="0.2">
      <c r="A12557" s="94"/>
    </row>
    <row r="12558" spans="1:1" x14ac:dyDescent="0.2">
      <c r="A12558" s="94"/>
    </row>
    <row r="12559" spans="1:1" x14ac:dyDescent="0.2">
      <c r="A12559" s="94"/>
    </row>
    <row r="12560" spans="1:1" x14ac:dyDescent="0.2">
      <c r="A12560" s="94"/>
    </row>
    <row r="12561" spans="1:1" x14ac:dyDescent="0.2">
      <c r="A12561" s="94"/>
    </row>
    <row r="12562" spans="1:1" x14ac:dyDescent="0.2">
      <c r="A12562" s="94"/>
    </row>
    <row r="12563" spans="1:1" x14ac:dyDescent="0.2">
      <c r="A12563" s="94"/>
    </row>
    <row r="12564" spans="1:1" x14ac:dyDescent="0.2">
      <c r="A12564" s="94"/>
    </row>
    <row r="12565" spans="1:1" x14ac:dyDescent="0.2">
      <c r="A12565" s="94"/>
    </row>
    <row r="12566" spans="1:1" x14ac:dyDescent="0.2">
      <c r="A12566" s="94"/>
    </row>
    <row r="12567" spans="1:1" x14ac:dyDescent="0.2">
      <c r="A12567" s="94"/>
    </row>
    <row r="12568" spans="1:1" x14ac:dyDescent="0.2">
      <c r="A12568" s="94"/>
    </row>
    <row r="12569" spans="1:1" x14ac:dyDescent="0.2">
      <c r="A12569" s="94"/>
    </row>
    <row r="12570" spans="1:1" x14ac:dyDescent="0.2">
      <c r="A12570" s="94"/>
    </row>
    <row r="12571" spans="1:1" x14ac:dyDescent="0.2">
      <c r="A12571" s="94"/>
    </row>
    <row r="12572" spans="1:1" x14ac:dyDescent="0.2">
      <c r="A12572" s="94"/>
    </row>
    <row r="12573" spans="1:1" x14ac:dyDescent="0.2">
      <c r="A12573" s="94"/>
    </row>
    <row r="12574" spans="1:1" x14ac:dyDescent="0.2">
      <c r="A12574" s="94"/>
    </row>
    <row r="12575" spans="1:1" x14ac:dyDescent="0.2">
      <c r="A12575" s="94"/>
    </row>
    <row r="12576" spans="1:1" x14ac:dyDescent="0.2">
      <c r="A12576" s="94"/>
    </row>
    <row r="12577" spans="1:1" x14ac:dyDescent="0.2">
      <c r="A12577" s="94"/>
    </row>
    <row r="12578" spans="1:1" x14ac:dyDescent="0.2">
      <c r="A12578" s="94"/>
    </row>
    <row r="12579" spans="1:1" x14ac:dyDescent="0.2">
      <c r="A12579" s="94"/>
    </row>
    <row r="12580" spans="1:1" x14ac:dyDescent="0.2">
      <c r="A12580" s="94"/>
    </row>
    <row r="12581" spans="1:1" x14ac:dyDescent="0.2">
      <c r="A12581" s="94"/>
    </row>
    <row r="12582" spans="1:1" x14ac:dyDescent="0.2">
      <c r="A12582" s="94"/>
    </row>
    <row r="12583" spans="1:1" x14ac:dyDescent="0.2">
      <c r="A12583" s="94"/>
    </row>
    <row r="12584" spans="1:1" x14ac:dyDescent="0.2">
      <c r="A12584" s="94"/>
    </row>
    <row r="12585" spans="1:1" x14ac:dyDescent="0.2">
      <c r="A12585" s="94"/>
    </row>
    <row r="12586" spans="1:1" x14ac:dyDescent="0.2">
      <c r="A12586" s="94"/>
    </row>
    <row r="12587" spans="1:1" x14ac:dyDescent="0.2">
      <c r="A12587" s="94"/>
    </row>
    <row r="12588" spans="1:1" x14ac:dyDescent="0.2">
      <c r="A12588" s="94"/>
    </row>
    <row r="12589" spans="1:1" x14ac:dyDescent="0.2">
      <c r="A12589" s="94"/>
    </row>
    <row r="12590" spans="1:1" x14ac:dyDescent="0.2">
      <c r="A12590" s="94"/>
    </row>
    <row r="12591" spans="1:1" x14ac:dyDescent="0.2">
      <c r="A12591" s="94"/>
    </row>
    <row r="12592" spans="1:1" x14ac:dyDescent="0.2">
      <c r="A12592" s="94"/>
    </row>
    <row r="12593" spans="1:1" x14ac:dyDescent="0.2">
      <c r="A12593" s="94"/>
    </row>
    <row r="12594" spans="1:1" x14ac:dyDescent="0.2">
      <c r="A12594" s="94"/>
    </row>
    <row r="12595" spans="1:1" x14ac:dyDescent="0.2">
      <c r="A12595" s="94"/>
    </row>
    <row r="12596" spans="1:1" x14ac:dyDescent="0.2">
      <c r="A12596" s="94"/>
    </row>
    <row r="12597" spans="1:1" x14ac:dyDescent="0.2">
      <c r="A12597" s="94"/>
    </row>
    <row r="12598" spans="1:1" x14ac:dyDescent="0.2">
      <c r="A12598" s="94"/>
    </row>
    <row r="12599" spans="1:1" x14ac:dyDescent="0.2">
      <c r="A12599" s="94"/>
    </row>
    <row r="12600" spans="1:1" x14ac:dyDescent="0.2">
      <c r="A12600" s="94"/>
    </row>
    <row r="12601" spans="1:1" x14ac:dyDescent="0.2">
      <c r="A12601" s="94"/>
    </row>
    <row r="12602" spans="1:1" x14ac:dyDescent="0.2">
      <c r="A12602" s="94"/>
    </row>
    <row r="12603" spans="1:1" x14ac:dyDescent="0.2">
      <c r="A12603" s="94"/>
    </row>
    <row r="12604" spans="1:1" x14ac:dyDescent="0.2">
      <c r="A12604" s="94"/>
    </row>
    <row r="12605" spans="1:1" x14ac:dyDescent="0.2">
      <c r="A12605" s="94"/>
    </row>
    <row r="12606" spans="1:1" x14ac:dyDescent="0.2">
      <c r="A12606" s="94"/>
    </row>
    <row r="12607" spans="1:1" x14ac:dyDescent="0.2">
      <c r="A12607" s="94"/>
    </row>
    <row r="12608" spans="1:1" x14ac:dyDescent="0.2">
      <c r="A12608" s="94"/>
    </row>
    <row r="12609" spans="1:1" x14ac:dyDescent="0.2">
      <c r="A12609" s="94"/>
    </row>
    <row r="12610" spans="1:1" x14ac:dyDescent="0.2">
      <c r="A12610" s="94"/>
    </row>
    <row r="12611" spans="1:1" x14ac:dyDescent="0.2">
      <c r="A12611" s="94"/>
    </row>
    <row r="12612" spans="1:1" x14ac:dyDescent="0.2">
      <c r="A12612" s="94"/>
    </row>
    <row r="12613" spans="1:1" x14ac:dyDescent="0.2">
      <c r="A12613" s="94"/>
    </row>
    <row r="12614" spans="1:1" x14ac:dyDescent="0.2">
      <c r="A12614" s="94"/>
    </row>
    <row r="12615" spans="1:1" x14ac:dyDescent="0.2">
      <c r="A12615" s="94"/>
    </row>
    <row r="12616" spans="1:1" x14ac:dyDescent="0.2">
      <c r="A12616" s="94"/>
    </row>
    <row r="12617" spans="1:1" x14ac:dyDescent="0.2">
      <c r="A12617" s="94"/>
    </row>
    <row r="12618" spans="1:1" x14ac:dyDescent="0.2">
      <c r="A12618" s="94"/>
    </row>
    <row r="12619" spans="1:1" x14ac:dyDescent="0.2">
      <c r="A12619" s="94"/>
    </row>
    <row r="12620" spans="1:1" x14ac:dyDescent="0.2">
      <c r="A12620" s="94"/>
    </row>
    <row r="12621" spans="1:1" x14ac:dyDescent="0.2">
      <c r="A12621" s="94"/>
    </row>
    <row r="12622" spans="1:1" x14ac:dyDescent="0.2">
      <c r="A12622" s="94"/>
    </row>
    <row r="12623" spans="1:1" x14ac:dyDescent="0.2">
      <c r="A12623" s="94"/>
    </row>
    <row r="12624" spans="1:1" x14ac:dyDescent="0.2">
      <c r="A12624" s="94"/>
    </row>
    <row r="12625" spans="1:1" x14ac:dyDescent="0.2">
      <c r="A12625" s="94"/>
    </row>
    <row r="12626" spans="1:1" x14ac:dyDescent="0.2">
      <c r="A12626" s="94"/>
    </row>
    <row r="12627" spans="1:1" x14ac:dyDescent="0.2">
      <c r="A12627" s="94"/>
    </row>
    <row r="12628" spans="1:1" x14ac:dyDescent="0.2">
      <c r="A12628" s="94"/>
    </row>
    <row r="12629" spans="1:1" x14ac:dyDescent="0.2">
      <c r="A12629" s="94"/>
    </row>
    <row r="12630" spans="1:1" x14ac:dyDescent="0.2">
      <c r="A12630" s="94"/>
    </row>
    <row r="12631" spans="1:1" x14ac:dyDescent="0.2">
      <c r="A12631" s="94"/>
    </row>
    <row r="12632" spans="1:1" x14ac:dyDescent="0.2">
      <c r="A12632" s="94"/>
    </row>
    <row r="12633" spans="1:1" x14ac:dyDescent="0.2">
      <c r="A12633" s="94"/>
    </row>
    <row r="12634" spans="1:1" x14ac:dyDescent="0.2">
      <c r="A12634" s="94"/>
    </row>
    <row r="12635" spans="1:1" x14ac:dyDescent="0.2">
      <c r="A12635" s="94"/>
    </row>
    <row r="12636" spans="1:1" x14ac:dyDescent="0.2">
      <c r="A12636" s="94"/>
    </row>
    <row r="12637" spans="1:1" x14ac:dyDescent="0.2">
      <c r="A12637" s="94"/>
    </row>
    <row r="12638" spans="1:1" x14ac:dyDescent="0.2">
      <c r="A12638" s="94"/>
    </row>
    <row r="12639" spans="1:1" x14ac:dyDescent="0.2">
      <c r="A12639" s="94"/>
    </row>
    <row r="12640" spans="1:1" x14ac:dyDescent="0.2">
      <c r="A12640" s="94"/>
    </row>
    <row r="12641" spans="1:1" x14ac:dyDescent="0.2">
      <c r="A12641" s="94"/>
    </row>
    <row r="12642" spans="1:1" x14ac:dyDescent="0.2">
      <c r="A12642" s="94"/>
    </row>
    <row r="12643" spans="1:1" x14ac:dyDescent="0.2">
      <c r="A12643" s="94"/>
    </row>
    <row r="12644" spans="1:1" x14ac:dyDescent="0.2">
      <c r="A12644" s="94"/>
    </row>
    <row r="12645" spans="1:1" x14ac:dyDescent="0.2">
      <c r="A12645" s="94"/>
    </row>
    <row r="12646" spans="1:1" x14ac:dyDescent="0.2">
      <c r="A12646" s="94"/>
    </row>
    <row r="12647" spans="1:1" x14ac:dyDescent="0.2">
      <c r="A12647" s="94"/>
    </row>
    <row r="12648" spans="1:1" x14ac:dyDescent="0.2">
      <c r="A12648" s="94"/>
    </row>
    <row r="12649" spans="1:1" x14ac:dyDescent="0.2">
      <c r="A12649" s="94"/>
    </row>
    <row r="12650" spans="1:1" x14ac:dyDescent="0.2">
      <c r="A12650" s="94"/>
    </row>
    <row r="12651" spans="1:1" x14ac:dyDescent="0.2">
      <c r="A12651" s="94"/>
    </row>
    <row r="12652" spans="1:1" x14ac:dyDescent="0.2">
      <c r="A12652" s="94"/>
    </row>
    <row r="12653" spans="1:1" x14ac:dyDescent="0.2">
      <c r="A12653" s="94"/>
    </row>
    <row r="12654" spans="1:1" x14ac:dyDescent="0.2">
      <c r="A12654" s="94"/>
    </row>
    <row r="12655" spans="1:1" x14ac:dyDescent="0.2">
      <c r="A12655" s="94"/>
    </row>
    <row r="12656" spans="1:1" x14ac:dyDescent="0.2">
      <c r="A12656" s="94"/>
    </row>
    <row r="12657" spans="1:1" x14ac:dyDescent="0.2">
      <c r="A12657" s="94"/>
    </row>
    <row r="12658" spans="1:1" x14ac:dyDescent="0.2">
      <c r="A12658" s="94"/>
    </row>
    <row r="12659" spans="1:1" x14ac:dyDescent="0.2">
      <c r="A12659" s="94"/>
    </row>
    <row r="12660" spans="1:1" x14ac:dyDescent="0.2">
      <c r="A12660" s="94"/>
    </row>
    <row r="12661" spans="1:1" x14ac:dyDescent="0.2">
      <c r="A12661" s="94"/>
    </row>
    <row r="12662" spans="1:1" x14ac:dyDescent="0.2">
      <c r="A12662" s="94"/>
    </row>
    <row r="12663" spans="1:1" x14ac:dyDescent="0.2">
      <c r="A12663" s="94"/>
    </row>
    <row r="12664" spans="1:1" x14ac:dyDescent="0.2">
      <c r="A12664" s="94"/>
    </row>
    <row r="12665" spans="1:1" x14ac:dyDescent="0.2">
      <c r="A12665" s="94"/>
    </row>
    <row r="12666" spans="1:1" x14ac:dyDescent="0.2">
      <c r="A12666" s="94"/>
    </row>
    <row r="12667" spans="1:1" x14ac:dyDescent="0.2">
      <c r="A12667" s="94"/>
    </row>
    <row r="12668" spans="1:1" x14ac:dyDescent="0.2">
      <c r="A12668" s="94"/>
    </row>
    <row r="12669" spans="1:1" x14ac:dyDescent="0.2">
      <c r="A12669" s="94"/>
    </row>
    <row r="12670" spans="1:1" x14ac:dyDescent="0.2">
      <c r="A12670" s="94"/>
    </row>
    <row r="12671" spans="1:1" x14ac:dyDescent="0.2">
      <c r="A12671" s="94"/>
    </row>
    <row r="12672" spans="1:1" x14ac:dyDescent="0.2">
      <c r="A12672" s="94"/>
    </row>
    <row r="12673" spans="1:1" x14ac:dyDescent="0.2">
      <c r="A12673" s="94"/>
    </row>
    <row r="12674" spans="1:1" x14ac:dyDescent="0.2">
      <c r="A12674" s="94"/>
    </row>
    <row r="12675" spans="1:1" x14ac:dyDescent="0.2">
      <c r="A12675" s="94"/>
    </row>
    <row r="12676" spans="1:1" x14ac:dyDescent="0.2">
      <c r="A12676" s="94"/>
    </row>
    <row r="12677" spans="1:1" x14ac:dyDescent="0.2">
      <c r="A12677" s="94"/>
    </row>
    <row r="12678" spans="1:1" x14ac:dyDescent="0.2">
      <c r="A12678" s="94"/>
    </row>
    <row r="12679" spans="1:1" x14ac:dyDescent="0.2">
      <c r="A12679" s="94"/>
    </row>
    <row r="12680" spans="1:1" x14ac:dyDescent="0.2">
      <c r="A12680" s="94"/>
    </row>
    <row r="12681" spans="1:1" x14ac:dyDescent="0.2">
      <c r="A12681" s="94"/>
    </row>
    <row r="12682" spans="1:1" x14ac:dyDescent="0.2">
      <c r="A12682" s="94"/>
    </row>
    <row r="12683" spans="1:1" x14ac:dyDescent="0.2">
      <c r="A12683" s="94"/>
    </row>
    <row r="12684" spans="1:1" x14ac:dyDescent="0.2">
      <c r="A12684" s="94"/>
    </row>
    <row r="12685" spans="1:1" x14ac:dyDescent="0.2">
      <c r="A12685" s="94"/>
    </row>
    <row r="12686" spans="1:1" x14ac:dyDescent="0.2">
      <c r="A12686" s="94"/>
    </row>
    <row r="12687" spans="1:1" x14ac:dyDescent="0.2">
      <c r="A12687" s="94"/>
    </row>
    <row r="12688" spans="1:1" x14ac:dyDescent="0.2">
      <c r="A12688" s="94"/>
    </row>
    <row r="12689" spans="1:1" x14ac:dyDescent="0.2">
      <c r="A12689" s="94"/>
    </row>
    <row r="12690" spans="1:1" x14ac:dyDescent="0.2">
      <c r="A12690" s="94"/>
    </row>
    <row r="12691" spans="1:1" x14ac:dyDescent="0.2">
      <c r="A12691" s="94"/>
    </row>
    <row r="12692" spans="1:1" x14ac:dyDescent="0.2">
      <c r="A12692" s="94"/>
    </row>
    <row r="12693" spans="1:1" x14ac:dyDescent="0.2">
      <c r="A12693" s="94"/>
    </row>
    <row r="12694" spans="1:1" x14ac:dyDescent="0.2">
      <c r="A12694" s="94"/>
    </row>
    <row r="12695" spans="1:1" x14ac:dyDescent="0.2">
      <c r="A12695" s="94"/>
    </row>
    <row r="12696" spans="1:1" x14ac:dyDescent="0.2">
      <c r="A12696" s="94"/>
    </row>
    <row r="12697" spans="1:1" x14ac:dyDescent="0.2">
      <c r="A12697" s="94"/>
    </row>
    <row r="12698" spans="1:1" x14ac:dyDescent="0.2">
      <c r="A12698" s="94"/>
    </row>
    <row r="12699" spans="1:1" x14ac:dyDescent="0.2">
      <c r="A12699" s="94"/>
    </row>
    <row r="12700" spans="1:1" x14ac:dyDescent="0.2">
      <c r="A12700" s="94"/>
    </row>
    <row r="12701" spans="1:1" x14ac:dyDescent="0.2">
      <c r="A12701" s="94"/>
    </row>
    <row r="12702" spans="1:1" x14ac:dyDescent="0.2">
      <c r="A12702" s="94"/>
    </row>
    <row r="12703" spans="1:1" x14ac:dyDescent="0.2">
      <c r="A12703" s="94"/>
    </row>
    <row r="12704" spans="1:1" x14ac:dyDescent="0.2">
      <c r="A12704" s="94"/>
    </row>
    <row r="12705" spans="1:1" x14ac:dyDescent="0.2">
      <c r="A12705" s="94"/>
    </row>
    <row r="12706" spans="1:1" x14ac:dyDescent="0.2">
      <c r="A12706" s="94"/>
    </row>
    <row r="12707" spans="1:1" x14ac:dyDescent="0.2">
      <c r="A12707" s="94"/>
    </row>
    <row r="12708" spans="1:1" x14ac:dyDescent="0.2">
      <c r="A12708" s="94"/>
    </row>
    <row r="12709" spans="1:1" x14ac:dyDescent="0.2">
      <c r="A12709" s="94"/>
    </row>
    <row r="12710" spans="1:1" x14ac:dyDescent="0.2">
      <c r="A12710" s="94"/>
    </row>
    <row r="12711" spans="1:1" x14ac:dyDescent="0.2">
      <c r="A12711" s="94"/>
    </row>
    <row r="12712" spans="1:1" x14ac:dyDescent="0.2">
      <c r="A12712" s="94"/>
    </row>
    <row r="12713" spans="1:1" x14ac:dyDescent="0.2">
      <c r="A12713" s="94"/>
    </row>
    <row r="12714" spans="1:1" x14ac:dyDescent="0.2">
      <c r="A12714" s="94"/>
    </row>
    <row r="12715" spans="1:1" x14ac:dyDescent="0.2">
      <c r="A12715" s="94"/>
    </row>
    <row r="12716" spans="1:1" x14ac:dyDescent="0.2">
      <c r="A12716" s="94"/>
    </row>
    <row r="12717" spans="1:1" x14ac:dyDescent="0.2">
      <c r="A12717" s="94"/>
    </row>
    <row r="12718" spans="1:1" x14ac:dyDescent="0.2">
      <c r="A12718" s="94"/>
    </row>
    <row r="12719" spans="1:1" x14ac:dyDescent="0.2">
      <c r="A12719" s="94"/>
    </row>
    <row r="12720" spans="1:1" x14ac:dyDescent="0.2">
      <c r="A12720" s="94"/>
    </row>
    <row r="12721" spans="1:1" x14ac:dyDescent="0.2">
      <c r="A12721" s="94"/>
    </row>
    <row r="12722" spans="1:1" x14ac:dyDescent="0.2">
      <c r="A12722" s="94"/>
    </row>
    <row r="12723" spans="1:1" x14ac:dyDescent="0.2">
      <c r="A12723" s="94"/>
    </row>
    <row r="12724" spans="1:1" x14ac:dyDescent="0.2">
      <c r="A12724" s="94"/>
    </row>
    <row r="12725" spans="1:1" x14ac:dyDescent="0.2">
      <c r="A12725" s="94"/>
    </row>
    <row r="12726" spans="1:1" x14ac:dyDescent="0.2">
      <c r="A12726" s="94"/>
    </row>
    <row r="12727" spans="1:1" x14ac:dyDescent="0.2">
      <c r="A12727" s="94"/>
    </row>
    <row r="12728" spans="1:1" x14ac:dyDescent="0.2">
      <c r="A12728" s="94"/>
    </row>
    <row r="12729" spans="1:1" x14ac:dyDescent="0.2">
      <c r="A12729" s="94"/>
    </row>
    <row r="12730" spans="1:1" x14ac:dyDescent="0.2">
      <c r="A12730" s="94"/>
    </row>
    <row r="12731" spans="1:1" x14ac:dyDescent="0.2">
      <c r="A12731" s="94"/>
    </row>
    <row r="12732" spans="1:1" x14ac:dyDescent="0.2">
      <c r="A12732" s="94"/>
    </row>
    <row r="12733" spans="1:1" x14ac:dyDescent="0.2">
      <c r="A12733" s="94"/>
    </row>
    <row r="12734" spans="1:1" x14ac:dyDescent="0.2">
      <c r="A12734" s="94"/>
    </row>
    <row r="12735" spans="1:1" x14ac:dyDescent="0.2">
      <c r="A12735" s="94"/>
    </row>
    <row r="12736" spans="1:1" x14ac:dyDescent="0.2">
      <c r="A12736" s="94"/>
    </row>
    <row r="12737" spans="1:1" x14ac:dyDescent="0.2">
      <c r="A12737" s="94"/>
    </row>
    <row r="12738" spans="1:1" x14ac:dyDescent="0.2">
      <c r="A12738" s="94"/>
    </row>
    <row r="12739" spans="1:1" x14ac:dyDescent="0.2">
      <c r="A12739" s="94"/>
    </row>
    <row r="12740" spans="1:1" x14ac:dyDescent="0.2">
      <c r="A12740" s="94"/>
    </row>
    <row r="12741" spans="1:1" x14ac:dyDescent="0.2">
      <c r="A12741" s="94"/>
    </row>
    <row r="12742" spans="1:1" x14ac:dyDescent="0.2">
      <c r="A12742" s="94"/>
    </row>
    <row r="12743" spans="1:1" x14ac:dyDescent="0.2">
      <c r="A12743" s="94"/>
    </row>
    <row r="12744" spans="1:1" x14ac:dyDescent="0.2">
      <c r="A12744" s="94"/>
    </row>
    <row r="12745" spans="1:1" x14ac:dyDescent="0.2">
      <c r="A12745" s="94"/>
    </row>
    <row r="12746" spans="1:1" x14ac:dyDescent="0.2">
      <c r="A12746" s="94"/>
    </row>
    <row r="12747" spans="1:1" x14ac:dyDescent="0.2">
      <c r="A12747" s="94"/>
    </row>
    <row r="12748" spans="1:1" x14ac:dyDescent="0.2">
      <c r="A12748" s="94"/>
    </row>
    <row r="12749" spans="1:1" x14ac:dyDescent="0.2">
      <c r="A12749" s="94"/>
    </row>
    <row r="12750" spans="1:1" x14ac:dyDescent="0.2">
      <c r="A12750" s="94"/>
    </row>
    <row r="12751" spans="1:1" x14ac:dyDescent="0.2">
      <c r="A12751" s="94"/>
    </row>
    <row r="12752" spans="1:1" x14ac:dyDescent="0.2">
      <c r="A12752" s="94"/>
    </row>
    <row r="12753" spans="1:1" x14ac:dyDescent="0.2">
      <c r="A12753" s="94"/>
    </row>
    <row r="12754" spans="1:1" x14ac:dyDescent="0.2">
      <c r="A12754" s="94"/>
    </row>
    <row r="12755" spans="1:1" x14ac:dyDescent="0.2">
      <c r="A12755" s="94"/>
    </row>
    <row r="12756" spans="1:1" x14ac:dyDescent="0.2">
      <c r="A12756" s="94"/>
    </row>
    <row r="12757" spans="1:1" x14ac:dyDescent="0.2">
      <c r="A12757" s="94"/>
    </row>
    <row r="12758" spans="1:1" x14ac:dyDescent="0.2">
      <c r="A12758" s="94"/>
    </row>
    <row r="12759" spans="1:1" x14ac:dyDescent="0.2">
      <c r="A12759" s="94"/>
    </row>
    <row r="12760" spans="1:1" x14ac:dyDescent="0.2">
      <c r="A12760" s="94"/>
    </row>
    <row r="12761" spans="1:1" x14ac:dyDescent="0.2">
      <c r="A12761" s="94"/>
    </row>
    <row r="12762" spans="1:1" x14ac:dyDescent="0.2">
      <c r="A12762" s="94"/>
    </row>
    <row r="12763" spans="1:1" x14ac:dyDescent="0.2">
      <c r="A12763" s="94"/>
    </row>
    <row r="12764" spans="1:1" x14ac:dyDescent="0.2">
      <c r="A12764" s="94"/>
    </row>
    <row r="12765" spans="1:1" x14ac:dyDescent="0.2">
      <c r="A12765" s="94"/>
    </row>
    <row r="12766" spans="1:1" x14ac:dyDescent="0.2">
      <c r="A12766" s="94"/>
    </row>
    <row r="12767" spans="1:1" x14ac:dyDescent="0.2">
      <c r="A12767" s="94"/>
    </row>
    <row r="12768" spans="1:1" x14ac:dyDescent="0.2">
      <c r="A12768" s="94"/>
    </row>
    <row r="12769" spans="1:1" x14ac:dyDescent="0.2">
      <c r="A12769" s="94"/>
    </row>
    <row r="12770" spans="1:1" x14ac:dyDescent="0.2">
      <c r="A12770" s="94"/>
    </row>
    <row r="12771" spans="1:1" x14ac:dyDescent="0.2">
      <c r="A12771" s="94"/>
    </row>
    <row r="12772" spans="1:1" x14ac:dyDescent="0.2">
      <c r="A12772" s="94"/>
    </row>
    <row r="12773" spans="1:1" x14ac:dyDescent="0.2">
      <c r="A12773" s="94"/>
    </row>
    <row r="12774" spans="1:1" x14ac:dyDescent="0.2">
      <c r="A12774" s="94"/>
    </row>
    <row r="12775" spans="1:1" x14ac:dyDescent="0.2">
      <c r="A12775" s="94"/>
    </row>
    <row r="12776" spans="1:1" x14ac:dyDescent="0.2">
      <c r="A12776" s="94"/>
    </row>
    <row r="12777" spans="1:1" x14ac:dyDescent="0.2">
      <c r="A12777" s="94"/>
    </row>
    <row r="12778" spans="1:1" x14ac:dyDescent="0.2">
      <c r="A12778" s="94"/>
    </row>
    <row r="12779" spans="1:1" x14ac:dyDescent="0.2">
      <c r="A12779" s="94"/>
    </row>
    <row r="12780" spans="1:1" x14ac:dyDescent="0.2">
      <c r="A12780" s="94"/>
    </row>
    <row r="12781" spans="1:1" x14ac:dyDescent="0.2">
      <c r="A12781" s="94"/>
    </row>
    <row r="12782" spans="1:1" x14ac:dyDescent="0.2">
      <c r="A12782" s="94"/>
    </row>
    <row r="12783" spans="1:1" x14ac:dyDescent="0.2">
      <c r="A12783" s="94"/>
    </row>
    <row r="12784" spans="1:1" x14ac:dyDescent="0.2">
      <c r="A12784" s="94"/>
    </row>
    <row r="12785" spans="1:1" x14ac:dyDescent="0.2">
      <c r="A12785" s="94"/>
    </row>
    <row r="12786" spans="1:1" x14ac:dyDescent="0.2">
      <c r="A12786" s="94"/>
    </row>
    <row r="12787" spans="1:1" x14ac:dyDescent="0.2">
      <c r="A12787" s="94"/>
    </row>
    <row r="12788" spans="1:1" x14ac:dyDescent="0.2">
      <c r="A12788" s="94"/>
    </row>
    <row r="12789" spans="1:1" x14ac:dyDescent="0.2">
      <c r="A12789" s="94"/>
    </row>
    <row r="12790" spans="1:1" x14ac:dyDescent="0.2">
      <c r="A12790" s="94"/>
    </row>
    <row r="12791" spans="1:1" x14ac:dyDescent="0.2">
      <c r="A12791" s="94"/>
    </row>
    <row r="12792" spans="1:1" x14ac:dyDescent="0.2">
      <c r="A12792" s="94"/>
    </row>
    <row r="12793" spans="1:1" x14ac:dyDescent="0.2">
      <c r="A12793" s="94"/>
    </row>
    <row r="12794" spans="1:1" x14ac:dyDescent="0.2">
      <c r="A12794" s="94"/>
    </row>
    <row r="12795" spans="1:1" x14ac:dyDescent="0.2">
      <c r="A12795" s="94"/>
    </row>
    <row r="12796" spans="1:1" x14ac:dyDescent="0.2">
      <c r="A12796" s="94"/>
    </row>
    <row r="12797" spans="1:1" x14ac:dyDescent="0.2">
      <c r="A12797" s="94"/>
    </row>
    <row r="12798" spans="1:1" x14ac:dyDescent="0.2">
      <c r="A12798" s="94"/>
    </row>
    <row r="12799" spans="1:1" x14ac:dyDescent="0.2">
      <c r="A12799" s="94"/>
    </row>
    <row r="12800" spans="1:1" x14ac:dyDescent="0.2">
      <c r="A12800" s="94"/>
    </row>
    <row r="12801" spans="1:1" x14ac:dyDescent="0.2">
      <c r="A12801" s="94"/>
    </row>
    <row r="12802" spans="1:1" x14ac:dyDescent="0.2">
      <c r="A12802" s="94"/>
    </row>
    <row r="12803" spans="1:1" x14ac:dyDescent="0.2">
      <c r="A12803" s="94"/>
    </row>
    <row r="12804" spans="1:1" x14ac:dyDescent="0.2">
      <c r="A12804" s="94"/>
    </row>
    <row r="12805" spans="1:1" x14ac:dyDescent="0.2">
      <c r="A12805" s="94"/>
    </row>
    <row r="12806" spans="1:1" x14ac:dyDescent="0.2">
      <c r="A12806" s="94"/>
    </row>
    <row r="12807" spans="1:1" x14ac:dyDescent="0.2">
      <c r="A12807" s="94"/>
    </row>
    <row r="12808" spans="1:1" x14ac:dyDescent="0.2">
      <c r="A12808" s="94"/>
    </row>
    <row r="12809" spans="1:1" x14ac:dyDescent="0.2">
      <c r="A12809" s="94"/>
    </row>
    <row r="12810" spans="1:1" x14ac:dyDescent="0.2">
      <c r="A12810" s="94"/>
    </row>
    <row r="12811" spans="1:1" x14ac:dyDescent="0.2">
      <c r="A12811" s="94"/>
    </row>
    <row r="12812" spans="1:1" x14ac:dyDescent="0.2">
      <c r="A12812" s="94"/>
    </row>
    <row r="12813" spans="1:1" x14ac:dyDescent="0.2">
      <c r="A12813" s="94"/>
    </row>
    <row r="12814" spans="1:1" x14ac:dyDescent="0.2">
      <c r="A12814" s="94"/>
    </row>
    <row r="12815" spans="1:1" x14ac:dyDescent="0.2">
      <c r="A12815" s="94"/>
    </row>
    <row r="12816" spans="1:1" x14ac:dyDescent="0.2">
      <c r="A12816" s="94"/>
    </row>
    <row r="12817" spans="1:1" x14ac:dyDescent="0.2">
      <c r="A12817" s="94"/>
    </row>
    <row r="12818" spans="1:1" x14ac:dyDescent="0.2">
      <c r="A12818" s="94"/>
    </row>
    <row r="12819" spans="1:1" x14ac:dyDescent="0.2">
      <c r="A12819" s="94"/>
    </row>
    <row r="12820" spans="1:1" x14ac:dyDescent="0.2">
      <c r="A12820" s="94"/>
    </row>
    <row r="12821" spans="1:1" x14ac:dyDescent="0.2">
      <c r="A12821" s="94"/>
    </row>
    <row r="12822" spans="1:1" x14ac:dyDescent="0.2">
      <c r="A12822" s="94"/>
    </row>
    <row r="12823" spans="1:1" x14ac:dyDescent="0.2">
      <c r="A12823" s="94"/>
    </row>
    <row r="12824" spans="1:1" x14ac:dyDescent="0.2">
      <c r="A12824" s="94"/>
    </row>
    <row r="12825" spans="1:1" x14ac:dyDescent="0.2">
      <c r="A12825" s="94"/>
    </row>
    <row r="12826" spans="1:1" x14ac:dyDescent="0.2">
      <c r="A12826" s="94"/>
    </row>
    <row r="12827" spans="1:1" x14ac:dyDescent="0.2">
      <c r="A12827" s="94"/>
    </row>
    <row r="12828" spans="1:1" x14ac:dyDescent="0.2">
      <c r="A12828" s="94"/>
    </row>
    <row r="12829" spans="1:1" x14ac:dyDescent="0.2">
      <c r="A12829" s="94"/>
    </row>
    <row r="12830" spans="1:1" x14ac:dyDescent="0.2">
      <c r="A12830" s="94"/>
    </row>
    <row r="12831" spans="1:1" x14ac:dyDescent="0.2">
      <c r="A12831" s="94"/>
    </row>
    <row r="12832" spans="1:1" x14ac:dyDescent="0.2">
      <c r="A12832" s="94"/>
    </row>
    <row r="12833" spans="1:1" x14ac:dyDescent="0.2">
      <c r="A12833" s="94"/>
    </row>
    <row r="12834" spans="1:1" x14ac:dyDescent="0.2">
      <c r="A12834" s="94"/>
    </row>
    <row r="12835" spans="1:1" x14ac:dyDescent="0.2">
      <c r="A12835" s="94"/>
    </row>
    <row r="12836" spans="1:1" x14ac:dyDescent="0.2">
      <c r="A12836" s="94"/>
    </row>
    <row r="12837" spans="1:1" x14ac:dyDescent="0.2">
      <c r="A12837" s="94"/>
    </row>
    <row r="12838" spans="1:1" x14ac:dyDescent="0.2">
      <c r="A12838" s="94"/>
    </row>
    <row r="12839" spans="1:1" x14ac:dyDescent="0.2">
      <c r="A12839" s="94"/>
    </row>
    <row r="12840" spans="1:1" x14ac:dyDescent="0.2">
      <c r="A12840" s="94"/>
    </row>
    <row r="12841" spans="1:1" x14ac:dyDescent="0.2">
      <c r="A12841" s="94"/>
    </row>
    <row r="12842" spans="1:1" x14ac:dyDescent="0.2">
      <c r="A12842" s="94"/>
    </row>
    <row r="12843" spans="1:1" x14ac:dyDescent="0.2">
      <c r="A12843" s="94"/>
    </row>
    <row r="12844" spans="1:1" x14ac:dyDescent="0.2">
      <c r="A12844" s="94"/>
    </row>
    <row r="12845" spans="1:1" x14ac:dyDescent="0.2">
      <c r="A12845" s="94"/>
    </row>
    <row r="12846" spans="1:1" x14ac:dyDescent="0.2">
      <c r="A12846" s="94"/>
    </row>
    <row r="12847" spans="1:1" x14ac:dyDescent="0.2">
      <c r="A12847" s="94"/>
    </row>
    <row r="12848" spans="1:1" x14ac:dyDescent="0.2">
      <c r="A12848" s="94"/>
    </row>
    <row r="12849" spans="1:1" x14ac:dyDescent="0.2">
      <c r="A12849" s="94"/>
    </row>
    <row r="12850" spans="1:1" x14ac:dyDescent="0.2">
      <c r="A12850" s="94"/>
    </row>
    <row r="12851" spans="1:1" x14ac:dyDescent="0.2">
      <c r="A12851" s="94"/>
    </row>
    <row r="12852" spans="1:1" x14ac:dyDescent="0.2">
      <c r="A12852" s="94"/>
    </row>
    <row r="12853" spans="1:1" x14ac:dyDescent="0.2">
      <c r="A12853" s="94"/>
    </row>
    <row r="12854" spans="1:1" x14ac:dyDescent="0.2">
      <c r="A12854" s="94"/>
    </row>
    <row r="12855" spans="1:1" x14ac:dyDescent="0.2">
      <c r="A12855" s="94"/>
    </row>
    <row r="12856" spans="1:1" x14ac:dyDescent="0.2">
      <c r="A12856" s="94"/>
    </row>
    <row r="12857" spans="1:1" x14ac:dyDescent="0.2">
      <c r="A12857" s="94"/>
    </row>
    <row r="12858" spans="1:1" x14ac:dyDescent="0.2">
      <c r="A12858" s="94"/>
    </row>
    <row r="12859" spans="1:1" x14ac:dyDescent="0.2">
      <c r="A12859" s="94"/>
    </row>
    <row r="12860" spans="1:1" x14ac:dyDescent="0.2">
      <c r="A12860" s="94"/>
    </row>
    <row r="12861" spans="1:1" x14ac:dyDescent="0.2">
      <c r="A12861" s="94"/>
    </row>
    <row r="12862" spans="1:1" x14ac:dyDescent="0.2">
      <c r="A12862" s="94"/>
    </row>
    <row r="12863" spans="1:1" x14ac:dyDescent="0.2">
      <c r="A12863" s="94"/>
    </row>
    <row r="12864" spans="1:1" x14ac:dyDescent="0.2">
      <c r="A12864" s="94"/>
    </row>
    <row r="12865" spans="1:1" x14ac:dyDescent="0.2">
      <c r="A12865" s="94"/>
    </row>
    <row r="12866" spans="1:1" x14ac:dyDescent="0.2">
      <c r="A12866" s="94"/>
    </row>
    <row r="12867" spans="1:1" x14ac:dyDescent="0.2">
      <c r="A12867" s="94"/>
    </row>
    <row r="12868" spans="1:1" x14ac:dyDescent="0.2">
      <c r="A12868" s="94"/>
    </row>
    <row r="12869" spans="1:1" x14ac:dyDescent="0.2">
      <c r="A12869" s="94"/>
    </row>
    <row r="12870" spans="1:1" x14ac:dyDescent="0.2">
      <c r="A12870" s="94"/>
    </row>
    <row r="12871" spans="1:1" x14ac:dyDescent="0.2">
      <c r="A12871" s="94"/>
    </row>
    <row r="12872" spans="1:1" x14ac:dyDescent="0.2">
      <c r="A12872" s="94"/>
    </row>
    <row r="12873" spans="1:1" x14ac:dyDescent="0.2">
      <c r="A12873" s="94"/>
    </row>
    <row r="12874" spans="1:1" x14ac:dyDescent="0.2">
      <c r="A12874" s="94"/>
    </row>
    <row r="12875" spans="1:1" x14ac:dyDescent="0.2">
      <c r="A12875" s="94"/>
    </row>
    <row r="12876" spans="1:1" x14ac:dyDescent="0.2">
      <c r="A12876" s="94"/>
    </row>
    <row r="12877" spans="1:1" x14ac:dyDescent="0.2">
      <c r="A12877" s="94"/>
    </row>
    <row r="12878" spans="1:1" x14ac:dyDescent="0.2">
      <c r="A12878" s="94"/>
    </row>
    <row r="12879" spans="1:1" x14ac:dyDescent="0.2">
      <c r="A12879" s="94"/>
    </row>
    <row r="12880" spans="1:1" x14ac:dyDescent="0.2">
      <c r="A12880" s="94"/>
    </row>
    <row r="12881" spans="1:1" x14ac:dyDescent="0.2">
      <c r="A12881" s="94"/>
    </row>
    <row r="12882" spans="1:1" x14ac:dyDescent="0.2">
      <c r="A12882" s="94"/>
    </row>
    <row r="12883" spans="1:1" x14ac:dyDescent="0.2">
      <c r="A12883" s="94"/>
    </row>
    <row r="12884" spans="1:1" x14ac:dyDescent="0.2">
      <c r="A12884" s="94"/>
    </row>
    <row r="12885" spans="1:1" x14ac:dyDescent="0.2">
      <c r="A12885" s="94"/>
    </row>
    <row r="12886" spans="1:1" x14ac:dyDescent="0.2">
      <c r="A12886" s="94"/>
    </row>
    <row r="12887" spans="1:1" x14ac:dyDescent="0.2">
      <c r="A12887" s="94"/>
    </row>
    <row r="12888" spans="1:1" x14ac:dyDescent="0.2">
      <c r="A12888" s="94"/>
    </row>
    <row r="12889" spans="1:1" x14ac:dyDescent="0.2">
      <c r="A12889" s="94"/>
    </row>
    <row r="12890" spans="1:1" x14ac:dyDescent="0.2">
      <c r="A12890" s="94"/>
    </row>
    <row r="12891" spans="1:1" x14ac:dyDescent="0.2">
      <c r="A12891" s="94"/>
    </row>
    <row r="12892" spans="1:1" x14ac:dyDescent="0.2">
      <c r="A12892" s="94"/>
    </row>
    <row r="12893" spans="1:1" x14ac:dyDescent="0.2">
      <c r="A12893" s="94"/>
    </row>
    <row r="12894" spans="1:1" x14ac:dyDescent="0.2">
      <c r="A12894" s="94"/>
    </row>
    <row r="12895" spans="1:1" x14ac:dyDescent="0.2">
      <c r="A12895" s="94"/>
    </row>
    <row r="12896" spans="1:1" x14ac:dyDescent="0.2">
      <c r="A12896" s="94"/>
    </row>
    <row r="12897" spans="1:1" x14ac:dyDescent="0.2">
      <c r="A12897" s="94"/>
    </row>
    <row r="12898" spans="1:1" x14ac:dyDescent="0.2">
      <c r="A12898" s="94"/>
    </row>
    <row r="12899" spans="1:1" x14ac:dyDescent="0.2">
      <c r="A12899" s="94"/>
    </row>
    <row r="12900" spans="1:1" x14ac:dyDescent="0.2">
      <c r="A12900" s="94"/>
    </row>
    <row r="12901" spans="1:1" x14ac:dyDescent="0.2">
      <c r="A12901" s="94"/>
    </row>
    <row r="12902" spans="1:1" x14ac:dyDescent="0.2">
      <c r="A12902" s="94"/>
    </row>
    <row r="12903" spans="1:1" x14ac:dyDescent="0.2">
      <c r="A12903" s="94"/>
    </row>
    <row r="12904" spans="1:1" x14ac:dyDescent="0.2">
      <c r="A12904" s="94"/>
    </row>
    <row r="12905" spans="1:1" x14ac:dyDescent="0.2">
      <c r="A12905" s="94"/>
    </row>
    <row r="12906" spans="1:1" x14ac:dyDescent="0.2">
      <c r="A12906" s="94"/>
    </row>
    <row r="12907" spans="1:1" x14ac:dyDescent="0.2">
      <c r="A12907" s="94"/>
    </row>
    <row r="12908" spans="1:1" x14ac:dyDescent="0.2">
      <c r="A12908" s="94"/>
    </row>
    <row r="12909" spans="1:1" x14ac:dyDescent="0.2">
      <c r="A12909" s="94"/>
    </row>
    <row r="12910" spans="1:1" x14ac:dyDescent="0.2">
      <c r="A12910" s="94"/>
    </row>
    <row r="12911" spans="1:1" x14ac:dyDescent="0.2">
      <c r="A12911" s="94"/>
    </row>
    <row r="12912" spans="1:1" x14ac:dyDescent="0.2">
      <c r="A12912" s="94"/>
    </row>
    <row r="12913" spans="1:1" x14ac:dyDescent="0.2">
      <c r="A12913" s="94"/>
    </row>
    <row r="12914" spans="1:1" x14ac:dyDescent="0.2">
      <c r="A12914" s="94"/>
    </row>
    <row r="12915" spans="1:1" x14ac:dyDescent="0.2">
      <c r="A12915" s="94"/>
    </row>
    <row r="12916" spans="1:1" x14ac:dyDescent="0.2">
      <c r="A12916" s="94"/>
    </row>
    <row r="12917" spans="1:1" x14ac:dyDescent="0.2">
      <c r="A12917" s="94"/>
    </row>
    <row r="12918" spans="1:1" x14ac:dyDescent="0.2">
      <c r="A12918" s="94"/>
    </row>
    <row r="12919" spans="1:1" x14ac:dyDescent="0.2">
      <c r="A12919" s="94"/>
    </row>
    <row r="12920" spans="1:1" x14ac:dyDescent="0.2">
      <c r="A12920" s="94"/>
    </row>
    <row r="12921" spans="1:1" x14ac:dyDescent="0.2">
      <c r="A12921" s="94"/>
    </row>
    <row r="12922" spans="1:1" x14ac:dyDescent="0.2">
      <c r="A12922" s="94"/>
    </row>
    <row r="12923" spans="1:1" x14ac:dyDescent="0.2">
      <c r="A12923" s="94"/>
    </row>
    <row r="12924" spans="1:1" x14ac:dyDescent="0.2">
      <c r="A12924" s="94"/>
    </row>
    <row r="12925" spans="1:1" x14ac:dyDescent="0.2">
      <c r="A12925" s="94"/>
    </row>
    <row r="12926" spans="1:1" x14ac:dyDescent="0.2">
      <c r="A12926" s="94"/>
    </row>
    <row r="12927" spans="1:1" x14ac:dyDescent="0.2">
      <c r="A12927" s="94"/>
    </row>
    <row r="12928" spans="1:1" x14ac:dyDescent="0.2">
      <c r="A12928" s="94"/>
    </row>
    <row r="12929" spans="1:1" x14ac:dyDescent="0.2">
      <c r="A12929" s="94"/>
    </row>
    <row r="12930" spans="1:1" x14ac:dyDescent="0.2">
      <c r="A12930" s="94"/>
    </row>
    <row r="12931" spans="1:1" x14ac:dyDescent="0.2">
      <c r="A12931" s="94"/>
    </row>
    <row r="12932" spans="1:1" x14ac:dyDescent="0.2">
      <c r="A12932" s="94"/>
    </row>
    <row r="12933" spans="1:1" x14ac:dyDescent="0.2">
      <c r="A12933" s="94"/>
    </row>
    <row r="12934" spans="1:1" x14ac:dyDescent="0.2">
      <c r="A12934" s="94"/>
    </row>
    <row r="12935" spans="1:1" x14ac:dyDescent="0.2">
      <c r="A12935" s="94"/>
    </row>
    <row r="12936" spans="1:1" x14ac:dyDescent="0.2">
      <c r="A12936" s="94"/>
    </row>
    <row r="12937" spans="1:1" x14ac:dyDescent="0.2">
      <c r="A12937" s="94"/>
    </row>
    <row r="12938" spans="1:1" x14ac:dyDescent="0.2">
      <c r="A12938" s="94"/>
    </row>
    <row r="12939" spans="1:1" x14ac:dyDescent="0.2">
      <c r="A12939" s="94"/>
    </row>
    <row r="12940" spans="1:1" x14ac:dyDescent="0.2">
      <c r="A12940" s="94"/>
    </row>
    <row r="12941" spans="1:1" x14ac:dyDescent="0.2">
      <c r="A12941" s="94"/>
    </row>
    <row r="12942" spans="1:1" x14ac:dyDescent="0.2">
      <c r="A12942" s="94"/>
    </row>
    <row r="12943" spans="1:1" x14ac:dyDescent="0.2">
      <c r="A12943" s="94"/>
    </row>
    <row r="12944" spans="1:1" x14ac:dyDescent="0.2">
      <c r="A12944" s="94"/>
    </row>
    <row r="12945" spans="1:1" x14ac:dyDescent="0.2">
      <c r="A12945" s="94"/>
    </row>
    <row r="12946" spans="1:1" x14ac:dyDescent="0.2">
      <c r="A12946" s="94"/>
    </row>
    <row r="12947" spans="1:1" x14ac:dyDescent="0.2">
      <c r="A12947" s="94"/>
    </row>
    <row r="12948" spans="1:1" x14ac:dyDescent="0.2">
      <c r="A12948" s="94"/>
    </row>
    <row r="12949" spans="1:1" x14ac:dyDescent="0.2">
      <c r="A12949" s="94"/>
    </row>
    <row r="12950" spans="1:1" x14ac:dyDescent="0.2">
      <c r="A12950" s="94"/>
    </row>
    <row r="12951" spans="1:1" x14ac:dyDescent="0.2">
      <c r="A12951" s="94"/>
    </row>
    <row r="12952" spans="1:1" x14ac:dyDescent="0.2">
      <c r="A12952" s="94"/>
    </row>
    <row r="12953" spans="1:1" x14ac:dyDescent="0.2">
      <c r="A12953" s="94"/>
    </row>
    <row r="12954" spans="1:1" x14ac:dyDescent="0.2">
      <c r="A12954" s="94"/>
    </row>
    <row r="12955" spans="1:1" x14ac:dyDescent="0.2">
      <c r="A12955" s="94"/>
    </row>
    <row r="12956" spans="1:1" x14ac:dyDescent="0.2">
      <c r="A12956" s="94"/>
    </row>
    <row r="12957" spans="1:1" x14ac:dyDescent="0.2">
      <c r="A12957" s="94"/>
    </row>
    <row r="12958" spans="1:1" x14ac:dyDescent="0.2">
      <c r="A12958" s="94"/>
    </row>
    <row r="12959" spans="1:1" x14ac:dyDescent="0.2">
      <c r="A12959" s="94"/>
    </row>
    <row r="12960" spans="1:1" x14ac:dyDescent="0.2">
      <c r="A12960" s="94"/>
    </row>
    <row r="12961" spans="1:1" x14ac:dyDescent="0.2">
      <c r="A12961" s="94"/>
    </row>
    <row r="12962" spans="1:1" x14ac:dyDescent="0.2">
      <c r="A12962" s="94"/>
    </row>
    <row r="12963" spans="1:1" x14ac:dyDescent="0.2">
      <c r="A12963" s="94"/>
    </row>
    <row r="12964" spans="1:1" x14ac:dyDescent="0.2">
      <c r="A12964" s="94"/>
    </row>
    <row r="12965" spans="1:1" x14ac:dyDescent="0.2">
      <c r="A12965" s="94"/>
    </row>
    <row r="12966" spans="1:1" x14ac:dyDescent="0.2">
      <c r="A12966" s="94"/>
    </row>
    <row r="12967" spans="1:1" x14ac:dyDescent="0.2">
      <c r="A12967" s="94"/>
    </row>
    <row r="12968" spans="1:1" x14ac:dyDescent="0.2">
      <c r="A12968" s="94"/>
    </row>
    <row r="12969" spans="1:1" x14ac:dyDescent="0.2">
      <c r="A12969" s="94"/>
    </row>
    <row r="12970" spans="1:1" x14ac:dyDescent="0.2">
      <c r="A12970" s="94"/>
    </row>
    <row r="12971" spans="1:1" x14ac:dyDescent="0.2">
      <c r="A12971" s="94"/>
    </row>
    <row r="12972" spans="1:1" x14ac:dyDescent="0.2">
      <c r="A12972" s="94"/>
    </row>
    <row r="12973" spans="1:1" x14ac:dyDescent="0.2">
      <c r="A12973" s="94"/>
    </row>
    <row r="12974" spans="1:1" x14ac:dyDescent="0.2">
      <c r="A12974" s="94"/>
    </row>
    <row r="12975" spans="1:1" x14ac:dyDescent="0.2">
      <c r="A12975" s="94"/>
    </row>
    <row r="12976" spans="1:1" x14ac:dyDescent="0.2">
      <c r="A12976" s="94"/>
    </row>
    <row r="12977" spans="1:1" x14ac:dyDescent="0.2">
      <c r="A12977" s="94"/>
    </row>
    <row r="12978" spans="1:1" x14ac:dyDescent="0.2">
      <c r="A12978" s="94"/>
    </row>
    <row r="12979" spans="1:1" x14ac:dyDescent="0.2">
      <c r="A12979" s="94"/>
    </row>
    <row r="12980" spans="1:1" x14ac:dyDescent="0.2">
      <c r="A12980" s="94"/>
    </row>
    <row r="12981" spans="1:1" x14ac:dyDescent="0.2">
      <c r="A12981" s="94"/>
    </row>
    <row r="12982" spans="1:1" x14ac:dyDescent="0.2">
      <c r="A12982" s="94"/>
    </row>
    <row r="12983" spans="1:1" x14ac:dyDescent="0.2">
      <c r="A12983" s="94"/>
    </row>
    <row r="12984" spans="1:1" x14ac:dyDescent="0.2">
      <c r="A12984" s="94"/>
    </row>
    <row r="12985" spans="1:1" x14ac:dyDescent="0.2">
      <c r="A12985" s="94"/>
    </row>
    <row r="12986" spans="1:1" x14ac:dyDescent="0.2">
      <c r="A12986" s="94"/>
    </row>
    <row r="12987" spans="1:1" x14ac:dyDescent="0.2">
      <c r="A12987" s="94"/>
    </row>
    <row r="12988" spans="1:1" x14ac:dyDescent="0.2">
      <c r="A12988" s="94"/>
    </row>
    <row r="12989" spans="1:1" x14ac:dyDescent="0.2">
      <c r="A12989" s="94"/>
    </row>
    <row r="12990" spans="1:1" x14ac:dyDescent="0.2">
      <c r="A12990" s="94"/>
    </row>
    <row r="12991" spans="1:1" x14ac:dyDescent="0.2">
      <c r="A12991" s="94"/>
    </row>
    <row r="12992" spans="1:1" x14ac:dyDescent="0.2">
      <c r="A12992" s="94"/>
    </row>
    <row r="12993" spans="1:1" x14ac:dyDescent="0.2">
      <c r="A12993" s="94"/>
    </row>
    <row r="12994" spans="1:1" x14ac:dyDescent="0.2">
      <c r="A12994" s="94"/>
    </row>
    <row r="12995" spans="1:1" x14ac:dyDescent="0.2">
      <c r="A12995" s="94"/>
    </row>
    <row r="12996" spans="1:1" x14ac:dyDescent="0.2">
      <c r="A12996" s="94"/>
    </row>
    <row r="12997" spans="1:1" x14ac:dyDescent="0.2">
      <c r="A12997" s="94"/>
    </row>
    <row r="12998" spans="1:1" x14ac:dyDescent="0.2">
      <c r="A12998" s="94"/>
    </row>
    <row r="12999" spans="1:1" x14ac:dyDescent="0.2">
      <c r="A12999" s="94"/>
    </row>
    <row r="13000" spans="1:1" x14ac:dyDescent="0.2">
      <c r="A13000" s="94"/>
    </row>
    <row r="13001" spans="1:1" x14ac:dyDescent="0.2">
      <c r="A13001" s="94"/>
    </row>
    <row r="13002" spans="1:1" x14ac:dyDescent="0.2">
      <c r="A13002" s="94"/>
    </row>
    <row r="13003" spans="1:1" x14ac:dyDescent="0.2">
      <c r="A13003" s="94"/>
    </row>
    <row r="13004" spans="1:1" x14ac:dyDescent="0.2">
      <c r="A13004" s="94"/>
    </row>
    <row r="13005" spans="1:1" x14ac:dyDescent="0.2">
      <c r="A13005" s="94"/>
    </row>
    <row r="13006" spans="1:1" x14ac:dyDescent="0.2">
      <c r="A13006" s="94"/>
    </row>
    <row r="13007" spans="1:1" x14ac:dyDescent="0.2">
      <c r="A13007" s="94"/>
    </row>
    <row r="13008" spans="1:1" x14ac:dyDescent="0.2">
      <c r="A13008" s="94"/>
    </row>
    <row r="13009" spans="1:1" x14ac:dyDescent="0.2">
      <c r="A13009" s="94"/>
    </row>
    <row r="13010" spans="1:1" x14ac:dyDescent="0.2">
      <c r="A13010" s="94"/>
    </row>
    <row r="13011" spans="1:1" x14ac:dyDescent="0.2">
      <c r="A13011" s="94"/>
    </row>
    <row r="13012" spans="1:1" x14ac:dyDescent="0.2">
      <c r="A13012" s="94"/>
    </row>
    <row r="13013" spans="1:1" x14ac:dyDescent="0.2">
      <c r="A13013" s="94"/>
    </row>
    <row r="13014" spans="1:1" x14ac:dyDescent="0.2">
      <c r="A13014" s="94"/>
    </row>
    <row r="13015" spans="1:1" x14ac:dyDescent="0.2">
      <c r="A13015" s="94"/>
    </row>
    <row r="13016" spans="1:1" x14ac:dyDescent="0.2">
      <c r="A13016" s="94"/>
    </row>
    <row r="13017" spans="1:1" x14ac:dyDescent="0.2">
      <c r="A13017" s="94"/>
    </row>
    <row r="13018" spans="1:1" x14ac:dyDescent="0.2">
      <c r="A13018" s="94"/>
    </row>
    <row r="13019" spans="1:1" x14ac:dyDescent="0.2">
      <c r="A13019" s="94"/>
    </row>
    <row r="13020" spans="1:1" x14ac:dyDescent="0.2">
      <c r="A13020" s="94"/>
    </row>
    <row r="13021" spans="1:1" x14ac:dyDescent="0.2">
      <c r="A13021" s="94"/>
    </row>
    <row r="13022" spans="1:1" x14ac:dyDescent="0.2">
      <c r="A13022" s="94"/>
    </row>
    <row r="13023" spans="1:1" x14ac:dyDescent="0.2">
      <c r="A13023" s="94"/>
    </row>
    <row r="13024" spans="1:1" x14ac:dyDescent="0.2">
      <c r="A13024" s="94"/>
    </row>
    <row r="13025" spans="1:1" x14ac:dyDescent="0.2">
      <c r="A13025" s="94"/>
    </row>
    <row r="13026" spans="1:1" x14ac:dyDescent="0.2">
      <c r="A13026" s="94"/>
    </row>
    <row r="13027" spans="1:1" x14ac:dyDescent="0.2">
      <c r="A13027" s="94"/>
    </row>
    <row r="13028" spans="1:1" x14ac:dyDescent="0.2">
      <c r="A13028" s="94"/>
    </row>
    <row r="13029" spans="1:1" x14ac:dyDescent="0.2">
      <c r="A13029" s="94"/>
    </row>
    <row r="13030" spans="1:1" x14ac:dyDescent="0.2">
      <c r="A13030" s="94"/>
    </row>
    <row r="13031" spans="1:1" x14ac:dyDescent="0.2">
      <c r="A13031" s="94"/>
    </row>
    <row r="13032" spans="1:1" x14ac:dyDescent="0.2">
      <c r="A13032" s="94"/>
    </row>
    <row r="13033" spans="1:1" x14ac:dyDescent="0.2">
      <c r="A13033" s="94"/>
    </row>
    <row r="13034" spans="1:1" x14ac:dyDescent="0.2">
      <c r="A13034" s="94"/>
    </row>
    <row r="13035" spans="1:1" x14ac:dyDescent="0.2">
      <c r="A13035" s="94"/>
    </row>
    <row r="13036" spans="1:1" x14ac:dyDescent="0.2">
      <c r="A13036" s="94"/>
    </row>
    <row r="13037" spans="1:1" x14ac:dyDescent="0.2">
      <c r="A13037" s="94"/>
    </row>
    <row r="13038" spans="1:1" x14ac:dyDescent="0.2">
      <c r="A13038" s="94"/>
    </row>
    <row r="13039" spans="1:1" x14ac:dyDescent="0.2">
      <c r="A13039" s="94"/>
    </row>
    <row r="13040" spans="1:1" x14ac:dyDescent="0.2">
      <c r="A13040" s="94"/>
    </row>
    <row r="13041" spans="1:1" x14ac:dyDescent="0.2">
      <c r="A13041" s="94"/>
    </row>
    <row r="13042" spans="1:1" x14ac:dyDescent="0.2">
      <c r="A13042" s="94"/>
    </row>
    <row r="13043" spans="1:1" x14ac:dyDescent="0.2">
      <c r="A13043" s="94"/>
    </row>
    <row r="13044" spans="1:1" x14ac:dyDescent="0.2">
      <c r="A13044" s="94"/>
    </row>
    <row r="13045" spans="1:1" x14ac:dyDescent="0.2">
      <c r="A13045" s="94"/>
    </row>
    <row r="13046" spans="1:1" x14ac:dyDescent="0.2">
      <c r="A13046" s="94"/>
    </row>
    <row r="13047" spans="1:1" x14ac:dyDescent="0.2">
      <c r="A13047" s="94"/>
    </row>
    <row r="13048" spans="1:1" x14ac:dyDescent="0.2">
      <c r="A13048" s="94"/>
    </row>
    <row r="13049" spans="1:1" x14ac:dyDescent="0.2">
      <c r="A13049" s="94"/>
    </row>
    <row r="13050" spans="1:1" x14ac:dyDescent="0.2">
      <c r="A13050" s="94"/>
    </row>
    <row r="13051" spans="1:1" x14ac:dyDescent="0.2">
      <c r="A13051" s="94"/>
    </row>
    <row r="13052" spans="1:1" x14ac:dyDescent="0.2">
      <c r="A13052" s="94"/>
    </row>
    <row r="13053" spans="1:1" x14ac:dyDescent="0.2">
      <c r="A13053" s="94"/>
    </row>
    <row r="13054" spans="1:1" x14ac:dyDescent="0.2">
      <c r="A13054" s="94"/>
    </row>
    <row r="13055" spans="1:1" x14ac:dyDescent="0.2">
      <c r="A13055" s="94"/>
    </row>
    <row r="13056" spans="1:1" x14ac:dyDescent="0.2">
      <c r="A13056" s="94"/>
    </row>
    <row r="13057" spans="1:1" x14ac:dyDescent="0.2">
      <c r="A13057" s="94"/>
    </row>
    <row r="13058" spans="1:1" x14ac:dyDescent="0.2">
      <c r="A13058" s="94"/>
    </row>
    <row r="13059" spans="1:1" x14ac:dyDescent="0.2">
      <c r="A13059" s="94"/>
    </row>
    <row r="13060" spans="1:1" x14ac:dyDescent="0.2">
      <c r="A13060" s="94"/>
    </row>
    <row r="13061" spans="1:1" x14ac:dyDescent="0.2">
      <c r="A13061" s="94"/>
    </row>
    <row r="13062" spans="1:1" x14ac:dyDescent="0.2">
      <c r="A13062" s="94"/>
    </row>
    <row r="13063" spans="1:1" x14ac:dyDescent="0.2">
      <c r="A13063" s="94"/>
    </row>
    <row r="13064" spans="1:1" x14ac:dyDescent="0.2">
      <c r="A13064" s="94"/>
    </row>
    <row r="13065" spans="1:1" x14ac:dyDescent="0.2">
      <c r="A13065" s="94"/>
    </row>
    <row r="13066" spans="1:1" x14ac:dyDescent="0.2">
      <c r="A13066" s="94"/>
    </row>
    <row r="13067" spans="1:1" x14ac:dyDescent="0.2">
      <c r="A13067" s="94"/>
    </row>
    <row r="13068" spans="1:1" x14ac:dyDescent="0.2">
      <c r="A13068" s="94"/>
    </row>
    <row r="13069" spans="1:1" x14ac:dyDescent="0.2">
      <c r="A13069" s="94"/>
    </row>
    <row r="13070" spans="1:1" x14ac:dyDescent="0.2">
      <c r="A13070" s="94"/>
    </row>
    <row r="13071" spans="1:1" x14ac:dyDescent="0.2">
      <c r="A13071" s="94"/>
    </row>
    <row r="13072" spans="1:1" x14ac:dyDescent="0.2">
      <c r="A13072" s="94"/>
    </row>
    <row r="13073" spans="1:1" x14ac:dyDescent="0.2">
      <c r="A13073" s="94"/>
    </row>
    <row r="13074" spans="1:1" x14ac:dyDescent="0.2">
      <c r="A13074" s="94"/>
    </row>
    <row r="13075" spans="1:1" x14ac:dyDescent="0.2">
      <c r="A13075" s="94"/>
    </row>
    <row r="13076" spans="1:1" x14ac:dyDescent="0.2">
      <c r="A13076" s="94"/>
    </row>
    <row r="13077" spans="1:1" x14ac:dyDescent="0.2">
      <c r="A13077" s="94"/>
    </row>
    <row r="13078" spans="1:1" x14ac:dyDescent="0.2">
      <c r="A13078" s="94"/>
    </row>
    <row r="13079" spans="1:1" x14ac:dyDescent="0.2">
      <c r="A13079" s="94"/>
    </row>
    <row r="13080" spans="1:1" x14ac:dyDescent="0.2">
      <c r="A13080" s="94"/>
    </row>
    <row r="13081" spans="1:1" x14ac:dyDescent="0.2">
      <c r="A13081" s="94"/>
    </row>
    <row r="13082" spans="1:1" x14ac:dyDescent="0.2">
      <c r="A13082" s="94"/>
    </row>
    <row r="13083" spans="1:1" x14ac:dyDescent="0.2">
      <c r="A13083" s="94"/>
    </row>
    <row r="13084" spans="1:1" x14ac:dyDescent="0.2">
      <c r="A13084" s="94"/>
    </row>
    <row r="13085" spans="1:1" x14ac:dyDescent="0.2">
      <c r="A13085" s="94"/>
    </row>
    <row r="13086" spans="1:1" x14ac:dyDescent="0.2">
      <c r="A13086" s="94"/>
    </row>
    <row r="13087" spans="1:1" x14ac:dyDescent="0.2">
      <c r="A13087" s="94"/>
    </row>
    <row r="13088" spans="1:1" x14ac:dyDescent="0.2">
      <c r="A13088" s="94"/>
    </row>
    <row r="13089" spans="1:1" x14ac:dyDescent="0.2">
      <c r="A13089" s="94"/>
    </row>
    <row r="13090" spans="1:1" x14ac:dyDescent="0.2">
      <c r="A13090" s="94"/>
    </row>
    <row r="13091" spans="1:1" x14ac:dyDescent="0.2">
      <c r="A13091" s="94"/>
    </row>
    <row r="13092" spans="1:1" x14ac:dyDescent="0.2">
      <c r="A13092" s="94"/>
    </row>
    <row r="13093" spans="1:1" x14ac:dyDescent="0.2">
      <c r="A13093" s="94"/>
    </row>
    <row r="13094" spans="1:1" x14ac:dyDescent="0.2">
      <c r="A13094" s="94"/>
    </row>
    <row r="13095" spans="1:1" x14ac:dyDescent="0.2">
      <c r="A13095" s="94"/>
    </row>
    <row r="13096" spans="1:1" x14ac:dyDescent="0.2">
      <c r="A13096" s="94"/>
    </row>
    <row r="13097" spans="1:1" x14ac:dyDescent="0.2">
      <c r="A13097" s="94"/>
    </row>
    <row r="13098" spans="1:1" x14ac:dyDescent="0.2">
      <c r="A13098" s="94"/>
    </row>
    <row r="13099" spans="1:1" x14ac:dyDescent="0.2">
      <c r="A13099" s="94"/>
    </row>
    <row r="13100" spans="1:1" x14ac:dyDescent="0.2">
      <c r="A13100" s="94"/>
    </row>
    <row r="13101" spans="1:1" x14ac:dyDescent="0.2">
      <c r="A13101" s="94"/>
    </row>
    <row r="13102" spans="1:1" x14ac:dyDescent="0.2">
      <c r="A13102" s="94"/>
    </row>
    <row r="13103" spans="1:1" x14ac:dyDescent="0.2">
      <c r="A13103" s="94"/>
    </row>
    <row r="13104" spans="1:1" x14ac:dyDescent="0.2">
      <c r="A13104" s="94"/>
    </row>
    <row r="13105" spans="1:1" x14ac:dyDescent="0.2">
      <c r="A13105" s="94"/>
    </row>
    <row r="13106" spans="1:1" x14ac:dyDescent="0.2">
      <c r="A13106" s="94"/>
    </row>
    <row r="13107" spans="1:1" x14ac:dyDescent="0.2">
      <c r="A13107" s="94"/>
    </row>
    <row r="13108" spans="1:1" x14ac:dyDescent="0.2">
      <c r="A13108" s="94"/>
    </row>
    <row r="13109" spans="1:1" x14ac:dyDescent="0.2">
      <c r="A13109" s="94"/>
    </row>
    <row r="13110" spans="1:1" x14ac:dyDescent="0.2">
      <c r="A13110" s="94"/>
    </row>
    <row r="13111" spans="1:1" x14ac:dyDescent="0.2">
      <c r="A13111" s="94"/>
    </row>
    <row r="13112" spans="1:1" x14ac:dyDescent="0.2">
      <c r="A13112" s="94"/>
    </row>
    <row r="13113" spans="1:1" x14ac:dyDescent="0.2">
      <c r="A13113" s="94"/>
    </row>
    <row r="13114" spans="1:1" x14ac:dyDescent="0.2">
      <c r="A13114" s="94"/>
    </row>
    <row r="13115" spans="1:1" x14ac:dyDescent="0.2">
      <c r="A13115" s="94"/>
    </row>
    <row r="13116" spans="1:1" x14ac:dyDescent="0.2">
      <c r="A13116" s="94"/>
    </row>
    <row r="13117" spans="1:1" x14ac:dyDescent="0.2">
      <c r="A13117" s="94"/>
    </row>
    <row r="13118" spans="1:1" x14ac:dyDescent="0.2">
      <c r="A13118" s="94"/>
    </row>
    <row r="13119" spans="1:1" x14ac:dyDescent="0.2">
      <c r="A13119" s="94"/>
    </row>
    <row r="13120" spans="1:1" x14ac:dyDescent="0.2">
      <c r="A13120" s="94"/>
    </row>
    <row r="13121" spans="1:1" x14ac:dyDescent="0.2">
      <c r="A13121" s="94"/>
    </row>
    <row r="13122" spans="1:1" x14ac:dyDescent="0.2">
      <c r="A13122" s="94"/>
    </row>
    <row r="13123" spans="1:1" x14ac:dyDescent="0.2">
      <c r="A13123" s="94"/>
    </row>
    <row r="13124" spans="1:1" x14ac:dyDescent="0.2">
      <c r="A13124" s="94"/>
    </row>
    <row r="13125" spans="1:1" x14ac:dyDescent="0.2">
      <c r="A13125" s="94"/>
    </row>
    <row r="13126" spans="1:1" x14ac:dyDescent="0.2">
      <c r="A13126" s="94"/>
    </row>
    <row r="13127" spans="1:1" x14ac:dyDescent="0.2">
      <c r="A13127" s="94"/>
    </row>
    <row r="13128" spans="1:1" x14ac:dyDescent="0.2">
      <c r="A13128" s="94"/>
    </row>
    <row r="13129" spans="1:1" x14ac:dyDescent="0.2">
      <c r="A13129" s="94"/>
    </row>
    <row r="13130" spans="1:1" x14ac:dyDescent="0.2">
      <c r="A13130" s="94"/>
    </row>
    <row r="13131" spans="1:1" x14ac:dyDescent="0.2">
      <c r="A13131" s="94"/>
    </row>
    <row r="13132" spans="1:1" x14ac:dyDescent="0.2">
      <c r="A13132" s="94"/>
    </row>
    <row r="13133" spans="1:1" x14ac:dyDescent="0.2">
      <c r="A13133" s="94"/>
    </row>
    <row r="13134" spans="1:1" x14ac:dyDescent="0.2">
      <c r="A13134" s="94"/>
    </row>
    <row r="13135" spans="1:1" x14ac:dyDescent="0.2">
      <c r="A13135" s="94"/>
    </row>
    <row r="13136" spans="1:1" x14ac:dyDescent="0.2">
      <c r="A13136" s="94"/>
    </row>
    <row r="13137" spans="1:1" x14ac:dyDescent="0.2">
      <c r="A13137" s="94"/>
    </row>
    <row r="13138" spans="1:1" x14ac:dyDescent="0.2">
      <c r="A13138" s="94"/>
    </row>
    <row r="13139" spans="1:1" x14ac:dyDescent="0.2">
      <c r="A13139" s="94"/>
    </row>
    <row r="13140" spans="1:1" x14ac:dyDescent="0.2">
      <c r="A13140" s="94"/>
    </row>
    <row r="13141" spans="1:1" x14ac:dyDescent="0.2">
      <c r="A13141" s="94"/>
    </row>
    <row r="13142" spans="1:1" x14ac:dyDescent="0.2">
      <c r="A13142" s="94"/>
    </row>
    <row r="13143" spans="1:1" x14ac:dyDescent="0.2">
      <c r="A13143" s="94"/>
    </row>
    <row r="13144" spans="1:1" x14ac:dyDescent="0.2">
      <c r="A13144" s="94"/>
    </row>
    <row r="13145" spans="1:1" x14ac:dyDescent="0.2">
      <c r="A13145" s="94"/>
    </row>
    <row r="13146" spans="1:1" x14ac:dyDescent="0.2">
      <c r="A13146" s="94"/>
    </row>
    <row r="13147" spans="1:1" x14ac:dyDescent="0.2">
      <c r="A13147" s="94"/>
    </row>
    <row r="13148" spans="1:1" x14ac:dyDescent="0.2">
      <c r="A13148" s="94"/>
    </row>
    <row r="13149" spans="1:1" x14ac:dyDescent="0.2">
      <c r="A13149" s="94"/>
    </row>
    <row r="13150" spans="1:1" x14ac:dyDescent="0.2">
      <c r="A13150" s="94"/>
    </row>
    <row r="13151" spans="1:1" x14ac:dyDescent="0.2">
      <c r="A13151" s="94"/>
    </row>
    <row r="13152" spans="1:1" x14ac:dyDescent="0.2">
      <c r="A13152" s="94"/>
    </row>
    <row r="13153" spans="1:1" x14ac:dyDescent="0.2">
      <c r="A13153" s="94"/>
    </row>
    <row r="13154" spans="1:1" x14ac:dyDescent="0.2">
      <c r="A13154" s="94"/>
    </row>
    <row r="13155" spans="1:1" x14ac:dyDescent="0.2">
      <c r="A13155" s="94"/>
    </row>
    <row r="13156" spans="1:1" x14ac:dyDescent="0.2">
      <c r="A13156" s="94"/>
    </row>
    <row r="13157" spans="1:1" x14ac:dyDescent="0.2">
      <c r="A13157" s="94"/>
    </row>
    <row r="13158" spans="1:1" x14ac:dyDescent="0.2">
      <c r="A13158" s="94"/>
    </row>
    <row r="13159" spans="1:1" x14ac:dyDescent="0.2">
      <c r="A13159" s="94"/>
    </row>
    <row r="13160" spans="1:1" x14ac:dyDescent="0.2">
      <c r="A13160" s="94"/>
    </row>
    <row r="13161" spans="1:1" x14ac:dyDescent="0.2">
      <c r="A13161" s="94"/>
    </row>
    <row r="13162" spans="1:1" x14ac:dyDescent="0.2">
      <c r="A13162" s="94"/>
    </row>
    <row r="13163" spans="1:1" x14ac:dyDescent="0.2">
      <c r="A13163" s="94"/>
    </row>
    <row r="13164" spans="1:1" x14ac:dyDescent="0.2">
      <c r="A13164" s="94"/>
    </row>
    <row r="13165" spans="1:1" x14ac:dyDescent="0.2">
      <c r="A13165" s="94"/>
    </row>
    <row r="13166" spans="1:1" x14ac:dyDescent="0.2">
      <c r="A13166" s="94"/>
    </row>
    <row r="13167" spans="1:1" x14ac:dyDescent="0.2">
      <c r="A13167" s="94"/>
    </row>
    <row r="13168" spans="1:1" x14ac:dyDescent="0.2">
      <c r="A13168" s="94"/>
    </row>
    <row r="13169" spans="1:1" x14ac:dyDescent="0.2">
      <c r="A13169" s="94"/>
    </row>
    <row r="13170" spans="1:1" x14ac:dyDescent="0.2">
      <c r="A13170" s="94"/>
    </row>
    <row r="13171" spans="1:1" x14ac:dyDescent="0.2">
      <c r="A13171" s="94"/>
    </row>
    <row r="13172" spans="1:1" x14ac:dyDescent="0.2">
      <c r="A13172" s="94"/>
    </row>
    <row r="13173" spans="1:1" x14ac:dyDescent="0.2">
      <c r="A13173" s="94"/>
    </row>
    <row r="13174" spans="1:1" x14ac:dyDescent="0.2">
      <c r="A13174" s="94"/>
    </row>
    <row r="13175" spans="1:1" x14ac:dyDescent="0.2">
      <c r="A13175" s="94"/>
    </row>
    <row r="13176" spans="1:1" x14ac:dyDescent="0.2">
      <c r="A13176" s="94"/>
    </row>
    <row r="13177" spans="1:1" x14ac:dyDescent="0.2">
      <c r="A13177" s="94"/>
    </row>
    <row r="13178" spans="1:1" x14ac:dyDescent="0.2">
      <c r="A13178" s="94"/>
    </row>
    <row r="13179" spans="1:1" x14ac:dyDescent="0.2">
      <c r="A13179" s="94"/>
    </row>
    <row r="13180" spans="1:1" x14ac:dyDescent="0.2">
      <c r="A13180" s="94"/>
    </row>
    <row r="13181" spans="1:1" x14ac:dyDescent="0.2">
      <c r="A13181" s="94"/>
    </row>
    <row r="13182" spans="1:1" x14ac:dyDescent="0.2">
      <c r="A13182" s="94"/>
    </row>
    <row r="13183" spans="1:1" x14ac:dyDescent="0.2">
      <c r="A13183" s="94"/>
    </row>
    <row r="13184" spans="1:1" x14ac:dyDescent="0.2">
      <c r="A13184" s="94"/>
    </row>
    <row r="13185" spans="1:1" x14ac:dyDescent="0.2">
      <c r="A13185" s="94"/>
    </row>
    <row r="13186" spans="1:1" x14ac:dyDescent="0.2">
      <c r="A13186" s="94"/>
    </row>
    <row r="13187" spans="1:1" x14ac:dyDescent="0.2">
      <c r="A13187" s="94"/>
    </row>
    <row r="13188" spans="1:1" x14ac:dyDescent="0.2">
      <c r="A13188" s="94"/>
    </row>
    <row r="13189" spans="1:1" x14ac:dyDescent="0.2">
      <c r="A13189" s="94"/>
    </row>
    <row r="13190" spans="1:1" x14ac:dyDescent="0.2">
      <c r="A13190" s="94"/>
    </row>
    <row r="13191" spans="1:1" x14ac:dyDescent="0.2">
      <c r="A13191" s="94"/>
    </row>
    <row r="13192" spans="1:1" x14ac:dyDescent="0.2">
      <c r="A13192" s="94"/>
    </row>
    <row r="13193" spans="1:1" x14ac:dyDescent="0.2">
      <c r="A13193" s="94"/>
    </row>
    <row r="13194" spans="1:1" x14ac:dyDescent="0.2">
      <c r="A13194" s="94"/>
    </row>
    <row r="13195" spans="1:1" x14ac:dyDescent="0.2">
      <c r="A13195" s="94"/>
    </row>
    <row r="13196" spans="1:1" x14ac:dyDescent="0.2">
      <c r="A13196" s="94"/>
    </row>
    <row r="13197" spans="1:1" x14ac:dyDescent="0.2">
      <c r="A13197" s="94"/>
    </row>
    <row r="13198" spans="1:1" x14ac:dyDescent="0.2">
      <c r="A13198" s="94"/>
    </row>
    <row r="13199" spans="1:1" x14ac:dyDescent="0.2">
      <c r="A13199" s="94"/>
    </row>
    <row r="13200" spans="1:1" x14ac:dyDescent="0.2">
      <c r="A13200" s="94"/>
    </row>
    <row r="13201" spans="1:1" x14ac:dyDescent="0.2">
      <c r="A13201" s="94"/>
    </row>
    <row r="13202" spans="1:1" x14ac:dyDescent="0.2">
      <c r="A13202" s="94"/>
    </row>
    <row r="13203" spans="1:1" x14ac:dyDescent="0.2">
      <c r="A13203" s="94"/>
    </row>
    <row r="13204" spans="1:1" x14ac:dyDescent="0.2">
      <c r="A13204" s="94"/>
    </row>
    <row r="13205" spans="1:1" x14ac:dyDescent="0.2">
      <c r="A13205" s="94"/>
    </row>
    <row r="13206" spans="1:1" x14ac:dyDescent="0.2">
      <c r="A13206" s="94"/>
    </row>
    <row r="13207" spans="1:1" x14ac:dyDescent="0.2">
      <c r="A13207" s="94"/>
    </row>
    <row r="13208" spans="1:1" x14ac:dyDescent="0.2">
      <c r="A13208" s="94"/>
    </row>
    <row r="13209" spans="1:1" x14ac:dyDescent="0.2">
      <c r="A13209" s="94"/>
    </row>
    <row r="13210" spans="1:1" x14ac:dyDescent="0.2">
      <c r="A13210" s="94"/>
    </row>
    <row r="13211" spans="1:1" x14ac:dyDescent="0.2">
      <c r="A13211" s="94"/>
    </row>
    <row r="13212" spans="1:1" x14ac:dyDescent="0.2">
      <c r="A13212" s="94"/>
    </row>
    <row r="13213" spans="1:1" x14ac:dyDescent="0.2">
      <c r="A13213" s="94"/>
    </row>
    <row r="13214" spans="1:1" x14ac:dyDescent="0.2">
      <c r="A13214" s="94"/>
    </row>
    <row r="13215" spans="1:1" x14ac:dyDescent="0.2">
      <c r="A13215" s="94"/>
    </row>
    <row r="13216" spans="1:1" x14ac:dyDescent="0.2">
      <c r="A13216" s="94"/>
    </row>
    <row r="13217" spans="1:1" x14ac:dyDescent="0.2">
      <c r="A13217" s="94"/>
    </row>
    <row r="13218" spans="1:1" x14ac:dyDescent="0.2">
      <c r="A13218" s="94"/>
    </row>
    <row r="13219" spans="1:1" x14ac:dyDescent="0.2">
      <c r="A13219" s="94"/>
    </row>
    <row r="13220" spans="1:1" x14ac:dyDescent="0.2">
      <c r="A13220" s="94"/>
    </row>
    <row r="13221" spans="1:1" x14ac:dyDescent="0.2">
      <c r="A13221" s="94"/>
    </row>
    <row r="13222" spans="1:1" x14ac:dyDescent="0.2">
      <c r="A13222" s="94"/>
    </row>
    <row r="13223" spans="1:1" x14ac:dyDescent="0.2">
      <c r="A13223" s="94"/>
    </row>
    <row r="13224" spans="1:1" x14ac:dyDescent="0.2">
      <c r="A13224" s="94"/>
    </row>
    <row r="13225" spans="1:1" x14ac:dyDescent="0.2">
      <c r="A13225" s="94"/>
    </row>
    <row r="13226" spans="1:1" x14ac:dyDescent="0.2">
      <c r="A13226" s="94"/>
    </row>
    <row r="13227" spans="1:1" x14ac:dyDescent="0.2">
      <c r="A13227" s="94"/>
    </row>
    <row r="13228" spans="1:1" x14ac:dyDescent="0.2">
      <c r="A13228" s="94"/>
    </row>
    <row r="13229" spans="1:1" x14ac:dyDescent="0.2">
      <c r="A13229" s="94"/>
    </row>
    <row r="13230" spans="1:1" x14ac:dyDescent="0.2">
      <c r="A13230" s="94"/>
    </row>
    <row r="13231" spans="1:1" x14ac:dyDescent="0.2">
      <c r="A13231" s="94"/>
    </row>
    <row r="13232" spans="1:1" x14ac:dyDescent="0.2">
      <c r="A13232" s="94"/>
    </row>
    <row r="13233" spans="1:1" x14ac:dyDescent="0.2">
      <c r="A13233" s="94"/>
    </row>
    <row r="13234" spans="1:1" x14ac:dyDescent="0.2">
      <c r="A13234" s="94"/>
    </row>
    <row r="13235" spans="1:1" x14ac:dyDescent="0.2">
      <c r="A13235" s="94"/>
    </row>
    <row r="13236" spans="1:1" x14ac:dyDescent="0.2">
      <c r="A13236" s="94"/>
    </row>
    <row r="13237" spans="1:1" x14ac:dyDescent="0.2">
      <c r="A13237" s="94"/>
    </row>
    <row r="13238" spans="1:1" x14ac:dyDescent="0.2">
      <c r="A13238" s="94"/>
    </row>
    <row r="13239" spans="1:1" x14ac:dyDescent="0.2">
      <c r="A13239" s="94"/>
    </row>
    <row r="13240" spans="1:1" x14ac:dyDescent="0.2">
      <c r="A13240" s="94"/>
    </row>
    <row r="13241" spans="1:1" x14ac:dyDescent="0.2">
      <c r="A13241" s="94"/>
    </row>
    <row r="13242" spans="1:1" x14ac:dyDescent="0.2">
      <c r="A13242" s="94"/>
    </row>
    <row r="13243" spans="1:1" x14ac:dyDescent="0.2">
      <c r="A13243" s="94"/>
    </row>
    <row r="13244" spans="1:1" x14ac:dyDescent="0.2">
      <c r="A13244" s="94"/>
    </row>
    <row r="13245" spans="1:1" x14ac:dyDescent="0.2">
      <c r="A13245" s="94"/>
    </row>
    <row r="13246" spans="1:1" x14ac:dyDescent="0.2">
      <c r="A13246" s="94"/>
    </row>
    <row r="13247" spans="1:1" x14ac:dyDescent="0.2">
      <c r="A13247" s="94"/>
    </row>
    <row r="13248" spans="1:1" x14ac:dyDescent="0.2">
      <c r="A13248" s="94"/>
    </row>
    <row r="13249" spans="1:1" x14ac:dyDescent="0.2">
      <c r="A13249" s="94"/>
    </row>
    <row r="13250" spans="1:1" x14ac:dyDescent="0.2">
      <c r="A13250" s="94"/>
    </row>
    <row r="13251" spans="1:1" x14ac:dyDescent="0.2">
      <c r="A13251" s="94"/>
    </row>
    <row r="13252" spans="1:1" x14ac:dyDescent="0.2">
      <c r="A13252" s="94"/>
    </row>
    <row r="13253" spans="1:1" x14ac:dyDescent="0.2">
      <c r="A13253" s="94"/>
    </row>
    <row r="13254" spans="1:1" x14ac:dyDescent="0.2">
      <c r="A13254" s="94"/>
    </row>
    <row r="13255" spans="1:1" x14ac:dyDescent="0.2">
      <c r="A13255" s="94"/>
    </row>
    <row r="13256" spans="1:1" x14ac:dyDescent="0.2">
      <c r="A13256" s="94"/>
    </row>
    <row r="13257" spans="1:1" x14ac:dyDescent="0.2">
      <c r="A13257" s="94"/>
    </row>
    <row r="13258" spans="1:1" x14ac:dyDescent="0.2">
      <c r="A13258" s="94"/>
    </row>
    <row r="13259" spans="1:1" x14ac:dyDescent="0.2">
      <c r="A13259" s="94"/>
    </row>
    <row r="13260" spans="1:1" x14ac:dyDescent="0.2">
      <c r="A13260" s="94"/>
    </row>
    <row r="13261" spans="1:1" x14ac:dyDescent="0.2">
      <c r="A13261" s="94"/>
    </row>
    <row r="13262" spans="1:1" x14ac:dyDescent="0.2">
      <c r="A13262" s="94"/>
    </row>
    <row r="13263" spans="1:1" x14ac:dyDescent="0.2">
      <c r="A13263" s="94"/>
    </row>
    <row r="13264" spans="1:1" x14ac:dyDescent="0.2">
      <c r="A13264" s="94"/>
    </row>
    <row r="13265" spans="1:1" x14ac:dyDescent="0.2">
      <c r="A13265" s="94"/>
    </row>
    <row r="13266" spans="1:1" x14ac:dyDescent="0.2">
      <c r="A13266" s="94"/>
    </row>
    <row r="13267" spans="1:1" x14ac:dyDescent="0.2">
      <c r="A13267" s="94"/>
    </row>
    <row r="13268" spans="1:1" x14ac:dyDescent="0.2">
      <c r="A13268" s="94"/>
    </row>
    <row r="13269" spans="1:1" x14ac:dyDescent="0.2">
      <c r="A13269" s="94"/>
    </row>
    <row r="13270" spans="1:1" x14ac:dyDescent="0.2">
      <c r="A13270" s="94"/>
    </row>
    <row r="13271" spans="1:1" x14ac:dyDescent="0.2">
      <c r="A13271" s="94"/>
    </row>
    <row r="13272" spans="1:1" x14ac:dyDescent="0.2">
      <c r="A13272" s="94"/>
    </row>
    <row r="13273" spans="1:1" x14ac:dyDescent="0.2">
      <c r="A13273" s="94"/>
    </row>
    <row r="13274" spans="1:1" x14ac:dyDescent="0.2">
      <c r="A13274" s="94"/>
    </row>
    <row r="13275" spans="1:1" x14ac:dyDescent="0.2">
      <c r="A13275" s="94"/>
    </row>
    <row r="13276" spans="1:1" x14ac:dyDescent="0.2">
      <c r="A13276" s="94"/>
    </row>
    <row r="13277" spans="1:1" x14ac:dyDescent="0.2">
      <c r="A13277" s="94"/>
    </row>
    <row r="13278" spans="1:1" x14ac:dyDescent="0.2">
      <c r="A13278" s="94"/>
    </row>
    <row r="13279" spans="1:1" x14ac:dyDescent="0.2">
      <c r="A13279" s="94"/>
    </row>
    <row r="13280" spans="1:1" x14ac:dyDescent="0.2">
      <c r="A13280" s="94"/>
    </row>
    <row r="13281" spans="1:1" x14ac:dyDescent="0.2">
      <c r="A13281" s="94"/>
    </row>
    <row r="13282" spans="1:1" x14ac:dyDescent="0.2">
      <c r="A13282" s="94"/>
    </row>
    <row r="13283" spans="1:1" x14ac:dyDescent="0.2">
      <c r="A13283" s="94"/>
    </row>
    <row r="13284" spans="1:1" x14ac:dyDescent="0.2">
      <c r="A13284" s="94"/>
    </row>
    <row r="13285" spans="1:1" x14ac:dyDescent="0.2">
      <c r="A13285" s="94"/>
    </row>
    <row r="13286" spans="1:1" x14ac:dyDescent="0.2">
      <c r="A13286" s="94"/>
    </row>
    <row r="13287" spans="1:1" x14ac:dyDescent="0.2">
      <c r="A13287" s="94"/>
    </row>
    <row r="13288" spans="1:1" x14ac:dyDescent="0.2">
      <c r="A13288" s="94"/>
    </row>
    <row r="13289" spans="1:1" x14ac:dyDescent="0.2">
      <c r="A13289" s="94"/>
    </row>
    <row r="13290" spans="1:1" x14ac:dyDescent="0.2">
      <c r="A13290" s="94"/>
    </row>
    <row r="13291" spans="1:1" x14ac:dyDescent="0.2">
      <c r="A13291" s="94"/>
    </row>
    <row r="13292" spans="1:1" x14ac:dyDescent="0.2">
      <c r="A13292" s="94"/>
    </row>
    <row r="13293" spans="1:1" x14ac:dyDescent="0.2">
      <c r="A13293" s="94"/>
    </row>
    <row r="13294" spans="1:1" x14ac:dyDescent="0.2">
      <c r="A13294" s="94"/>
    </row>
    <row r="13295" spans="1:1" x14ac:dyDescent="0.2">
      <c r="A13295" s="94"/>
    </row>
    <row r="13296" spans="1:1" x14ac:dyDescent="0.2">
      <c r="A13296" s="94"/>
    </row>
    <row r="13297" spans="1:1" x14ac:dyDescent="0.2">
      <c r="A13297" s="94"/>
    </row>
    <row r="13298" spans="1:1" x14ac:dyDescent="0.2">
      <c r="A13298" s="94"/>
    </row>
    <row r="13299" spans="1:1" x14ac:dyDescent="0.2">
      <c r="A13299" s="94"/>
    </row>
    <row r="13300" spans="1:1" x14ac:dyDescent="0.2">
      <c r="A13300" s="94"/>
    </row>
    <row r="13301" spans="1:1" x14ac:dyDescent="0.2">
      <c r="A13301" s="94"/>
    </row>
    <row r="13302" spans="1:1" x14ac:dyDescent="0.2">
      <c r="A13302" s="94"/>
    </row>
    <row r="13303" spans="1:1" x14ac:dyDescent="0.2">
      <c r="A13303" s="94"/>
    </row>
    <row r="13304" spans="1:1" x14ac:dyDescent="0.2">
      <c r="A13304" s="94"/>
    </row>
    <row r="13305" spans="1:1" x14ac:dyDescent="0.2">
      <c r="A13305" s="94"/>
    </row>
    <row r="13306" spans="1:1" x14ac:dyDescent="0.2">
      <c r="A13306" s="94"/>
    </row>
    <row r="13307" spans="1:1" x14ac:dyDescent="0.2">
      <c r="A13307" s="94"/>
    </row>
    <row r="13308" spans="1:1" x14ac:dyDescent="0.2">
      <c r="A13308" s="94"/>
    </row>
    <row r="13309" spans="1:1" x14ac:dyDescent="0.2">
      <c r="A13309" s="94"/>
    </row>
    <row r="13310" spans="1:1" x14ac:dyDescent="0.2">
      <c r="A13310" s="94"/>
    </row>
    <row r="13311" spans="1:1" x14ac:dyDescent="0.2">
      <c r="A13311" s="94"/>
    </row>
    <row r="13312" spans="1:1" x14ac:dyDescent="0.2">
      <c r="A13312" s="94"/>
    </row>
    <row r="13313" spans="1:1" x14ac:dyDescent="0.2">
      <c r="A13313" s="94"/>
    </row>
    <row r="13314" spans="1:1" x14ac:dyDescent="0.2">
      <c r="A13314" s="94"/>
    </row>
    <row r="13315" spans="1:1" x14ac:dyDescent="0.2">
      <c r="A13315" s="94"/>
    </row>
    <row r="13316" spans="1:1" x14ac:dyDescent="0.2">
      <c r="A13316" s="94"/>
    </row>
    <row r="13317" spans="1:1" x14ac:dyDescent="0.2">
      <c r="A13317" s="94"/>
    </row>
    <row r="13318" spans="1:1" x14ac:dyDescent="0.2">
      <c r="A13318" s="94"/>
    </row>
    <row r="13319" spans="1:1" x14ac:dyDescent="0.2">
      <c r="A13319" s="94"/>
    </row>
    <row r="13320" spans="1:1" x14ac:dyDescent="0.2">
      <c r="A13320" s="94"/>
    </row>
    <row r="13321" spans="1:1" x14ac:dyDescent="0.2">
      <c r="A13321" s="94"/>
    </row>
    <row r="13322" spans="1:1" x14ac:dyDescent="0.2">
      <c r="A13322" s="94"/>
    </row>
    <row r="13323" spans="1:1" x14ac:dyDescent="0.2">
      <c r="A13323" s="94"/>
    </row>
    <row r="13324" spans="1:1" x14ac:dyDescent="0.2">
      <c r="A13324" s="94"/>
    </row>
    <row r="13325" spans="1:1" x14ac:dyDescent="0.2">
      <c r="A13325" s="94"/>
    </row>
    <row r="13326" spans="1:1" x14ac:dyDescent="0.2">
      <c r="A13326" s="94"/>
    </row>
    <row r="13327" spans="1:1" x14ac:dyDescent="0.2">
      <c r="A13327" s="94"/>
    </row>
    <row r="13328" spans="1:1" x14ac:dyDescent="0.2">
      <c r="A13328" s="94"/>
    </row>
    <row r="13329" spans="1:1" x14ac:dyDescent="0.2">
      <c r="A13329" s="94"/>
    </row>
    <row r="13330" spans="1:1" x14ac:dyDescent="0.2">
      <c r="A13330" s="94"/>
    </row>
    <row r="13331" spans="1:1" x14ac:dyDescent="0.2">
      <c r="A13331" s="94"/>
    </row>
    <row r="13332" spans="1:1" x14ac:dyDescent="0.2">
      <c r="A13332" s="94"/>
    </row>
    <row r="13333" spans="1:1" x14ac:dyDescent="0.2">
      <c r="A13333" s="94"/>
    </row>
    <row r="13334" spans="1:1" x14ac:dyDescent="0.2">
      <c r="A13334" s="94"/>
    </row>
    <row r="13335" spans="1:1" x14ac:dyDescent="0.2">
      <c r="A13335" s="94"/>
    </row>
    <row r="13336" spans="1:1" x14ac:dyDescent="0.2">
      <c r="A13336" s="94"/>
    </row>
    <row r="13337" spans="1:1" x14ac:dyDescent="0.2">
      <c r="A13337" s="94"/>
    </row>
    <row r="13338" spans="1:1" x14ac:dyDescent="0.2">
      <c r="A13338" s="94"/>
    </row>
    <row r="13339" spans="1:1" x14ac:dyDescent="0.2">
      <c r="A13339" s="94"/>
    </row>
    <row r="13340" spans="1:1" x14ac:dyDescent="0.2">
      <c r="A13340" s="94"/>
    </row>
    <row r="13341" spans="1:1" x14ac:dyDescent="0.2">
      <c r="A13341" s="94"/>
    </row>
    <row r="13342" spans="1:1" x14ac:dyDescent="0.2">
      <c r="A13342" s="94"/>
    </row>
    <row r="13343" spans="1:1" x14ac:dyDescent="0.2">
      <c r="A13343" s="94"/>
    </row>
    <row r="13344" spans="1:1" x14ac:dyDescent="0.2">
      <c r="A13344" s="94"/>
    </row>
    <row r="13345" spans="1:1" x14ac:dyDescent="0.2">
      <c r="A13345" s="94"/>
    </row>
    <row r="13346" spans="1:1" x14ac:dyDescent="0.2">
      <c r="A13346" s="94"/>
    </row>
    <row r="13347" spans="1:1" x14ac:dyDescent="0.2">
      <c r="A13347" s="94"/>
    </row>
    <row r="13348" spans="1:1" x14ac:dyDescent="0.2">
      <c r="A13348" s="94"/>
    </row>
    <row r="13349" spans="1:1" x14ac:dyDescent="0.2">
      <c r="A13349" s="94"/>
    </row>
    <row r="13350" spans="1:1" x14ac:dyDescent="0.2">
      <c r="A13350" s="94"/>
    </row>
    <row r="13351" spans="1:1" x14ac:dyDescent="0.2">
      <c r="A13351" s="94"/>
    </row>
    <row r="13352" spans="1:1" x14ac:dyDescent="0.2">
      <c r="A13352" s="94"/>
    </row>
    <row r="13353" spans="1:1" x14ac:dyDescent="0.2">
      <c r="A13353" s="94"/>
    </row>
    <row r="13354" spans="1:1" x14ac:dyDescent="0.2">
      <c r="A13354" s="94"/>
    </row>
    <row r="13355" spans="1:1" x14ac:dyDescent="0.2">
      <c r="A13355" s="94"/>
    </row>
    <row r="13356" spans="1:1" x14ac:dyDescent="0.2">
      <c r="A13356" s="94"/>
    </row>
    <row r="13357" spans="1:1" x14ac:dyDescent="0.2">
      <c r="A13357" s="94"/>
    </row>
    <row r="13358" spans="1:1" x14ac:dyDescent="0.2">
      <c r="A13358" s="94"/>
    </row>
    <row r="13359" spans="1:1" x14ac:dyDescent="0.2">
      <c r="A13359" s="94"/>
    </row>
    <row r="13360" spans="1:1" x14ac:dyDescent="0.2">
      <c r="A13360" s="94"/>
    </row>
    <row r="13361" spans="1:1" x14ac:dyDescent="0.2">
      <c r="A13361" s="94"/>
    </row>
    <row r="13362" spans="1:1" x14ac:dyDescent="0.2">
      <c r="A13362" s="94"/>
    </row>
    <row r="13363" spans="1:1" x14ac:dyDescent="0.2">
      <c r="A13363" s="94"/>
    </row>
    <row r="13364" spans="1:1" x14ac:dyDescent="0.2">
      <c r="A13364" s="94"/>
    </row>
    <row r="13365" spans="1:1" x14ac:dyDescent="0.2">
      <c r="A13365" s="94"/>
    </row>
    <row r="13366" spans="1:1" x14ac:dyDescent="0.2">
      <c r="A13366" s="94"/>
    </row>
    <row r="13367" spans="1:1" x14ac:dyDescent="0.2">
      <c r="A13367" s="94"/>
    </row>
    <row r="13368" spans="1:1" x14ac:dyDescent="0.2">
      <c r="A13368" s="94"/>
    </row>
    <row r="13369" spans="1:1" x14ac:dyDescent="0.2">
      <c r="A13369" s="94"/>
    </row>
    <row r="13370" spans="1:1" x14ac:dyDescent="0.2">
      <c r="A13370" s="94"/>
    </row>
    <row r="13371" spans="1:1" x14ac:dyDescent="0.2">
      <c r="A13371" s="94"/>
    </row>
    <row r="13372" spans="1:1" x14ac:dyDescent="0.2">
      <c r="A13372" s="94"/>
    </row>
    <row r="13373" spans="1:1" x14ac:dyDescent="0.2">
      <c r="A13373" s="94"/>
    </row>
    <row r="13374" spans="1:1" x14ac:dyDescent="0.2">
      <c r="A13374" s="94"/>
    </row>
    <row r="13375" spans="1:1" x14ac:dyDescent="0.2">
      <c r="A13375" s="94"/>
    </row>
    <row r="13376" spans="1:1" x14ac:dyDescent="0.2">
      <c r="A13376" s="94"/>
    </row>
    <row r="13377" spans="1:1" x14ac:dyDescent="0.2">
      <c r="A13377" s="94"/>
    </row>
    <row r="13378" spans="1:1" x14ac:dyDescent="0.2">
      <c r="A13378" s="94"/>
    </row>
    <row r="13379" spans="1:1" x14ac:dyDescent="0.2">
      <c r="A13379" s="94"/>
    </row>
    <row r="13380" spans="1:1" x14ac:dyDescent="0.2">
      <c r="A13380" s="94"/>
    </row>
    <row r="13381" spans="1:1" x14ac:dyDescent="0.2">
      <c r="A13381" s="94"/>
    </row>
    <row r="13382" spans="1:1" x14ac:dyDescent="0.2">
      <c r="A13382" s="94"/>
    </row>
    <row r="13383" spans="1:1" x14ac:dyDescent="0.2">
      <c r="A13383" s="94"/>
    </row>
    <row r="13384" spans="1:1" x14ac:dyDescent="0.2">
      <c r="A13384" s="94"/>
    </row>
    <row r="13385" spans="1:1" x14ac:dyDescent="0.2">
      <c r="A13385" s="94"/>
    </row>
    <row r="13386" spans="1:1" x14ac:dyDescent="0.2">
      <c r="A13386" s="94"/>
    </row>
    <row r="13387" spans="1:1" x14ac:dyDescent="0.2">
      <c r="A13387" s="94"/>
    </row>
    <row r="13388" spans="1:1" x14ac:dyDescent="0.2">
      <c r="A13388" s="94"/>
    </row>
    <row r="13389" spans="1:1" x14ac:dyDescent="0.2">
      <c r="A13389" s="94"/>
    </row>
    <row r="13390" spans="1:1" x14ac:dyDescent="0.2">
      <c r="A13390" s="94"/>
    </row>
    <row r="13391" spans="1:1" x14ac:dyDescent="0.2">
      <c r="A13391" s="94"/>
    </row>
    <row r="13392" spans="1:1" x14ac:dyDescent="0.2">
      <c r="A13392" s="94"/>
    </row>
    <row r="13393" spans="1:1" x14ac:dyDescent="0.2">
      <c r="A13393" s="94"/>
    </row>
    <row r="13394" spans="1:1" x14ac:dyDescent="0.2">
      <c r="A13394" s="94"/>
    </row>
    <row r="13395" spans="1:1" x14ac:dyDescent="0.2">
      <c r="A13395" s="94"/>
    </row>
    <row r="13396" spans="1:1" x14ac:dyDescent="0.2">
      <c r="A13396" s="94"/>
    </row>
    <row r="13397" spans="1:1" x14ac:dyDescent="0.2">
      <c r="A13397" s="94"/>
    </row>
    <row r="13398" spans="1:1" x14ac:dyDescent="0.2">
      <c r="A13398" s="94"/>
    </row>
    <row r="13399" spans="1:1" x14ac:dyDescent="0.2">
      <c r="A13399" s="94"/>
    </row>
    <row r="13400" spans="1:1" x14ac:dyDescent="0.2">
      <c r="A13400" s="94"/>
    </row>
    <row r="13401" spans="1:1" x14ac:dyDescent="0.2">
      <c r="A13401" s="94"/>
    </row>
    <row r="13402" spans="1:1" x14ac:dyDescent="0.2">
      <c r="A13402" s="94"/>
    </row>
    <row r="13403" spans="1:1" x14ac:dyDescent="0.2">
      <c r="A13403" s="94"/>
    </row>
    <row r="13404" spans="1:1" x14ac:dyDescent="0.2">
      <c r="A13404" s="94"/>
    </row>
    <row r="13405" spans="1:1" x14ac:dyDescent="0.2">
      <c r="A13405" s="94"/>
    </row>
    <row r="13406" spans="1:1" x14ac:dyDescent="0.2">
      <c r="A13406" s="94"/>
    </row>
    <row r="13407" spans="1:1" x14ac:dyDescent="0.2">
      <c r="A13407" s="94"/>
    </row>
    <row r="13408" spans="1:1" x14ac:dyDescent="0.2">
      <c r="A13408" s="94"/>
    </row>
    <row r="13409" spans="1:1" x14ac:dyDescent="0.2">
      <c r="A13409" s="94"/>
    </row>
    <row r="13410" spans="1:1" x14ac:dyDescent="0.2">
      <c r="A13410" s="94"/>
    </row>
    <row r="13411" spans="1:1" x14ac:dyDescent="0.2">
      <c r="A13411" s="94"/>
    </row>
    <row r="13412" spans="1:1" x14ac:dyDescent="0.2">
      <c r="A13412" s="94"/>
    </row>
    <row r="13413" spans="1:1" x14ac:dyDescent="0.2">
      <c r="A13413" s="94"/>
    </row>
    <row r="13414" spans="1:1" x14ac:dyDescent="0.2">
      <c r="A13414" s="94"/>
    </row>
    <row r="13415" spans="1:1" x14ac:dyDescent="0.2">
      <c r="A13415" s="94"/>
    </row>
    <row r="13416" spans="1:1" x14ac:dyDescent="0.2">
      <c r="A13416" s="94"/>
    </row>
    <row r="13417" spans="1:1" x14ac:dyDescent="0.2">
      <c r="A13417" s="94"/>
    </row>
    <row r="13418" spans="1:1" x14ac:dyDescent="0.2">
      <c r="A13418" s="94"/>
    </row>
    <row r="13419" spans="1:1" x14ac:dyDescent="0.2">
      <c r="A13419" s="94"/>
    </row>
    <row r="13420" spans="1:1" x14ac:dyDescent="0.2">
      <c r="A13420" s="94"/>
    </row>
    <row r="13421" spans="1:1" x14ac:dyDescent="0.2">
      <c r="A13421" s="94"/>
    </row>
    <row r="13422" spans="1:1" x14ac:dyDescent="0.2">
      <c r="A13422" s="94"/>
    </row>
    <row r="13423" spans="1:1" x14ac:dyDescent="0.2">
      <c r="A13423" s="94"/>
    </row>
    <row r="13424" spans="1:1" x14ac:dyDescent="0.2">
      <c r="A13424" s="94"/>
    </row>
    <row r="13425" spans="1:1" x14ac:dyDescent="0.2">
      <c r="A13425" s="94"/>
    </row>
    <row r="13426" spans="1:1" x14ac:dyDescent="0.2">
      <c r="A13426" s="94"/>
    </row>
    <row r="13427" spans="1:1" x14ac:dyDescent="0.2">
      <c r="A13427" s="94"/>
    </row>
    <row r="13428" spans="1:1" x14ac:dyDescent="0.2">
      <c r="A13428" s="94"/>
    </row>
    <row r="13429" spans="1:1" x14ac:dyDescent="0.2">
      <c r="A13429" s="94"/>
    </row>
    <row r="13430" spans="1:1" x14ac:dyDescent="0.2">
      <c r="A13430" s="94"/>
    </row>
    <row r="13431" spans="1:1" x14ac:dyDescent="0.2">
      <c r="A13431" s="94"/>
    </row>
    <row r="13432" spans="1:1" x14ac:dyDescent="0.2">
      <c r="A13432" s="94"/>
    </row>
    <row r="13433" spans="1:1" x14ac:dyDescent="0.2">
      <c r="A13433" s="94"/>
    </row>
    <row r="13434" spans="1:1" x14ac:dyDescent="0.2">
      <c r="A13434" s="94"/>
    </row>
    <row r="13435" spans="1:1" x14ac:dyDescent="0.2">
      <c r="A13435" s="94"/>
    </row>
    <row r="13436" spans="1:1" x14ac:dyDescent="0.2">
      <c r="A13436" s="94"/>
    </row>
    <row r="13437" spans="1:1" x14ac:dyDescent="0.2">
      <c r="A13437" s="94"/>
    </row>
    <row r="13438" spans="1:1" x14ac:dyDescent="0.2">
      <c r="A13438" s="94"/>
    </row>
    <row r="13439" spans="1:1" x14ac:dyDescent="0.2">
      <c r="A13439" s="94"/>
    </row>
    <row r="13440" spans="1:1" x14ac:dyDescent="0.2">
      <c r="A13440" s="94"/>
    </row>
    <row r="13441" spans="1:1" x14ac:dyDescent="0.2">
      <c r="A13441" s="94"/>
    </row>
    <row r="13442" spans="1:1" x14ac:dyDescent="0.2">
      <c r="A13442" s="94"/>
    </row>
    <row r="13443" spans="1:1" x14ac:dyDescent="0.2">
      <c r="A13443" s="94"/>
    </row>
    <row r="13444" spans="1:1" x14ac:dyDescent="0.2">
      <c r="A13444" s="94"/>
    </row>
    <row r="13445" spans="1:1" x14ac:dyDescent="0.2">
      <c r="A13445" s="94"/>
    </row>
    <row r="13446" spans="1:1" x14ac:dyDescent="0.2">
      <c r="A13446" s="94"/>
    </row>
    <row r="13447" spans="1:1" x14ac:dyDescent="0.2">
      <c r="A13447" s="94"/>
    </row>
    <row r="13448" spans="1:1" x14ac:dyDescent="0.2">
      <c r="A13448" s="94"/>
    </row>
    <row r="13449" spans="1:1" x14ac:dyDescent="0.2">
      <c r="A13449" s="94"/>
    </row>
    <row r="13450" spans="1:1" x14ac:dyDescent="0.2">
      <c r="A13450" s="94"/>
    </row>
    <row r="13451" spans="1:1" x14ac:dyDescent="0.2">
      <c r="A13451" s="94"/>
    </row>
    <row r="13452" spans="1:1" x14ac:dyDescent="0.2">
      <c r="A13452" s="94"/>
    </row>
    <row r="13453" spans="1:1" x14ac:dyDescent="0.2">
      <c r="A13453" s="94"/>
    </row>
    <row r="13454" spans="1:1" x14ac:dyDescent="0.2">
      <c r="A13454" s="94"/>
    </row>
    <row r="13455" spans="1:1" x14ac:dyDescent="0.2">
      <c r="A13455" s="94"/>
    </row>
    <row r="13456" spans="1:1" x14ac:dyDescent="0.2">
      <c r="A13456" s="94"/>
    </row>
    <row r="13457" spans="1:1" x14ac:dyDescent="0.2">
      <c r="A13457" s="94"/>
    </row>
    <row r="13458" spans="1:1" x14ac:dyDescent="0.2">
      <c r="A13458" s="94"/>
    </row>
    <row r="13459" spans="1:1" x14ac:dyDescent="0.2">
      <c r="A13459" s="94"/>
    </row>
    <row r="13460" spans="1:1" x14ac:dyDescent="0.2">
      <c r="A13460" s="94"/>
    </row>
    <row r="13461" spans="1:1" x14ac:dyDescent="0.2">
      <c r="A13461" s="94"/>
    </row>
    <row r="13462" spans="1:1" x14ac:dyDescent="0.2">
      <c r="A13462" s="94"/>
    </row>
    <row r="13463" spans="1:1" x14ac:dyDescent="0.2">
      <c r="A13463" s="94"/>
    </row>
    <row r="13464" spans="1:1" x14ac:dyDescent="0.2">
      <c r="A13464" s="94"/>
    </row>
    <row r="13465" spans="1:1" x14ac:dyDescent="0.2">
      <c r="A13465" s="94"/>
    </row>
    <row r="13466" spans="1:1" x14ac:dyDescent="0.2">
      <c r="A13466" s="94"/>
    </row>
    <row r="13467" spans="1:1" x14ac:dyDescent="0.2">
      <c r="A13467" s="94"/>
    </row>
    <row r="13468" spans="1:1" x14ac:dyDescent="0.2">
      <c r="A13468" s="94"/>
    </row>
    <row r="13469" spans="1:1" x14ac:dyDescent="0.2">
      <c r="A13469" s="94"/>
    </row>
    <row r="13470" spans="1:1" x14ac:dyDescent="0.2">
      <c r="A13470" s="94"/>
    </row>
    <row r="13471" spans="1:1" x14ac:dyDescent="0.2">
      <c r="A13471" s="94"/>
    </row>
    <row r="13472" spans="1:1" x14ac:dyDescent="0.2">
      <c r="A13472" s="94"/>
    </row>
    <row r="13473" spans="1:1" x14ac:dyDescent="0.2">
      <c r="A13473" s="94"/>
    </row>
    <row r="13474" spans="1:1" x14ac:dyDescent="0.2">
      <c r="A13474" s="94"/>
    </row>
    <row r="13475" spans="1:1" x14ac:dyDescent="0.2">
      <c r="A13475" s="94"/>
    </row>
    <row r="13476" spans="1:1" x14ac:dyDescent="0.2">
      <c r="A13476" s="94"/>
    </row>
    <row r="13477" spans="1:1" x14ac:dyDescent="0.2">
      <c r="A13477" s="94"/>
    </row>
    <row r="13478" spans="1:1" x14ac:dyDescent="0.2">
      <c r="A13478" s="94"/>
    </row>
    <row r="13479" spans="1:1" x14ac:dyDescent="0.2">
      <c r="A13479" s="94"/>
    </row>
    <row r="13480" spans="1:1" x14ac:dyDescent="0.2">
      <c r="A13480" s="94"/>
    </row>
    <row r="13481" spans="1:1" x14ac:dyDescent="0.2">
      <c r="A13481" s="94"/>
    </row>
    <row r="13482" spans="1:1" x14ac:dyDescent="0.2">
      <c r="A13482" s="94"/>
    </row>
    <row r="13483" spans="1:1" x14ac:dyDescent="0.2">
      <c r="A13483" s="94"/>
    </row>
    <row r="13484" spans="1:1" x14ac:dyDescent="0.2">
      <c r="A13484" s="94"/>
    </row>
    <row r="13485" spans="1:1" x14ac:dyDescent="0.2">
      <c r="A13485" s="94"/>
    </row>
    <row r="13486" spans="1:1" x14ac:dyDescent="0.2">
      <c r="A13486" s="94"/>
    </row>
    <row r="13487" spans="1:1" x14ac:dyDescent="0.2">
      <c r="A13487" s="94"/>
    </row>
    <row r="13488" spans="1:1" x14ac:dyDescent="0.2">
      <c r="A13488" s="94"/>
    </row>
    <row r="13489" spans="1:1" x14ac:dyDescent="0.2">
      <c r="A13489" s="94"/>
    </row>
    <row r="13490" spans="1:1" x14ac:dyDescent="0.2">
      <c r="A13490" s="94"/>
    </row>
    <row r="13491" spans="1:1" x14ac:dyDescent="0.2">
      <c r="A13491" s="94"/>
    </row>
    <row r="13492" spans="1:1" x14ac:dyDescent="0.2">
      <c r="A13492" s="94"/>
    </row>
    <row r="13493" spans="1:1" x14ac:dyDescent="0.2">
      <c r="A13493" s="94"/>
    </row>
    <row r="13494" spans="1:1" x14ac:dyDescent="0.2">
      <c r="A13494" s="94"/>
    </row>
    <row r="13495" spans="1:1" x14ac:dyDescent="0.2">
      <c r="A13495" s="94"/>
    </row>
    <row r="13496" spans="1:1" x14ac:dyDescent="0.2">
      <c r="A13496" s="94"/>
    </row>
    <row r="13497" spans="1:1" x14ac:dyDescent="0.2">
      <c r="A13497" s="94"/>
    </row>
    <row r="13498" spans="1:1" x14ac:dyDescent="0.2">
      <c r="A13498" s="94"/>
    </row>
    <row r="13499" spans="1:1" x14ac:dyDescent="0.2">
      <c r="A13499" s="94"/>
    </row>
    <row r="13500" spans="1:1" x14ac:dyDescent="0.2">
      <c r="A13500" s="94"/>
    </row>
    <row r="13501" spans="1:1" x14ac:dyDescent="0.2">
      <c r="A13501" s="94"/>
    </row>
    <row r="13502" spans="1:1" x14ac:dyDescent="0.2">
      <c r="A13502" s="94"/>
    </row>
    <row r="13503" spans="1:1" x14ac:dyDescent="0.2">
      <c r="A13503" s="94"/>
    </row>
    <row r="13504" spans="1:1" x14ac:dyDescent="0.2">
      <c r="A13504" s="94"/>
    </row>
    <row r="13505" spans="1:1" x14ac:dyDescent="0.2">
      <c r="A13505" s="94"/>
    </row>
    <row r="13506" spans="1:1" x14ac:dyDescent="0.2">
      <c r="A13506" s="94"/>
    </row>
    <row r="13507" spans="1:1" x14ac:dyDescent="0.2">
      <c r="A13507" s="94"/>
    </row>
    <row r="13508" spans="1:1" x14ac:dyDescent="0.2">
      <c r="A13508" s="94"/>
    </row>
    <row r="13509" spans="1:1" x14ac:dyDescent="0.2">
      <c r="A13509" s="94"/>
    </row>
    <row r="13510" spans="1:1" x14ac:dyDescent="0.2">
      <c r="A13510" s="94"/>
    </row>
    <row r="13511" spans="1:1" x14ac:dyDescent="0.2">
      <c r="A13511" s="94"/>
    </row>
    <row r="13512" spans="1:1" x14ac:dyDescent="0.2">
      <c r="A13512" s="94"/>
    </row>
    <row r="13513" spans="1:1" x14ac:dyDescent="0.2">
      <c r="A13513" s="94"/>
    </row>
    <row r="13514" spans="1:1" x14ac:dyDescent="0.2">
      <c r="A13514" s="94"/>
    </row>
    <row r="13515" spans="1:1" x14ac:dyDescent="0.2">
      <c r="A13515" s="94"/>
    </row>
    <row r="13516" spans="1:1" x14ac:dyDescent="0.2">
      <c r="A13516" s="94"/>
    </row>
    <row r="13517" spans="1:1" x14ac:dyDescent="0.2">
      <c r="A13517" s="94"/>
    </row>
    <row r="13518" spans="1:1" x14ac:dyDescent="0.2">
      <c r="A13518" s="94"/>
    </row>
    <row r="13519" spans="1:1" x14ac:dyDescent="0.2">
      <c r="A13519" s="94"/>
    </row>
    <row r="13520" spans="1:1" x14ac:dyDescent="0.2">
      <c r="A13520" s="94"/>
    </row>
    <row r="13521" spans="1:1" x14ac:dyDescent="0.2">
      <c r="A13521" s="94"/>
    </row>
    <row r="13522" spans="1:1" x14ac:dyDescent="0.2">
      <c r="A13522" s="94"/>
    </row>
    <row r="13523" spans="1:1" x14ac:dyDescent="0.2">
      <c r="A13523" s="94"/>
    </row>
    <row r="13524" spans="1:1" x14ac:dyDescent="0.2">
      <c r="A13524" s="94"/>
    </row>
    <row r="13525" spans="1:1" x14ac:dyDescent="0.2">
      <c r="A13525" s="94"/>
    </row>
    <row r="13526" spans="1:1" x14ac:dyDescent="0.2">
      <c r="A13526" s="94"/>
    </row>
    <row r="13527" spans="1:1" x14ac:dyDescent="0.2">
      <c r="A13527" s="94"/>
    </row>
    <row r="13528" spans="1:1" x14ac:dyDescent="0.2">
      <c r="A13528" s="94"/>
    </row>
    <row r="13529" spans="1:1" x14ac:dyDescent="0.2">
      <c r="A13529" s="94"/>
    </row>
    <row r="13530" spans="1:1" x14ac:dyDescent="0.2">
      <c r="A13530" s="94"/>
    </row>
    <row r="13531" spans="1:1" x14ac:dyDescent="0.2">
      <c r="A13531" s="94"/>
    </row>
    <row r="13532" spans="1:1" x14ac:dyDescent="0.2">
      <c r="A13532" s="94"/>
    </row>
    <row r="13533" spans="1:1" x14ac:dyDescent="0.2">
      <c r="A13533" s="94"/>
    </row>
    <row r="13534" spans="1:1" x14ac:dyDescent="0.2">
      <c r="A13534" s="94"/>
    </row>
    <row r="13535" spans="1:1" x14ac:dyDescent="0.2">
      <c r="A13535" s="94"/>
    </row>
    <row r="13536" spans="1:1" x14ac:dyDescent="0.2">
      <c r="A13536" s="94"/>
    </row>
    <row r="13537" spans="1:1" x14ac:dyDescent="0.2">
      <c r="A13537" s="94"/>
    </row>
    <row r="13538" spans="1:1" x14ac:dyDescent="0.2">
      <c r="A13538" s="94"/>
    </row>
    <row r="13539" spans="1:1" x14ac:dyDescent="0.2">
      <c r="A13539" s="94"/>
    </row>
    <row r="13540" spans="1:1" x14ac:dyDescent="0.2">
      <c r="A13540" s="94"/>
    </row>
    <row r="13541" spans="1:1" x14ac:dyDescent="0.2">
      <c r="A13541" s="94"/>
    </row>
    <row r="13542" spans="1:1" x14ac:dyDescent="0.2">
      <c r="A13542" s="94"/>
    </row>
    <row r="13543" spans="1:1" x14ac:dyDescent="0.2">
      <c r="A13543" s="94"/>
    </row>
    <row r="13544" spans="1:1" x14ac:dyDescent="0.2">
      <c r="A13544" s="94"/>
    </row>
    <row r="13545" spans="1:1" x14ac:dyDescent="0.2">
      <c r="A13545" s="94"/>
    </row>
    <row r="13546" spans="1:1" x14ac:dyDescent="0.2">
      <c r="A13546" s="94"/>
    </row>
    <row r="13547" spans="1:1" x14ac:dyDescent="0.2">
      <c r="A13547" s="94"/>
    </row>
    <row r="13548" spans="1:1" x14ac:dyDescent="0.2">
      <c r="A13548" s="94"/>
    </row>
    <row r="13549" spans="1:1" x14ac:dyDescent="0.2">
      <c r="A13549" s="94"/>
    </row>
    <row r="13550" spans="1:1" x14ac:dyDescent="0.2">
      <c r="A13550" s="94"/>
    </row>
    <row r="13551" spans="1:1" x14ac:dyDescent="0.2">
      <c r="A13551" s="94"/>
    </row>
    <row r="13552" spans="1:1" x14ac:dyDescent="0.2">
      <c r="A13552" s="94"/>
    </row>
    <row r="13553" spans="1:1" x14ac:dyDescent="0.2">
      <c r="A13553" s="94"/>
    </row>
    <row r="13554" spans="1:1" x14ac:dyDescent="0.2">
      <c r="A13554" s="94"/>
    </row>
    <row r="13555" spans="1:1" x14ac:dyDescent="0.2">
      <c r="A13555" s="94"/>
    </row>
    <row r="13556" spans="1:1" x14ac:dyDescent="0.2">
      <c r="A13556" s="94"/>
    </row>
    <row r="13557" spans="1:1" x14ac:dyDescent="0.2">
      <c r="A13557" s="94"/>
    </row>
    <row r="13558" spans="1:1" x14ac:dyDescent="0.2">
      <c r="A13558" s="94"/>
    </row>
    <row r="13559" spans="1:1" x14ac:dyDescent="0.2">
      <c r="A13559" s="94"/>
    </row>
    <row r="13560" spans="1:1" x14ac:dyDescent="0.2">
      <c r="A13560" s="94"/>
    </row>
    <row r="13561" spans="1:1" x14ac:dyDescent="0.2">
      <c r="A13561" s="94"/>
    </row>
    <row r="13562" spans="1:1" x14ac:dyDescent="0.2">
      <c r="A13562" s="94"/>
    </row>
    <row r="13563" spans="1:1" x14ac:dyDescent="0.2">
      <c r="A13563" s="94"/>
    </row>
    <row r="13564" spans="1:1" x14ac:dyDescent="0.2">
      <c r="A13564" s="94"/>
    </row>
    <row r="13565" spans="1:1" x14ac:dyDescent="0.2">
      <c r="A13565" s="94"/>
    </row>
    <row r="13566" spans="1:1" x14ac:dyDescent="0.2">
      <c r="A13566" s="94"/>
    </row>
    <row r="13567" spans="1:1" x14ac:dyDescent="0.2">
      <c r="A13567" s="94"/>
    </row>
    <row r="13568" spans="1:1" x14ac:dyDescent="0.2">
      <c r="A13568" s="94"/>
    </row>
    <row r="13569" spans="1:1" x14ac:dyDescent="0.2">
      <c r="A13569" s="94"/>
    </row>
    <row r="13570" spans="1:1" x14ac:dyDescent="0.2">
      <c r="A13570" s="94"/>
    </row>
    <row r="13571" spans="1:1" x14ac:dyDescent="0.2">
      <c r="A13571" s="94"/>
    </row>
    <row r="13572" spans="1:1" x14ac:dyDescent="0.2">
      <c r="A13572" s="94"/>
    </row>
    <row r="13573" spans="1:1" x14ac:dyDescent="0.2">
      <c r="A13573" s="94"/>
    </row>
    <row r="13574" spans="1:1" x14ac:dyDescent="0.2">
      <c r="A13574" s="94"/>
    </row>
    <row r="13575" spans="1:1" x14ac:dyDescent="0.2">
      <c r="A13575" s="94"/>
    </row>
    <row r="13576" spans="1:1" x14ac:dyDescent="0.2">
      <c r="A13576" s="94"/>
    </row>
    <row r="13577" spans="1:1" x14ac:dyDescent="0.2">
      <c r="A13577" s="94"/>
    </row>
    <row r="13578" spans="1:1" x14ac:dyDescent="0.2">
      <c r="A13578" s="94"/>
    </row>
    <row r="13579" spans="1:1" x14ac:dyDescent="0.2">
      <c r="A13579" s="94"/>
    </row>
    <row r="13580" spans="1:1" x14ac:dyDescent="0.2">
      <c r="A13580" s="94"/>
    </row>
    <row r="13581" spans="1:1" x14ac:dyDescent="0.2">
      <c r="A13581" s="94"/>
    </row>
    <row r="13582" spans="1:1" x14ac:dyDescent="0.2">
      <c r="A13582" s="94"/>
    </row>
    <row r="13583" spans="1:1" x14ac:dyDescent="0.2">
      <c r="A13583" s="94"/>
    </row>
    <row r="13584" spans="1:1" x14ac:dyDescent="0.2">
      <c r="A13584" s="94"/>
    </row>
    <row r="13585" spans="1:1" x14ac:dyDescent="0.2">
      <c r="A13585" s="94"/>
    </row>
    <row r="13586" spans="1:1" x14ac:dyDescent="0.2">
      <c r="A13586" s="94"/>
    </row>
    <row r="13587" spans="1:1" x14ac:dyDescent="0.2">
      <c r="A13587" s="94"/>
    </row>
    <row r="13588" spans="1:1" x14ac:dyDescent="0.2">
      <c r="A13588" s="94"/>
    </row>
    <row r="13589" spans="1:1" x14ac:dyDescent="0.2">
      <c r="A13589" s="94"/>
    </row>
    <row r="13590" spans="1:1" x14ac:dyDescent="0.2">
      <c r="A13590" s="94"/>
    </row>
    <row r="13591" spans="1:1" x14ac:dyDescent="0.2">
      <c r="A13591" s="94"/>
    </row>
    <row r="13592" spans="1:1" x14ac:dyDescent="0.2">
      <c r="A13592" s="94"/>
    </row>
    <row r="13593" spans="1:1" x14ac:dyDescent="0.2">
      <c r="A13593" s="94"/>
    </row>
    <row r="13594" spans="1:1" x14ac:dyDescent="0.2">
      <c r="A13594" s="94"/>
    </row>
    <row r="13595" spans="1:1" x14ac:dyDescent="0.2">
      <c r="A13595" s="94"/>
    </row>
    <row r="13596" spans="1:1" x14ac:dyDescent="0.2">
      <c r="A13596" s="94"/>
    </row>
    <row r="13597" spans="1:1" x14ac:dyDescent="0.2">
      <c r="A13597" s="94"/>
    </row>
    <row r="13598" spans="1:1" x14ac:dyDescent="0.2">
      <c r="A13598" s="94"/>
    </row>
    <row r="13599" spans="1:1" x14ac:dyDescent="0.2">
      <c r="A13599" s="94"/>
    </row>
    <row r="13600" spans="1:1" x14ac:dyDescent="0.2">
      <c r="A13600" s="94"/>
    </row>
    <row r="13601" spans="1:1" x14ac:dyDescent="0.2">
      <c r="A13601" s="94"/>
    </row>
    <row r="13602" spans="1:1" x14ac:dyDescent="0.2">
      <c r="A13602" s="94"/>
    </row>
    <row r="13603" spans="1:1" x14ac:dyDescent="0.2">
      <c r="A13603" s="94"/>
    </row>
    <row r="13604" spans="1:1" x14ac:dyDescent="0.2">
      <c r="A13604" s="94"/>
    </row>
    <row r="13605" spans="1:1" x14ac:dyDescent="0.2">
      <c r="A13605" s="94"/>
    </row>
    <row r="13606" spans="1:1" x14ac:dyDescent="0.2">
      <c r="A13606" s="94"/>
    </row>
    <row r="13607" spans="1:1" x14ac:dyDescent="0.2">
      <c r="A13607" s="94"/>
    </row>
    <row r="13608" spans="1:1" x14ac:dyDescent="0.2">
      <c r="A13608" s="94"/>
    </row>
    <row r="13609" spans="1:1" x14ac:dyDescent="0.2">
      <c r="A13609" s="94"/>
    </row>
    <row r="13610" spans="1:1" x14ac:dyDescent="0.2">
      <c r="A13610" s="94"/>
    </row>
    <row r="13611" spans="1:1" x14ac:dyDescent="0.2">
      <c r="A13611" s="94"/>
    </row>
    <row r="13612" spans="1:1" x14ac:dyDescent="0.2">
      <c r="A13612" s="94"/>
    </row>
    <row r="13613" spans="1:1" x14ac:dyDescent="0.2">
      <c r="A13613" s="94"/>
    </row>
    <row r="13614" spans="1:1" x14ac:dyDescent="0.2">
      <c r="A13614" s="94"/>
    </row>
    <row r="13615" spans="1:1" x14ac:dyDescent="0.2">
      <c r="A13615" s="94"/>
    </row>
    <row r="13616" spans="1:1" x14ac:dyDescent="0.2">
      <c r="A13616" s="94"/>
    </row>
    <row r="13617" spans="1:1" x14ac:dyDescent="0.2">
      <c r="A13617" s="94"/>
    </row>
    <row r="13618" spans="1:1" x14ac:dyDescent="0.2">
      <c r="A13618" s="94"/>
    </row>
    <row r="13619" spans="1:1" x14ac:dyDescent="0.2">
      <c r="A13619" s="94"/>
    </row>
    <row r="13620" spans="1:1" x14ac:dyDescent="0.2">
      <c r="A13620" s="94"/>
    </row>
    <row r="13621" spans="1:1" x14ac:dyDescent="0.2">
      <c r="A13621" s="94"/>
    </row>
    <row r="13622" spans="1:1" x14ac:dyDescent="0.2">
      <c r="A13622" s="94"/>
    </row>
    <row r="13623" spans="1:1" x14ac:dyDescent="0.2">
      <c r="A13623" s="94"/>
    </row>
    <row r="13624" spans="1:1" x14ac:dyDescent="0.2">
      <c r="A13624" s="94"/>
    </row>
    <row r="13625" spans="1:1" x14ac:dyDescent="0.2">
      <c r="A13625" s="94"/>
    </row>
    <row r="13626" spans="1:1" x14ac:dyDescent="0.2">
      <c r="A13626" s="94"/>
    </row>
    <row r="13627" spans="1:1" x14ac:dyDescent="0.2">
      <c r="A13627" s="94"/>
    </row>
    <row r="13628" spans="1:1" x14ac:dyDescent="0.2">
      <c r="A13628" s="94"/>
    </row>
    <row r="13629" spans="1:1" x14ac:dyDescent="0.2">
      <c r="A13629" s="94"/>
    </row>
    <row r="13630" spans="1:1" x14ac:dyDescent="0.2">
      <c r="A13630" s="94"/>
    </row>
    <row r="13631" spans="1:1" x14ac:dyDescent="0.2">
      <c r="A13631" s="94"/>
    </row>
    <row r="13632" spans="1:1" x14ac:dyDescent="0.2">
      <c r="A13632" s="94"/>
    </row>
    <row r="13633" spans="1:1" x14ac:dyDescent="0.2">
      <c r="A13633" s="94"/>
    </row>
    <row r="13634" spans="1:1" x14ac:dyDescent="0.2">
      <c r="A13634" s="94"/>
    </row>
    <row r="13635" spans="1:1" x14ac:dyDescent="0.2">
      <c r="A13635" s="94"/>
    </row>
    <row r="13636" spans="1:1" x14ac:dyDescent="0.2">
      <c r="A13636" s="94"/>
    </row>
    <row r="13637" spans="1:1" x14ac:dyDescent="0.2">
      <c r="A13637" s="94"/>
    </row>
    <row r="13638" spans="1:1" x14ac:dyDescent="0.2">
      <c r="A13638" s="94"/>
    </row>
    <row r="13639" spans="1:1" x14ac:dyDescent="0.2">
      <c r="A13639" s="94"/>
    </row>
    <row r="13640" spans="1:1" x14ac:dyDescent="0.2">
      <c r="A13640" s="94"/>
    </row>
    <row r="13641" spans="1:1" x14ac:dyDescent="0.2">
      <c r="A13641" s="94"/>
    </row>
    <row r="13642" spans="1:1" x14ac:dyDescent="0.2">
      <c r="A13642" s="94"/>
    </row>
    <row r="13643" spans="1:1" x14ac:dyDescent="0.2">
      <c r="A13643" s="94"/>
    </row>
    <row r="13644" spans="1:1" x14ac:dyDescent="0.2">
      <c r="A13644" s="94"/>
    </row>
    <row r="13645" spans="1:1" x14ac:dyDescent="0.2">
      <c r="A13645" s="94"/>
    </row>
    <row r="13646" spans="1:1" x14ac:dyDescent="0.2">
      <c r="A13646" s="94"/>
    </row>
    <row r="13647" spans="1:1" x14ac:dyDescent="0.2">
      <c r="A13647" s="94"/>
    </row>
    <row r="13648" spans="1:1" x14ac:dyDescent="0.2">
      <c r="A13648" s="94"/>
    </row>
    <row r="13649" spans="1:1" x14ac:dyDescent="0.2">
      <c r="A13649" s="94"/>
    </row>
    <row r="13650" spans="1:1" x14ac:dyDescent="0.2">
      <c r="A13650" s="94"/>
    </row>
    <row r="13651" spans="1:1" x14ac:dyDescent="0.2">
      <c r="A13651" s="94"/>
    </row>
    <row r="13652" spans="1:1" x14ac:dyDescent="0.2">
      <c r="A13652" s="94"/>
    </row>
    <row r="13653" spans="1:1" x14ac:dyDescent="0.2">
      <c r="A13653" s="94"/>
    </row>
    <row r="13654" spans="1:1" x14ac:dyDescent="0.2">
      <c r="A13654" s="94"/>
    </row>
    <row r="13655" spans="1:1" x14ac:dyDescent="0.2">
      <c r="A13655" s="94"/>
    </row>
    <row r="13656" spans="1:1" x14ac:dyDescent="0.2">
      <c r="A13656" s="94"/>
    </row>
    <row r="13657" spans="1:1" x14ac:dyDescent="0.2">
      <c r="A13657" s="94"/>
    </row>
    <row r="13658" spans="1:1" x14ac:dyDescent="0.2">
      <c r="A13658" s="94"/>
    </row>
    <row r="13659" spans="1:1" x14ac:dyDescent="0.2">
      <c r="A13659" s="94"/>
    </row>
    <row r="13660" spans="1:1" x14ac:dyDescent="0.2">
      <c r="A13660" s="94"/>
    </row>
    <row r="13661" spans="1:1" x14ac:dyDescent="0.2">
      <c r="A13661" s="94"/>
    </row>
    <row r="13662" spans="1:1" x14ac:dyDescent="0.2">
      <c r="A13662" s="94"/>
    </row>
    <row r="13663" spans="1:1" x14ac:dyDescent="0.2">
      <c r="A13663" s="94"/>
    </row>
    <row r="13664" spans="1:1" x14ac:dyDescent="0.2">
      <c r="A13664" s="94"/>
    </row>
    <row r="13665" spans="1:1" x14ac:dyDescent="0.2">
      <c r="A13665" s="94"/>
    </row>
    <row r="13666" spans="1:1" x14ac:dyDescent="0.2">
      <c r="A13666" s="94"/>
    </row>
    <row r="13667" spans="1:1" x14ac:dyDescent="0.2">
      <c r="A13667" s="94"/>
    </row>
    <row r="13668" spans="1:1" x14ac:dyDescent="0.2">
      <c r="A13668" s="94"/>
    </row>
    <row r="13669" spans="1:1" x14ac:dyDescent="0.2">
      <c r="A13669" s="94"/>
    </row>
    <row r="13670" spans="1:1" x14ac:dyDescent="0.2">
      <c r="A13670" s="94"/>
    </row>
    <row r="13671" spans="1:1" x14ac:dyDescent="0.2">
      <c r="A13671" s="94"/>
    </row>
    <row r="13672" spans="1:1" x14ac:dyDescent="0.2">
      <c r="A13672" s="94"/>
    </row>
    <row r="13673" spans="1:1" x14ac:dyDescent="0.2">
      <c r="A13673" s="94"/>
    </row>
    <row r="13674" spans="1:1" x14ac:dyDescent="0.2">
      <c r="A13674" s="94"/>
    </row>
    <row r="13675" spans="1:1" x14ac:dyDescent="0.2">
      <c r="A13675" s="94"/>
    </row>
    <row r="13676" spans="1:1" x14ac:dyDescent="0.2">
      <c r="A13676" s="94"/>
    </row>
    <row r="13677" spans="1:1" x14ac:dyDescent="0.2">
      <c r="A13677" s="94"/>
    </row>
    <row r="13678" spans="1:1" x14ac:dyDescent="0.2">
      <c r="A13678" s="94"/>
    </row>
    <row r="13679" spans="1:1" x14ac:dyDescent="0.2">
      <c r="A13679" s="94"/>
    </row>
    <row r="13680" spans="1:1" x14ac:dyDescent="0.2">
      <c r="A13680" s="94"/>
    </row>
    <row r="13681" spans="1:1" x14ac:dyDescent="0.2">
      <c r="A13681" s="94"/>
    </row>
    <row r="13682" spans="1:1" x14ac:dyDescent="0.2">
      <c r="A13682" s="94"/>
    </row>
    <row r="13683" spans="1:1" x14ac:dyDescent="0.2">
      <c r="A13683" s="94"/>
    </row>
    <row r="13684" spans="1:1" x14ac:dyDescent="0.2">
      <c r="A13684" s="94"/>
    </row>
    <row r="13685" spans="1:1" x14ac:dyDescent="0.2">
      <c r="A13685" s="94"/>
    </row>
    <row r="13686" spans="1:1" x14ac:dyDescent="0.2">
      <c r="A13686" s="94"/>
    </row>
    <row r="13687" spans="1:1" x14ac:dyDescent="0.2">
      <c r="A13687" s="94"/>
    </row>
    <row r="13688" spans="1:1" x14ac:dyDescent="0.2">
      <c r="A13688" s="94"/>
    </row>
    <row r="13689" spans="1:1" x14ac:dyDescent="0.2">
      <c r="A13689" s="94"/>
    </row>
    <row r="13690" spans="1:1" x14ac:dyDescent="0.2">
      <c r="A13690" s="94"/>
    </row>
    <row r="13691" spans="1:1" x14ac:dyDescent="0.2">
      <c r="A13691" s="94"/>
    </row>
    <row r="13692" spans="1:1" x14ac:dyDescent="0.2">
      <c r="A13692" s="94"/>
    </row>
    <row r="13693" spans="1:1" x14ac:dyDescent="0.2">
      <c r="A13693" s="94"/>
    </row>
    <row r="13694" spans="1:1" x14ac:dyDescent="0.2">
      <c r="A13694" s="94"/>
    </row>
    <row r="13695" spans="1:1" x14ac:dyDescent="0.2">
      <c r="A13695" s="94"/>
    </row>
    <row r="13696" spans="1:1" x14ac:dyDescent="0.2">
      <c r="A13696" s="94"/>
    </row>
    <row r="13697" spans="1:1" x14ac:dyDescent="0.2">
      <c r="A13697" s="94"/>
    </row>
    <row r="13698" spans="1:1" x14ac:dyDescent="0.2">
      <c r="A13698" s="94"/>
    </row>
    <row r="13699" spans="1:1" x14ac:dyDescent="0.2">
      <c r="A13699" s="94"/>
    </row>
    <row r="13700" spans="1:1" x14ac:dyDescent="0.2">
      <c r="A13700" s="94"/>
    </row>
    <row r="13701" spans="1:1" x14ac:dyDescent="0.2">
      <c r="A13701" s="94"/>
    </row>
    <row r="13702" spans="1:1" x14ac:dyDescent="0.2">
      <c r="A13702" s="94"/>
    </row>
    <row r="13703" spans="1:1" x14ac:dyDescent="0.2">
      <c r="A13703" s="94"/>
    </row>
    <row r="13704" spans="1:1" x14ac:dyDescent="0.2">
      <c r="A13704" s="94"/>
    </row>
    <row r="13705" spans="1:1" x14ac:dyDescent="0.2">
      <c r="A13705" s="94"/>
    </row>
    <row r="13706" spans="1:1" x14ac:dyDescent="0.2">
      <c r="A13706" s="94"/>
    </row>
    <row r="13707" spans="1:1" x14ac:dyDescent="0.2">
      <c r="A13707" s="94"/>
    </row>
    <row r="13708" spans="1:1" x14ac:dyDescent="0.2">
      <c r="A13708" s="94"/>
    </row>
    <row r="13709" spans="1:1" x14ac:dyDescent="0.2">
      <c r="A13709" s="94"/>
    </row>
    <row r="13710" spans="1:1" x14ac:dyDescent="0.2">
      <c r="A13710" s="94"/>
    </row>
    <row r="13711" spans="1:1" x14ac:dyDescent="0.2">
      <c r="A13711" s="94"/>
    </row>
    <row r="13712" spans="1:1" x14ac:dyDescent="0.2">
      <c r="A13712" s="94"/>
    </row>
    <row r="13713" spans="1:1" x14ac:dyDescent="0.2">
      <c r="A13713" s="94"/>
    </row>
    <row r="13714" spans="1:1" x14ac:dyDescent="0.2">
      <c r="A13714" s="94"/>
    </row>
    <row r="13715" spans="1:1" x14ac:dyDescent="0.2">
      <c r="A13715" s="94"/>
    </row>
    <row r="13716" spans="1:1" x14ac:dyDescent="0.2">
      <c r="A13716" s="94"/>
    </row>
    <row r="13717" spans="1:1" x14ac:dyDescent="0.2">
      <c r="A13717" s="94"/>
    </row>
    <row r="13718" spans="1:1" x14ac:dyDescent="0.2">
      <c r="A13718" s="94"/>
    </row>
    <row r="13719" spans="1:1" x14ac:dyDescent="0.2">
      <c r="A13719" s="94"/>
    </row>
    <row r="13720" spans="1:1" x14ac:dyDescent="0.2">
      <c r="A13720" s="94"/>
    </row>
    <row r="13721" spans="1:1" x14ac:dyDescent="0.2">
      <c r="A13721" s="94"/>
    </row>
    <row r="13722" spans="1:1" x14ac:dyDescent="0.2">
      <c r="A13722" s="94"/>
    </row>
    <row r="13723" spans="1:1" x14ac:dyDescent="0.2">
      <c r="A13723" s="94"/>
    </row>
    <row r="13724" spans="1:1" x14ac:dyDescent="0.2">
      <c r="A13724" s="94"/>
    </row>
    <row r="13725" spans="1:1" x14ac:dyDescent="0.2">
      <c r="A13725" s="94"/>
    </row>
    <row r="13726" spans="1:1" x14ac:dyDescent="0.2">
      <c r="A13726" s="94"/>
    </row>
    <row r="13727" spans="1:1" x14ac:dyDescent="0.2">
      <c r="A13727" s="94"/>
    </row>
    <row r="13728" spans="1:1" x14ac:dyDescent="0.2">
      <c r="A13728" s="94"/>
    </row>
    <row r="13729" spans="1:1" x14ac:dyDescent="0.2">
      <c r="A13729" s="94"/>
    </row>
    <row r="13730" spans="1:1" x14ac:dyDescent="0.2">
      <c r="A13730" s="94"/>
    </row>
    <row r="13731" spans="1:1" x14ac:dyDescent="0.2">
      <c r="A13731" s="94"/>
    </row>
    <row r="13732" spans="1:1" x14ac:dyDescent="0.2">
      <c r="A13732" s="94"/>
    </row>
    <row r="13733" spans="1:1" x14ac:dyDescent="0.2">
      <c r="A13733" s="94"/>
    </row>
    <row r="13734" spans="1:1" x14ac:dyDescent="0.2">
      <c r="A13734" s="94"/>
    </row>
    <row r="13735" spans="1:1" x14ac:dyDescent="0.2">
      <c r="A13735" s="94"/>
    </row>
    <row r="13736" spans="1:1" x14ac:dyDescent="0.2">
      <c r="A13736" s="94"/>
    </row>
    <row r="13737" spans="1:1" x14ac:dyDescent="0.2">
      <c r="A13737" s="94"/>
    </row>
    <row r="13738" spans="1:1" x14ac:dyDescent="0.2">
      <c r="A13738" s="94"/>
    </row>
    <row r="13739" spans="1:1" x14ac:dyDescent="0.2">
      <c r="A13739" s="94"/>
    </row>
    <row r="13740" spans="1:1" x14ac:dyDescent="0.2">
      <c r="A13740" s="94"/>
    </row>
    <row r="13741" spans="1:1" x14ac:dyDescent="0.2">
      <c r="A13741" s="94"/>
    </row>
    <row r="13742" spans="1:1" x14ac:dyDescent="0.2">
      <c r="A13742" s="94"/>
    </row>
    <row r="13743" spans="1:1" x14ac:dyDescent="0.2">
      <c r="A13743" s="94"/>
    </row>
    <row r="13744" spans="1:1" x14ac:dyDescent="0.2">
      <c r="A13744" s="94"/>
    </row>
    <row r="13745" spans="1:1" x14ac:dyDescent="0.2">
      <c r="A13745" s="94"/>
    </row>
    <row r="13746" spans="1:1" x14ac:dyDescent="0.2">
      <c r="A13746" s="94"/>
    </row>
    <row r="13747" spans="1:1" x14ac:dyDescent="0.2">
      <c r="A13747" s="94"/>
    </row>
    <row r="13748" spans="1:1" x14ac:dyDescent="0.2">
      <c r="A13748" s="94"/>
    </row>
    <row r="13749" spans="1:1" x14ac:dyDescent="0.2">
      <c r="A13749" s="94"/>
    </row>
    <row r="13750" spans="1:1" x14ac:dyDescent="0.2">
      <c r="A13750" s="94"/>
    </row>
    <row r="13751" spans="1:1" x14ac:dyDescent="0.2">
      <c r="A13751" s="94"/>
    </row>
    <row r="13752" spans="1:1" x14ac:dyDescent="0.2">
      <c r="A13752" s="94"/>
    </row>
    <row r="13753" spans="1:1" x14ac:dyDescent="0.2">
      <c r="A13753" s="94"/>
    </row>
    <row r="13754" spans="1:1" x14ac:dyDescent="0.2">
      <c r="A13754" s="94"/>
    </row>
    <row r="13755" spans="1:1" x14ac:dyDescent="0.2">
      <c r="A13755" s="94"/>
    </row>
    <row r="13756" spans="1:1" x14ac:dyDescent="0.2">
      <c r="A13756" s="94"/>
    </row>
    <row r="13757" spans="1:1" x14ac:dyDescent="0.2">
      <c r="A13757" s="94"/>
    </row>
    <row r="13758" spans="1:1" x14ac:dyDescent="0.2">
      <c r="A13758" s="94"/>
    </row>
    <row r="13759" spans="1:1" x14ac:dyDescent="0.2">
      <c r="A13759" s="94"/>
    </row>
    <row r="13760" spans="1:1" x14ac:dyDescent="0.2">
      <c r="A13760" s="94"/>
    </row>
    <row r="13761" spans="1:1" x14ac:dyDescent="0.2">
      <c r="A13761" s="94"/>
    </row>
    <row r="13762" spans="1:1" x14ac:dyDescent="0.2">
      <c r="A13762" s="94"/>
    </row>
    <row r="13763" spans="1:1" x14ac:dyDescent="0.2">
      <c r="A13763" s="94"/>
    </row>
    <row r="13764" spans="1:1" x14ac:dyDescent="0.2">
      <c r="A13764" s="94"/>
    </row>
    <row r="13765" spans="1:1" x14ac:dyDescent="0.2">
      <c r="A13765" s="94"/>
    </row>
    <row r="13766" spans="1:1" x14ac:dyDescent="0.2">
      <c r="A13766" s="94"/>
    </row>
    <row r="13767" spans="1:1" x14ac:dyDescent="0.2">
      <c r="A13767" s="94"/>
    </row>
    <row r="13768" spans="1:1" x14ac:dyDescent="0.2">
      <c r="A13768" s="94"/>
    </row>
    <row r="13769" spans="1:1" x14ac:dyDescent="0.2">
      <c r="A13769" s="94"/>
    </row>
    <row r="13770" spans="1:1" x14ac:dyDescent="0.2">
      <c r="A13770" s="94"/>
    </row>
    <row r="13771" spans="1:1" x14ac:dyDescent="0.2">
      <c r="A13771" s="94"/>
    </row>
    <row r="13772" spans="1:1" x14ac:dyDescent="0.2">
      <c r="A13772" s="94"/>
    </row>
    <row r="13773" spans="1:1" x14ac:dyDescent="0.2">
      <c r="A13773" s="94"/>
    </row>
    <row r="13774" spans="1:1" x14ac:dyDescent="0.2">
      <c r="A13774" s="94"/>
    </row>
    <row r="13775" spans="1:1" x14ac:dyDescent="0.2">
      <c r="A13775" s="94"/>
    </row>
    <row r="13776" spans="1:1" x14ac:dyDescent="0.2">
      <c r="A13776" s="94"/>
    </row>
    <row r="13777" spans="1:1" x14ac:dyDescent="0.2">
      <c r="A13777" s="94"/>
    </row>
    <row r="13778" spans="1:1" x14ac:dyDescent="0.2">
      <c r="A13778" s="94"/>
    </row>
    <row r="13779" spans="1:1" x14ac:dyDescent="0.2">
      <c r="A13779" s="94"/>
    </row>
    <row r="13780" spans="1:1" x14ac:dyDescent="0.2">
      <c r="A13780" s="94"/>
    </row>
    <row r="13781" spans="1:1" x14ac:dyDescent="0.2">
      <c r="A13781" s="94"/>
    </row>
    <row r="13782" spans="1:1" x14ac:dyDescent="0.2">
      <c r="A13782" s="94"/>
    </row>
    <row r="13783" spans="1:1" x14ac:dyDescent="0.2">
      <c r="A13783" s="94"/>
    </row>
    <row r="13784" spans="1:1" x14ac:dyDescent="0.2">
      <c r="A13784" s="94"/>
    </row>
    <row r="13785" spans="1:1" x14ac:dyDescent="0.2">
      <c r="A13785" s="94"/>
    </row>
    <row r="13786" spans="1:1" x14ac:dyDescent="0.2">
      <c r="A13786" s="94"/>
    </row>
    <row r="13787" spans="1:1" x14ac:dyDescent="0.2">
      <c r="A13787" s="94"/>
    </row>
    <row r="13788" spans="1:1" x14ac:dyDescent="0.2">
      <c r="A13788" s="94"/>
    </row>
    <row r="13789" spans="1:1" x14ac:dyDescent="0.2">
      <c r="A13789" s="94"/>
    </row>
    <row r="13790" spans="1:1" x14ac:dyDescent="0.2">
      <c r="A13790" s="94"/>
    </row>
    <row r="13791" spans="1:1" x14ac:dyDescent="0.2">
      <c r="A13791" s="94"/>
    </row>
    <row r="13792" spans="1:1" x14ac:dyDescent="0.2">
      <c r="A13792" s="94"/>
    </row>
    <row r="13793" spans="1:1" x14ac:dyDescent="0.2">
      <c r="A13793" s="94"/>
    </row>
    <row r="13794" spans="1:1" x14ac:dyDescent="0.2">
      <c r="A13794" s="94"/>
    </row>
    <row r="13795" spans="1:1" x14ac:dyDescent="0.2">
      <c r="A13795" s="94"/>
    </row>
    <row r="13796" spans="1:1" x14ac:dyDescent="0.2">
      <c r="A13796" s="94"/>
    </row>
    <row r="13797" spans="1:1" x14ac:dyDescent="0.2">
      <c r="A13797" s="94"/>
    </row>
    <row r="13798" spans="1:1" x14ac:dyDescent="0.2">
      <c r="A13798" s="94"/>
    </row>
    <row r="13799" spans="1:1" x14ac:dyDescent="0.2">
      <c r="A13799" s="94"/>
    </row>
    <row r="13800" spans="1:1" x14ac:dyDescent="0.2">
      <c r="A13800" s="94"/>
    </row>
    <row r="13801" spans="1:1" x14ac:dyDescent="0.2">
      <c r="A13801" s="94"/>
    </row>
    <row r="13802" spans="1:1" x14ac:dyDescent="0.2">
      <c r="A13802" s="94"/>
    </row>
    <row r="13803" spans="1:1" x14ac:dyDescent="0.2">
      <c r="A13803" s="94"/>
    </row>
    <row r="13804" spans="1:1" x14ac:dyDescent="0.2">
      <c r="A13804" s="94"/>
    </row>
    <row r="13805" spans="1:1" x14ac:dyDescent="0.2">
      <c r="A13805" s="94"/>
    </row>
    <row r="13806" spans="1:1" x14ac:dyDescent="0.2">
      <c r="A13806" s="94"/>
    </row>
    <row r="13807" spans="1:1" x14ac:dyDescent="0.2">
      <c r="A13807" s="94"/>
    </row>
    <row r="13808" spans="1:1" x14ac:dyDescent="0.2">
      <c r="A13808" s="94"/>
    </row>
    <row r="13809" spans="1:1" x14ac:dyDescent="0.2">
      <c r="A13809" s="94"/>
    </row>
    <row r="13810" spans="1:1" x14ac:dyDescent="0.2">
      <c r="A13810" s="94"/>
    </row>
    <row r="13811" spans="1:1" x14ac:dyDescent="0.2">
      <c r="A13811" s="94"/>
    </row>
    <row r="13812" spans="1:1" x14ac:dyDescent="0.2">
      <c r="A13812" s="94"/>
    </row>
    <row r="13813" spans="1:1" x14ac:dyDescent="0.2">
      <c r="A13813" s="94"/>
    </row>
    <row r="13814" spans="1:1" x14ac:dyDescent="0.2">
      <c r="A13814" s="94"/>
    </row>
    <row r="13815" spans="1:1" x14ac:dyDescent="0.2">
      <c r="A13815" s="94"/>
    </row>
    <row r="13816" spans="1:1" x14ac:dyDescent="0.2">
      <c r="A13816" s="94"/>
    </row>
    <row r="13817" spans="1:1" x14ac:dyDescent="0.2">
      <c r="A13817" s="94"/>
    </row>
    <row r="13818" spans="1:1" x14ac:dyDescent="0.2">
      <c r="A13818" s="94"/>
    </row>
    <row r="13819" spans="1:1" x14ac:dyDescent="0.2">
      <c r="A13819" s="94"/>
    </row>
    <row r="13820" spans="1:1" x14ac:dyDescent="0.2">
      <c r="A13820" s="94"/>
    </row>
    <row r="13821" spans="1:1" x14ac:dyDescent="0.2">
      <c r="A13821" s="94"/>
    </row>
    <row r="13822" spans="1:1" x14ac:dyDescent="0.2">
      <c r="A13822" s="94"/>
    </row>
    <row r="13823" spans="1:1" x14ac:dyDescent="0.2">
      <c r="A13823" s="94"/>
    </row>
    <row r="13824" spans="1:1" x14ac:dyDescent="0.2">
      <c r="A13824" s="94"/>
    </row>
    <row r="13825" spans="1:1" x14ac:dyDescent="0.2">
      <c r="A13825" s="94"/>
    </row>
    <row r="13826" spans="1:1" x14ac:dyDescent="0.2">
      <c r="A13826" s="94"/>
    </row>
    <row r="13827" spans="1:1" x14ac:dyDescent="0.2">
      <c r="A13827" s="94"/>
    </row>
    <row r="13828" spans="1:1" x14ac:dyDescent="0.2">
      <c r="A13828" s="94"/>
    </row>
    <row r="13829" spans="1:1" x14ac:dyDescent="0.2">
      <c r="A13829" s="94"/>
    </row>
    <row r="13830" spans="1:1" x14ac:dyDescent="0.2">
      <c r="A13830" s="94"/>
    </row>
    <row r="13831" spans="1:1" x14ac:dyDescent="0.2">
      <c r="A13831" s="94"/>
    </row>
    <row r="13832" spans="1:1" x14ac:dyDescent="0.2">
      <c r="A13832" s="94"/>
    </row>
    <row r="13833" spans="1:1" x14ac:dyDescent="0.2">
      <c r="A13833" s="94"/>
    </row>
    <row r="13834" spans="1:1" x14ac:dyDescent="0.2">
      <c r="A13834" s="94"/>
    </row>
    <row r="13835" spans="1:1" x14ac:dyDescent="0.2">
      <c r="A13835" s="94"/>
    </row>
    <row r="13836" spans="1:1" x14ac:dyDescent="0.2">
      <c r="A13836" s="94"/>
    </row>
    <row r="13837" spans="1:1" x14ac:dyDescent="0.2">
      <c r="A13837" s="94"/>
    </row>
    <row r="13838" spans="1:1" x14ac:dyDescent="0.2">
      <c r="A13838" s="94"/>
    </row>
    <row r="13839" spans="1:1" x14ac:dyDescent="0.2">
      <c r="A13839" s="94"/>
    </row>
    <row r="13840" spans="1:1" x14ac:dyDescent="0.2">
      <c r="A13840" s="94"/>
    </row>
    <row r="13841" spans="1:1" x14ac:dyDescent="0.2">
      <c r="A13841" s="94"/>
    </row>
    <row r="13842" spans="1:1" x14ac:dyDescent="0.2">
      <c r="A13842" s="94"/>
    </row>
    <row r="13843" spans="1:1" x14ac:dyDescent="0.2">
      <c r="A13843" s="94"/>
    </row>
    <row r="13844" spans="1:1" x14ac:dyDescent="0.2">
      <c r="A13844" s="94"/>
    </row>
    <row r="13845" spans="1:1" x14ac:dyDescent="0.2">
      <c r="A13845" s="94"/>
    </row>
    <row r="13846" spans="1:1" x14ac:dyDescent="0.2">
      <c r="A13846" s="94"/>
    </row>
    <row r="13847" spans="1:1" x14ac:dyDescent="0.2">
      <c r="A13847" s="94"/>
    </row>
    <row r="13848" spans="1:1" x14ac:dyDescent="0.2">
      <c r="A13848" s="94"/>
    </row>
    <row r="13849" spans="1:1" x14ac:dyDescent="0.2">
      <c r="A13849" s="94"/>
    </row>
    <row r="13850" spans="1:1" x14ac:dyDescent="0.2">
      <c r="A13850" s="94"/>
    </row>
    <row r="13851" spans="1:1" x14ac:dyDescent="0.2">
      <c r="A13851" s="94"/>
    </row>
    <row r="13852" spans="1:1" x14ac:dyDescent="0.2">
      <c r="A13852" s="94"/>
    </row>
    <row r="13853" spans="1:1" x14ac:dyDescent="0.2">
      <c r="A13853" s="94"/>
    </row>
    <row r="13854" spans="1:1" x14ac:dyDescent="0.2">
      <c r="A13854" s="94"/>
    </row>
    <row r="13855" spans="1:1" x14ac:dyDescent="0.2">
      <c r="A13855" s="94"/>
    </row>
    <row r="13856" spans="1:1" x14ac:dyDescent="0.2">
      <c r="A13856" s="94"/>
    </row>
    <row r="13857" spans="1:1" x14ac:dyDescent="0.2">
      <c r="A13857" s="94"/>
    </row>
    <row r="13858" spans="1:1" x14ac:dyDescent="0.2">
      <c r="A13858" s="94"/>
    </row>
    <row r="13859" spans="1:1" x14ac:dyDescent="0.2">
      <c r="A13859" s="94"/>
    </row>
    <row r="13860" spans="1:1" x14ac:dyDescent="0.2">
      <c r="A13860" s="94"/>
    </row>
    <row r="13861" spans="1:1" x14ac:dyDescent="0.2">
      <c r="A13861" s="94"/>
    </row>
    <row r="13862" spans="1:1" x14ac:dyDescent="0.2">
      <c r="A13862" s="94"/>
    </row>
    <row r="13863" spans="1:1" x14ac:dyDescent="0.2">
      <c r="A13863" s="94"/>
    </row>
    <row r="13864" spans="1:1" x14ac:dyDescent="0.2">
      <c r="A13864" s="94"/>
    </row>
    <row r="13865" spans="1:1" x14ac:dyDescent="0.2">
      <c r="A13865" s="94"/>
    </row>
    <row r="13866" spans="1:1" x14ac:dyDescent="0.2">
      <c r="A13866" s="94"/>
    </row>
    <row r="13867" spans="1:1" x14ac:dyDescent="0.2">
      <c r="A13867" s="94"/>
    </row>
    <row r="13868" spans="1:1" x14ac:dyDescent="0.2">
      <c r="A13868" s="94"/>
    </row>
    <row r="13869" spans="1:1" x14ac:dyDescent="0.2">
      <c r="A13869" s="94"/>
    </row>
    <row r="13870" spans="1:1" x14ac:dyDescent="0.2">
      <c r="A13870" s="94"/>
    </row>
    <row r="13871" spans="1:1" x14ac:dyDescent="0.2">
      <c r="A13871" s="94"/>
    </row>
    <row r="13872" spans="1:1" x14ac:dyDescent="0.2">
      <c r="A13872" s="94"/>
    </row>
    <row r="13873" spans="1:1" x14ac:dyDescent="0.2">
      <c r="A13873" s="94"/>
    </row>
    <row r="13874" spans="1:1" x14ac:dyDescent="0.2">
      <c r="A13874" s="94"/>
    </row>
    <row r="13875" spans="1:1" x14ac:dyDescent="0.2">
      <c r="A13875" s="94"/>
    </row>
    <row r="13876" spans="1:1" x14ac:dyDescent="0.2">
      <c r="A13876" s="94"/>
    </row>
    <row r="13877" spans="1:1" x14ac:dyDescent="0.2">
      <c r="A13877" s="94"/>
    </row>
    <row r="13878" spans="1:1" x14ac:dyDescent="0.2">
      <c r="A13878" s="94"/>
    </row>
    <row r="13879" spans="1:1" x14ac:dyDescent="0.2">
      <c r="A13879" s="94"/>
    </row>
    <row r="13880" spans="1:1" x14ac:dyDescent="0.2">
      <c r="A13880" s="94"/>
    </row>
    <row r="13881" spans="1:1" x14ac:dyDescent="0.2">
      <c r="A13881" s="94"/>
    </row>
    <row r="13882" spans="1:1" x14ac:dyDescent="0.2">
      <c r="A13882" s="94"/>
    </row>
    <row r="13883" spans="1:1" x14ac:dyDescent="0.2">
      <c r="A13883" s="94"/>
    </row>
    <row r="13884" spans="1:1" x14ac:dyDescent="0.2">
      <c r="A13884" s="94"/>
    </row>
    <row r="13885" spans="1:1" x14ac:dyDescent="0.2">
      <c r="A13885" s="94"/>
    </row>
    <row r="13886" spans="1:1" x14ac:dyDescent="0.2">
      <c r="A13886" s="94"/>
    </row>
    <row r="13887" spans="1:1" x14ac:dyDescent="0.2">
      <c r="A13887" s="94"/>
    </row>
    <row r="13888" spans="1:1" x14ac:dyDescent="0.2">
      <c r="A13888" s="94"/>
    </row>
    <row r="13889" spans="1:1" x14ac:dyDescent="0.2">
      <c r="A13889" s="94"/>
    </row>
    <row r="13890" spans="1:1" x14ac:dyDescent="0.2">
      <c r="A13890" s="94"/>
    </row>
    <row r="13891" spans="1:1" x14ac:dyDescent="0.2">
      <c r="A13891" s="94"/>
    </row>
    <row r="13892" spans="1:1" x14ac:dyDescent="0.2">
      <c r="A13892" s="94"/>
    </row>
    <row r="13893" spans="1:1" x14ac:dyDescent="0.2">
      <c r="A13893" s="94"/>
    </row>
    <row r="13894" spans="1:1" x14ac:dyDescent="0.2">
      <c r="A13894" s="94"/>
    </row>
    <row r="13895" spans="1:1" x14ac:dyDescent="0.2">
      <c r="A13895" s="94"/>
    </row>
    <row r="13896" spans="1:1" x14ac:dyDescent="0.2">
      <c r="A13896" s="94"/>
    </row>
    <row r="13897" spans="1:1" x14ac:dyDescent="0.2">
      <c r="A13897" s="94"/>
    </row>
    <row r="13898" spans="1:1" x14ac:dyDescent="0.2">
      <c r="A13898" s="94"/>
    </row>
    <row r="13899" spans="1:1" x14ac:dyDescent="0.2">
      <c r="A13899" s="94"/>
    </row>
    <row r="13900" spans="1:1" x14ac:dyDescent="0.2">
      <c r="A13900" s="94"/>
    </row>
    <row r="13901" spans="1:1" x14ac:dyDescent="0.2">
      <c r="A13901" s="94"/>
    </row>
    <row r="13902" spans="1:1" x14ac:dyDescent="0.2">
      <c r="A13902" s="94"/>
    </row>
    <row r="13903" spans="1:1" x14ac:dyDescent="0.2">
      <c r="A13903" s="94"/>
    </row>
    <row r="13904" spans="1:1" x14ac:dyDescent="0.2">
      <c r="A13904" s="94"/>
    </row>
    <row r="13905" spans="1:1" x14ac:dyDescent="0.2">
      <c r="A13905" s="94"/>
    </row>
    <row r="13906" spans="1:1" x14ac:dyDescent="0.2">
      <c r="A13906" s="94"/>
    </row>
    <row r="13907" spans="1:1" x14ac:dyDescent="0.2">
      <c r="A13907" s="94"/>
    </row>
    <row r="13908" spans="1:1" x14ac:dyDescent="0.2">
      <c r="A13908" s="94"/>
    </row>
    <row r="13909" spans="1:1" x14ac:dyDescent="0.2">
      <c r="A13909" s="94"/>
    </row>
    <row r="13910" spans="1:1" x14ac:dyDescent="0.2">
      <c r="A13910" s="94"/>
    </row>
    <row r="13911" spans="1:1" x14ac:dyDescent="0.2">
      <c r="A13911" s="94"/>
    </row>
    <row r="13912" spans="1:1" x14ac:dyDescent="0.2">
      <c r="A13912" s="94"/>
    </row>
    <row r="13913" spans="1:1" x14ac:dyDescent="0.2">
      <c r="A13913" s="94"/>
    </row>
    <row r="13914" spans="1:1" x14ac:dyDescent="0.2">
      <c r="A13914" s="94"/>
    </row>
    <row r="13915" spans="1:1" x14ac:dyDescent="0.2">
      <c r="A13915" s="94"/>
    </row>
    <row r="13916" spans="1:1" x14ac:dyDescent="0.2">
      <c r="A13916" s="94"/>
    </row>
    <row r="13917" spans="1:1" x14ac:dyDescent="0.2">
      <c r="A13917" s="94"/>
    </row>
    <row r="13918" spans="1:1" x14ac:dyDescent="0.2">
      <c r="A13918" s="94"/>
    </row>
    <row r="13919" spans="1:1" x14ac:dyDescent="0.2">
      <c r="A13919" s="94"/>
    </row>
    <row r="13920" spans="1:1" x14ac:dyDescent="0.2">
      <c r="A13920" s="94"/>
    </row>
    <row r="13921" spans="1:1" x14ac:dyDescent="0.2">
      <c r="A13921" s="94"/>
    </row>
    <row r="13922" spans="1:1" x14ac:dyDescent="0.2">
      <c r="A13922" s="94"/>
    </row>
    <row r="13923" spans="1:1" x14ac:dyDescent="0.2">
      <c r="A13923" s="94"/>
    </row>
    <row r="13924" spans="1:1" x14ac:dyDescent="0.2">
      <c r="A13924" s="94"/>
    </row>
    <row r="13925" spans="1:1" x14ac:dyDescent="0.2">
      <c r="A13925" s="94"/>
    </row>
    <row r="13926" spans="1:1" x14ac:dyDescent="0.2">
      <c r="A13926" s="94"/>
    </row>
    <row r="13927" spans="1:1" x14ac:dyDescent="0.2">
      <c r="A13927" s="94"/>
    </row>
    <row r="13928" spans="1:1" x14ac:dyDescent="0.2">
      <c r="A13928" s="94"/>
    </row>
    <row r="13929" spans="1:1" x14ac:dyDescent="0.2">
      <c r="A13929" s="94"/>
    </row>
    <row r="13930" spans="1:1" x14ac:dyDescent="0.2">
      <c r="A13930" s="94"/>
    </row>
    <row r="13931" spans="1:1" x14ac:dyDescent="0.2">
      <c r="A13931" s="94"/>
    </row>
    <row r="13932" spans="1:1" x14ac:dyDescent="0.2">
      <c r="A13932" s="94"/>
    </row>
    <row r="13933" spans="1:1" x14ac:dyDescent="0.2">
      <c r="A13933" s="94"/>
    </row>
    <row r="13934" spans="1:1" x14ac:dyDescent="0.2">
      <c r="A13934" s="94"/>
    </row>
    <row r="13935" spans="1:1" x14ac:dyDescent="0.2">
      <c r="A13935" s="94"/>
    </row>
    <row r="13936" spans="1:1" x14ac:dyDescent="0.2">
      <c r="A13936" s="94"/>
    </row>
    <row r="13937" spans="1:1" x14ac:dyDescent="0.2">
      <c r="A13937" s="94"/>
    </row>
    <row r="13938" spans="1:1" x14ac:dyDescent="0.2">
      <c r="A13938" s="94"/>
    </row>
    <row r="13939" spans="1:1" x14ac:dyDescent="0.2">
      <c r="A13939" s="94"/>
    </row>
    <row r="13940" spans="1:1" x14ac:dyDescent="0.2">
      <c r="A13940" s="94"/>
    </row>
    <row r="13941" spans="1:1" x14ac:dyDescent="0.2">
      <c r="A13941" s="94"/>
    </row>
    <row r="13942" spans="1:1" x14ac:dyDescent="0.2">
      <c r="A13942" s="94"/>
    </row>
    <row r="13943" spans="1:1" x14ac:dyDescent="0.2">
      <c r="A13943" s="94"/>
    </row>
    <row r="13944" spans="1:1" x14ac:dyDescent="0.2">
      <c r="A13944" s="94"/>
    </row>
    <row r="13945" spans="1:1" x14ac:dyDescent="0.2">
      <c r="A13945" s="94"/>
    </row>
    <row r="13946" spans="1:1" x14ac:dyDescent="0.2">
      <c r="A13946" s="94"/>
    </row>
    <row r="13947" spans="1:1" x14ac:dyDescent="0.2">
      <c r="A13947" s="94"/>
    </row>
    <row r="13948" spans="1:1" x14ac:dyDescent="0.2">
      <c r="A13948" s="94"/>
    </row>
    <row r="13949" spans="1:1" x14ac:dyDescent="0.2">
      <c r="A13949" s="94"/>
    </row>
    <row r="13950" spans="1:1" x14ac:dyDescent="0.2">
      <c r="A13950" s="94"/>
    </row>
    <row r="13951" spans="1:1" x14ac:dyDescent="0.2">
      <c r="A13951" s="94"/>
    </row>
    <row r="13952" spans="1:1" x14ac:dyDescent="0.2">
      <c r="A13952" s="94"/>
    </row>
    <row r="13953" spans="1:1" x14ac:dyDescent="0.2">
      <c r="A13953" s="94"/>
    </row>
    <row r="13954" spans="1:1" x14ac:dyDescent="0.2">
      <c r="A13954" s="94"/>
    </row>
    <row r="13955" spans="1:1" x14ac:dyDescent="0.2">
      <c r="A13955" s="94"/>
    </row>
    <row r="13956" spans="1:1" x14ac:dyDescent="0.2">
      <c r="A13956" s="94"/>
    </row>
    <row r="13957" spans="1:1" x14ac:dyDescent="0.2">
      <c r="A13957" s="94"/>
    </row>
    <row r="13958" spans="1:1" x14ac:dyDescent="0.2">
      <c r="A13958" s="94"/>
    </row>
    <row r="13959" spans="1:1" x14ac:dyDescent="0.2">
      <c r="A13959" s="94"/>
    </row>
    <row r="13960" spans="1:1" x14ac:dyDescent="0.2">
      <c r="A13960" s="94"/>
    </row>
    <row r="13961" spans="1:1" x14ac:dyDescent="0.2">
      <c r="A13961" s="94"/>
    </row>
    <row r="13962" spans="1:1" x14ac:dyDescent="0.2">
      <c r="A13962" s="94"/>
    </row>
    <row r="13963" spans="1:1" x14ac:dyDescent="0.2">
      <c r="A13963" s="94"/>
    </row>
    <row r="13964" spans="1:1" x14ac:dyDescent="0.2">
      <c r="A13964" s="94"/>
    </row>
    <row r="13965" spans="1:1" x14ac:dyDescent="0.2">
      <c r="A13965" s="94"/>
    </row>
    <row r="13966" spans="1:1" x14ac:dyDescent="0.2">
      <c r="A13966" s="94"/>
    </row>
    <row r="13967" spans="1:1" x14ac:dyDescent="0.2">
      <c r="A13967" s="94"/>
    </row>
    <row r="13968" spans="1:1" x14ac:dyDescent="0.2">
      <c r="A13968" s="94"/>
    </row>
    <row r="13969" spans="1:1" x14ac:dyDescent="0.2">
      <c r="A13969" s="94"/>
    </row>
    <row r="13970" spans="1:1" x14ac:dyDescent="0.2">
      <c r="A13970" s="94"/>
    </row>
    <row r="13971" spans="1:1" x14ac:dyDescent="0.2">
      <c r="A13971" s="94"/>
    </row>
    <row r="13972" spans="1:1" x14ac:dyDescent="0.2">
      <c r="A13972" s="94"/>
    </row>
    <row r="13973" spans="1:1" x14ac:dyDescent="0.2">
      <c r="A13973" s="94"/>
    </row>
    <row r="13974" spans="1:1" x14ac:dyDescent="0.2">
      <c r="A13974" s="94"/>
    </row>
    <row r="13975" spans="1:1" x14ac:dyDescent="0.2">
      <c r="A13975" s="94"/>
    </row>
    <row r="13976" spans="1:1" x14ac:dyDescent="0.2">
      <c r="A13976" s="94"/>
    </row>
    <row r="13977" spans="1:1" x14ac:dyDescent="0.2">
      <c r="A13977" s="94"/>
    </row>
    <row r="13978" spans="1:1" x14ac:dyDescent="0.2">
      <c r="A13978" s="94"/>
    </row>
    <row r="13979" spans="1:1" x14ac:dyDescent="0.2">
      <c r="A13979" s="94"/>
    </row>
    <row r="13980" spans="1:1" x14ac:dyDescent="0.2">
      <c r="A13980" s="94"/>
    </row>
    <row r="13981" spans="1:1" x14ac:dyDescent="0.2">
      <c r="A13981" s="94"/>
    </row>
    <row r="13982" spans="1:1" x14ac:dyDescent="0.2">
      <c r="A13982" s="94"/>
    </row>
    <row r="13983" spans="1:1" x14ac:dyDescent="0.2">
      <c r="A13983" s="94"/>
    </row>
    <row r="13984" spans="1:1" x14ac:dyDescent="0.2">
      <c r="A13984" s="94"/>
    </row>
    <row r="13985" spans="1:1" x14ac:dyDescent="0.2">
      <c r="A13985" s="94"/>
    </row>
    <row r="13986" spans="1:1" x14ac:dyDescent="0.2">
      <c r="A13986" s="94"/>
    </row>
    <row r="13987" spans="1:1" x14ac:dyDescent="0.2">
      <c r="A13987" s="94"/>
    </row>
    <row r="13988" spans="1:1" x14ac:dyDescent="0.2">
      <c r="A13988" s="94"/>
    </row>
    <row r="13989" spans="1:1" x14ac:dyDescent="0.2">
      <c r="A13989" s="94"/>
    </row>
    <row r="13990" spans="1:1" x14ac:dyDescent="0.2">
      <c r="A13990" s="94"/>
    </row>
    <row r="13991" spans="1:1" x14ac:dyDescent="0.2">
      <c r="A13991" s="94"/>
    </row>
    <row r="13992" spans="1:1" x14ac:dyDescent="0.2">
      <c r="A13992" s="94"/>
    </row>
    <row r="13993" spans="1:1" x14ac:dyDescent="0.2">
      <c r="A13993" s="94"/>
    </row>
    <row r="13994" spans="1:1" x14ac:dyDescent="0.2">
      <c r="A13994" s="94"/>
    </row>
    <row r="13995" spans="1:1" x14ac:dyDescent="0.2">
      <c r="A13995" s="94"/>
    </row>
    <row r="13996" spans="1:1" x14ac:dyDescent="0.2">
      <c r="A13996" s="94"/>
    </row>
    <row r="13997" spans="1:1" x14ac:dyDescent="0.2">
      <c r="A13997" s="94"/>
    </row>
    <row r="13998" spans="1:1" x14ac:dyDescent="0.2">
      <c r="A13998" s="94"/>
    </row>
    <row r="13999" spans="1:1" x14ac:dyDescent="0.2">
      <c r="A13999" s="94"/>
    </row>
    <row r="14000" spans="1:1" x14ac:dyDescent="0.2">
      <c r="A14000" s="94"/>
    </row>
    <row r="14001" spans="1:1" x14ac:dyDescent="0.2">
      <c r="A14001" s="94"/>
    </row>
    <row r="14002" spans="1:1" x14ac:dyDescent="0.2">
      <c r="A14002" s="94"/>
    </row>
    <row r="14003" spans="1:1" x14ac:dyDescent="0.2">
      <c r="A14003" s="94"/>
    </row>
    <row r="14004" spans="1:1" x14ac:dyDescent="0.2">
      <c r="A14004" s="94"/>
    </row>
    <row r="14005" spans="1:1" x14ac:dyDescent="0.2">
      <c r="A14005" s="94"/>
    </row>
    <row r="14006" spans="1:1" x14ac:dyDescent="0.2">
      <c r="A14006" s="94"/>
    </row>
    <row r="14007" spans="1:1" x14ac:dyDescent="0.2">
      <c r="A14007" s="94"/>
    </row>
    <row r="14008" spans="1:1" x14ac:dyDescent="0.2">
      <c r="A14008" s="94"/>
    </row>
    <row r="14009" spans="1:1" x14ac:dyDescent="0.2">
      <c r="A14009" s="94"/>
    </row>
    <row r="14010" spans="1:1" x14ac:dyDescent="0.2">
      <c r="A14010" s="94"/>
    </row>
    <row r="14011" spans="1:1" x14ac:dyDescent="0.2">
      <c r="A14011" s="94"/>
    </row>
    <row r="14012" spans="1:1" x14ac:dyDescent="0.2">
      <c r="A14012" s="94"/>
    </row>
    <row r="14013" spans="1:1" x14ac:dyDescent="0.2">
      <c r="A14013" s="94"/>
    </row>
    <row r="14014" spans="1:1" x14ac:dyDescent="0.2">
      <c r="A14014" s="94"/>
    </row>
    <row r="14015" spans="1:1" x14ac:dyDescent="0.2">
      <c r="A14015" s="94"/>
    </row>
    <row r="14016" spans="1:1" x14ac:dyDescent="0.2">
      <c r="A14016" s="94"/>
    </row>
    <row r="14017" spans="1:1" x14ac:dyDescent="0.2">
      <c r="A14017" s="94"/>
    </row>
    <row r="14018" spans="1:1" x14ac:dyDescent="0.2">
      <c r="A14018" s="94"/>
    </row>
    <row r="14019" spans="1:1" x14ac:dyDescent="0.2">
      <c r="A14019" s="94"/>
    </row>
    <row r="14020" spans="1:1" x14ac:dyDescent="0.2">
      <c r="A14020" s="94"/>
    </row>
    <row r="14021" spans="1:1" x14ac:dyDescent="0.2">
      <c r="A14021" s="94"/>
    </row>
    <row r="14022" spans="1:1" x14ac:dyDescent="0.2">
      <c r="A14022" s="94"/>
    </row>
    <row r="14023" spans="1:1" x14ac:dyDescent="0.2">
      <c r="A14023" s="94"/>
    </row>
    <row r="14024" spans="1:1" x14ac:dyDescent="0.2">
      <c r="A14024" s="94"/>
    </row>
    <row r="14025" spans="1:1" x14ac:dyDescent="0.2">
      <c r="A14025" s="94"/>
    </row>
    <row r="14026" spans="1:1" x14ac:dyDescent="0.2">
      <c r="A14026" s="94"/>
    </row>
    <row r="14027" spans="1:1" x14ac:dyDescent="0.2">
      <c r="A14027" s="94"/>
    </row>
    <row r="14028" spans="1:1" x14ac:dyDescent="0.2">
      <c r="A14028" s="94"/>
    </row>
    <row r="14029" spans="1:1" x14ac:dyDescent="0.2">
      <c r="A14029" s="94"/>
    </row>
    <row r="14030" spans="1:1" x14ac:dyDescent="0.2">
      <c r="A14030" s="94"/>
    </row>
    <row r="14031" spans="1:1" x14ac:dyDescent="0.2">
      <c r="A14031" s="94"/>
    </row>
    <row r="14032" spans="1:1" x14ac:dyDescent="0.2">
      <c r="A14032" s="94"/>
    </row>
    <row r="14033" spans="1:1" x14ac:dyDescent="0.2">
      <c r="A14033" s="94"/>
    </row>
    <row r="14034" spans="1:1" x14ac:dyDescent="0.2">
      <c r="A14034" s="94"/>
    </row>
    <row r="14035" spans="1:1" x14ac:dyDescent="0.2">
      <c r="A14035" s="94"/>
    </row>
    <row r="14036" spans="1:1" x14ac:dyDescent="0.2">
      <c r="A14036" s="94"/>
    </row>
    <row r="14037" spans="1:1" x14ac:dyDescent="0.2">
      <c r="A14037" s="94"/>
    </row>
    <row r="14038" spans="1:1" x14ac:dyDescent="0.2">
      <c r="A14038" s="94"/>
    </row>
    <row r="14039" spans="1:1" x14ac:dyDescent="0.2">
      <c r="A14039" s="94"/>
    </row>
    <row r="14040" spans="1:1" x14ac:dyDescent="0.2">
      <c r="A14040" s="94"/>
    </row>
    <row r="14041" spans="1:1" x14ac:dyDescent="0.2">
      <c r="A14041" s="94"/>
    </row>
    <row r="14042" spans="1:1" x14ac:dyDescent="0.2">
      <c r="A14042" s="94"/>
    </row>
    <row r="14043" spans="1:1" x14ac:dyDescent="0.2">
      <c r="A14043" s="94"/>
    </row>
    <row r="14044" spans="1:1" x14ac:dyDescent="0.2">
      <c r="A14044" s="94"/>
    </row>
    <row r="14045" spans="1:1" x14ac:dyDescent="0.2">
      <c r="A14045" s="94"/>
    </row>
    <row r="14046" spans="1:1" x14ac:dyDescent="0.2">
      <c r="A14046" s="94"/>
    </row>
    <row r="14047" spans="1:1" x14ac:dyDescent="0.2">
      <c r="A14047" s="94"/>
    </row>
    <row r="14048" spans="1:1" x14ac:dyDescent="0.2">
      <c r="A14048" s="94"/>
    </row>
    <row r="14049" spans="1:1" x14ac:dyDescent="0.2">
      <c r="A14049" s="94"/>
    </row>
    <row r="14050" spans="1:1" x14ac:dyDescent="0.2">
      <c r="A14050" s="94"/>
    </row>
    <row r="14051" spans="1:1" x14ac:dyDescent="0.2">
      <c r="A14051" s="94"/>
    </row>
    <row r="14052" spans="1:1" x14ac:dyDescent="0.2">
      <c r="A14052" s="94"/>
    </row>
    <row r="14053" spans="1:1" x14ac:dyDescent="0.2">
      <c r="A14053" s="94"/>
    </row>
    <row r="14054" spans="1:1" x14ac:dyDescent="0.2">
      <c r="A14054" s="94"/>
    </row>
    <row r="14055" spans="1:1" x14ac:dyDescent="0.2">
      <c r="A14055" s="94"/>
    </row>
    <row r="14056" spans="1:1" x14ac:dyDescent="0.2">
      <c r="A14056" s="94"/>
    </row>
    <row r="14057" spans="1:1" x14ac:dyDescent="0.2">
      <c r="A14057" s="94"/>
    </row>
    <row r="14058" spans="1:1" x14ac:dyDescent="0.2">
      <c r="A14058" s="94"/>
    </row>
    <row r="14059" spans="1:1" x14ac:dyDescent="0.2">
      <c r="A14059" s="94"/>
    </row>
    <row r="14060" spans="1:1" x14ac:dyDescent="0.2">
      <c r="A14060" s="94"/>
    </row>
    <row r="14061" spans="1:1" x14ac:dyDescent="0.2">
      <c r="A14061" s="94"/>
    </row>
    <row r="14062" spans="1:1" x14ac:dyDescent="0.2">
      <c r="A14062" s="94"/>
    </row>
    <row r="14063" spans="1:1" x14ac:dyDescent="0.2">
      <c r="A14063" s="94"/>
    </row>
    <row r="14064" spans="1:1" x14ac:dyDescent="0.2">
      <c r="A14064" s="94"/>
    </row>
    <row r="14065" spans="1:1" x14ac:dyDescent="0.2">
      <c r="A14065" s="94"/>
    </row>
    <row r="14066" spans="1:1" x14ac:dyDescent="0.2">
      <c r="A14066" s="94"/>
    </row>
    <row r="14067" spans="1:1" x14ac:dyDescent="0.2">
      <c r="A14067" s="94"/>
    </row>
    <row r="14068" spans="1:1" x14ac:dyDescent="0.2">
      <c r="A14068" s="94"/>
    </row>
    <row r="14069" spans="1:1" x14ac:dyDescent="0.2">
      <c r="A14069" s="94"/>
    </row>
    <row r="14070" spans="1:1" x14ac:dyDescent="0.2">
      <c r="A14070" s="94"/>
    </row>
    <row r="14071" spans="1:1" x14ac:dyDescent="0.2">
      <c r="A14071" s="94"/>
    </row>
    <row r="14072" spans="1:1" x14ac:dyDescent="0.2">
      <c r="A14072" s="94"/>
    </row>
    <row r="14073" spans="1:1" x14ac:dyDescent="0.2">
      <c r="A14073" s="94"/>
    </row>
    <row r="14074" spans="1:1" x14ac:dyDescent="0.2">
      <c r="A14074" s="94"/>
    </row>
    <row r="14075" spans="1:1" x14ac:dyDescent="0.2">
      <c r="A14075" s="94"/>
    </row>
    <row r="14076" spans="1:1" x14ac:dyDescent="0.2">
      <c r="A14076" s="94"/>
    </row>
    <row r="14077" spans="1:1" x14ac:dyDescent="0.2">
      <c r="A14077" s="94"/>
    </row>
    <row r="14078" spans="1:1" x14ac:dyDescent="0.2">
      <c r="A14078" s="94"/>
    </row>
    <row r="14079" spans="1:1" x14ac:dyDescent="0.2">
      <c r="A14079" s="94"/>
    </row>
    <row r="14080" spans="1:1" x14ac:dyDescent="0.2">
      <c r="A14080" s="94"/>
    </row>
    <row r="14081" spans="1:1" x14ac:dyDescent="0.2">
      <c r="A14081" s="94"/>
    </row>
    <row r="14082" spans="1:1" x14ac:dyDescent="0.2">
      <c r="A14082" s="94"/>
    </row>
    <row r="14083" spans="1:1" x14ac:dyDescent="0.2">
      <c r="A14083" s="94"/>
    </row>
    <row r="14084" spans="1:1" x14ac:dyDescent="0.2">
      <c r="A14084" s="94"/>
    </row>
    <row r="14085" spans="1:1" x14ac:dyDescent="0.2">
      <c r="A14085" s="94"/>
    </row>
    <row r="14086" spans="1:1" x14ac:dyDescent="0.2">
      <c r="A14086" s="94"/>
    </row>
    <row r="14087" spans="1:1" x14ac:dyDescent="0.2">
      <c r="A14087" s="94"/>
    </row>
    <row r="14088" spans="1:1" x14ac:dyDescent="0.2">
      <c r="A14088" s="94"/>
    </row>
    <row r="14089" spans="1:1" x14ac:dyDescent="0.2">
      <c r="A14089" s="94"/>
    </row>
    <row r="14090" spans="1:1" x14ac:dyDescent="0.2">
      <c r="A14090" s="94"/>
    </row>
    <row r="14091" spans="1:1" x14ac:dyDescent="0.2">
      <c r="A14091" s="94"/>
    </row>
    <row r="14092" spans="1:1" x14ac:dyDescent="0.2">
      <c r="A14092" s="94"/>
    </row>
    <row r="14093" spans="1:1" x14ac:dyDescent="0.2">
      <c r="A14093" s="94"/>
    </row>
    <row r="14094" spans="1:1" x14ac:dyDescent="0.2">
      <c r="A14094" s="94"/>
    </row>
    <row r="14095" spans="1:1" x14ac:dyDescent="0.2">
      <c r="A14095" s="94"/>
    </row>
    <row r="14096" spans="1:1" x14ac:dyDescent="0.2">
      <c r="A14096" s="94"/>
    </row>
    <row r="14097" spans="1:1" x14ac:dyDescent="0.2">
      <c r="A14097" s="94"/>
    </row>
    <row r="14098" spans="1:1" x14ac:dyDescent="0.2">
      <c r="A14098" s="94"/>
    </row>
    <row r="14099" spans="1:1" x14ac:dyDescent="0.2">
      <c r="A14099" s="94"/>
    </row>
    <row r="14100" spans="1:1" x14ac:dyDescent="0.2">
      <c r="A14100" s="94"/>
    </row>
    <row r="14101" spans="1:1" x14ac:dyDescent="0.2">
      <c r="A14101" s="94"/>
    </row>
    <row r="14102" spans="1:1" x14ac:dyDescent="0.2">
      <c r="A14102" s="94"/>
    </row>
    <row r="14103" spans="1:1" x14ac:dyDescent="0.2">
      <c r="A14103" s="94"/>
    </row>
    <row r="14104" spans="1:1" x14ac:dyDescent="0.2">
      <c r="A14104" s="94"/>
    </row>
    <row r="14105" spans="1:1" x14ac:dyDescent="0.2">
      <c r="A14105" s="94"/>
    </row>
    <row r="14106" spans="1:1" x14ac:dyDescent="0.2">
      <c r="A14106" s="94"/>
    </row>
    <row r="14107" spans="1:1" x14ac:dyDescent="0.2">
      <c r="A14107" s="94"/>
    </row>
    <row r="14108" spans="1:1" x14ac:dyDescent="0.2">
      <c r="A14108" s="94"/>
    </row>
    <row r="14109" spans="1:1" x14ac:dyDescent="0.2">
      <c r="A14109" s="94"/>
    </row>
    <row r="14110" spans="1:1" x14ac:dyDescent="0.2">
      <c r="A14110" s="94"/>
    </row>
    <row r="14111" spans="1:1" x14ac:dyDescent="0.2">
      <c r="A14111" s="94"/>
    </row>
    <row r="14112" spans="1:1" x14ac:dyDescent="0.2">
      <c r="A14112" s="94"/>
    </row>
    <row r="14113" spans="1:1" x14ac:dyDescent="0.2">
      <c r="A14113" s="94"/>
    </row>
    <row r="14114" spans="1:1" x14ac:dyDescent="0.2">
      <c r="A14114" s="94"/>
    </row>
    <row r="14115" spans="1:1" x14ac:dyDescent="0.2">
      <c r="A14115" s="94"/>
    </row>
    <row r="14116" spans="1:1" x14ac:dyDescent="0.2">
      <c r="A14116" s="94"/>
    </row>
    <row r="14117" spans="1:1" x14ac:dyDescent="0.2">
      <c r="A14117" s="94"/>
    </row>
    <row r="14118" spans="1:1" x14ac:dyDescent="0.2">
      <c r="A14118" s="94"/>
    </row>
    <row r="14119" spans="1:1" x14ac:dyDescent="0.2">
      <c r="A14119" s="94"/>
    </row>
    <row r="14120" spans="1:1" x14ac:dyDescent="0.2">
      <c r="A14120" s="94"/>
    </row>
    <row r="14121" spans="1:1" x14ac:dyDescent="0.2">
      <c r="A14121" s="94"/>
    </row>
    <row r="14122" spans="1:1" x14ac:dyDescent="0.2">
      <c r="A14122" s="94"/>
    </row>
    <row r="14123" spans="1:1" x14ac:dyDescent="0.2">
      <c r="A14123" s="94"/>
    </row>
    <row r="14124" spans="1:1" x14ac:dyDescent="0.2">
      <c r="A14124" s="94"/>
    </row>
    <row r="14125" spans="1:1" x14ac:dyDescent="0.2">
      <c r="A14125" s="94"/>
    </row>
    <row r="14126" spans="1:1" x14ac:dyDescent="0.2">
      <c r="A14126" s="94"/>
    </row>
    <row r="14127" spans="1:1" x14ac:dyDescent="0.2">
      <c r="A14127" s="94"/>
    </row>
    <row r="14128" spans="1:1" x14ac:dyDescent="0.2">
      <c r="A14128" s="94"/>
    </row>
    <row r="14129" spans="1:1" x14ac:dyDescent="0.2">
      <c r="A14129" s="94"/>
    </row>
    <row r="14130" spans="1:1" x14ac:dyDescent="0.2">
      <c r="A14130" s="94"/>
    </row>
    <row r="14131" spans="1:1" x14ac:dyDescent="0.2">
      <c r="A14131" s="94"/>
    </row>
    <row r="14132" spans="1:1" x14ac:dyDescent="0.2">
      <c r="A14132" s="94"/>
    </row>
    <row r="14133" spans="1:1" x14ac:dyDescent="0.2">
      <c r="A14133" s="94"/>
    </row>
    <row r="14134" spans="1:1" x14ac:dyDescent="0.2">
      <c r="A14134" s="94"/>
    </row>
    <row r="14135" spans="1:1" x14ac:dyDescent="0.2">
      <c r="A14135" s="94"/>
    </row>
    <row r="14136" spans="1:1" x14ac:dyDescent="0.2">
      <c r="A14136" s="94"/>
    </row>
    <row r="14137" spans="1:1" x14ac:dyDescent="0.2">
      <c r="A14137" s="94"/>
    </row>
    <row r="14138" spans="1:1" x14ac:dyDescent="0.2">
      <c r="A14138" s="94"/>
    </row>
    <row r="14139" spans="1:1" x14ac:dyDescent="0.2">
      <c r="A14139" s="94"/>
    </row>
    <row r="14140" spans="1:1" x14ac:dyDescent="0.2">
      <c r="A14140" s="94"/>
    </row>
    <row r="14141" spans="1:1" x14ac:dyDescent="0.2">
      <c r="A14141" s="94"/>
    </row>
    <row r="14142" spans="1:1" x14ac:dyDescent="0.2">
      <c r="A14142" s="94"/>
    </row>
    <row r="14143" spans="1:1" x14ac:dyDescent="0.2">
      <c r="A14143" s="94"/>
    </row>
    <row r="14144" spans="1:1" x14ac:dyDescent="0.2">
      <c r="A14144" s="94"/>
    </row>
    <row r="14145" spans="1:1" x14ac:dyDescent="0.2">
      <c r="A14145" s="94"/>
    </row>
    <row r="14146" spans="1:1" x14ac:dyDescent="0.2">
      <c r="A14146" s="94"/>
    </row>
    <row r="14147" spans="1:1" x14ac:dyDescent="0.2">
      <c r="A14147" s="94"/>
    </row>
    <row r="14148" spans="1:1" x14ac:dyDescent="0.2">
      <c r="A14148" s="94"/>
    </row>
    <row r="14149" spans="1:1" x14ac:dyDescent="0.2">
      <c r="A14149" s="94"/>
    </row>
    <row r="14150" spans="1:1" x14ac:dyDescent="0.2">
      <c r="A14150" s="94"/>
    </row>
    <row r="14151" spans="1:1" x14ac:dyDescent="0.2">
      <c r="A14151" s="94"/>
    </row>
    <row r="14152" spans="1:1" x14ac:dyDescent="0.2">
      <c r="A14152" s="94"/>
    </row>
    <row r="14153" spans="1:1" x14ac:dyDescent="0.2">
      <c r="A14153" s="94"/>
    </row>
    <row r="14154" spans="1:1" x14ac:dyDescent="0.2">
      <c r="A14154" s="94"/>
    </row>
    <row r="14155" spans="1:1" x14ac:dyDescent="0.2">
      <c r="A14155" s="94"/>
    </row>
    <row r="14156" spans="1:1" x14ac:dyDescent="0.2">
      <c r="A14156" s="94"/>
    </row>
    <row r="14157" spans="1:1" x14ac:dyDescent="0.2">
      <c r="A14157" s="94"/>
    </row>
    <row r="14158" spans="1:1" x14ac:dyDescent="0.2">
      <c r="A14158" s="94"/>
    </row>
    <row r="14159" spans="1:1" x14ac:dyDescent="0.2">
      <c r="A14159" s="94"/>
    </row>
    <row r="14160" spans="1:1" x14ac:dyDescent="0.2">
      <c r="A14160" s="94"/>
    </row>
    <row r="14161" spans="1:1" x14ac:dyDescent="0.2">
      <c r="A14161" s="94"/>
    </row>
    <row r="14162" spans="1:1" x14ac:dyDescent="0.2">
      <c r="A14162" s="94"/>
    </row>
    <row r="14163" spans="1:1" x14ac:dyDescent="0.2">
      <c r="A14163" s="94"/>
    </row>
    <row r="14164" spans="1:1" x14ac:dyDescent="0.2">
      <c r="A14164" s="94"/>
    </row>
    <row r="14165" spans="1:1" x14ac:dyDescent="0.2">
      <c r="A14165" s="94"/>
    </row>
    <row r="14166" spans="1:1" x14ac:dyDescent="0.2">
      <c r="A14166" s="94"/>
    </row>
    <row r="14167" spans="1:1" x14ac:dyDescent="0.2">
      <c r="A14167" s="94"/>
    </row>
    <row r="14168" spans="1:1" x14ac:dyDescent="0.2">
      <c r="A14168" s="94"/>
    </row>
    <row r="14169" spans="1:1" x14ac:dyDescent="0.2">
      <c r="A14169" s="94"/>
    </row>
    <row r="14170" spans="1:1" x14ac:dyDescent="0.2">
      <c r="A14170" s="94"/>
    </row>
    <row r="14171" spans="1:1" x14ac:dyDescent="0.2">
      <c r="A14171" s="94"/>
    </row>
    <row r="14172" spans="1:1" x14ac:dyDescent="0.2">
      <c r="A14172" s="94"/>
    </row>
    <row r="14173" spans="1:1" x14ac:dyDescent="0.2">
      <c r="A14173" s="94"/>
    </row>
    <row r="14174" spans="1:1" x14ac:dyDescent="0.2">
      <c r="A14174" s="94"/>
    </row>
    <row r="14175" spans="1:1" x14ac:dyDescent="0.2">
      <c r="A14175" s="94"/>
    </row>
    <row r="14176" spans="1:1" x14ac:dyDescent="0.2">
      <c r="A14176" s="94"/>
    </row>
    <row r="14177" spans="1:1" x14ac:dyDescent="0.2">
      <c r="A14177" s="94"/>
    </row>
    <row r="14178" spans="1:1" x14ac:dyDescent="0.2">
      <c r="A14178" s="94"/>
    </row>
    <row r="14179" spans="1:1" x14ac:dyDescent="0.2">
      <c r="A14179" s="94"/>
    </row>
    <row r="14180" spans="1:1" x14ac:dyDescent="0.2">
      <c r="A14180" s="94"/>
    </row>
    <row r="14181" spans="1:1" x14ac:dyDescent="0.2">
      <c r="A14181" s="94"/>
    </row>
    <row r="14182" spans="1:1" x14ac:dyDescent="0.2">
      <c r="A14182" s="94"/>
    </row>
    <row r="14183" spans="1:1" x14ac:dyDescent="0.2">
      <c r="A14183" s="94"/>
    </row>
    <row r="14184" spans="1:1" x14ac:dyDescent="0.2">
      <c r="A14184" s="94"/>
    </row>
    <row r="14185" spans="1:1" x14ac:dyDescent="0.2">
      <c r="A14185" s="94"/>
    </row>
    <row r="14186" spans="1:1" x14ac:dyDescent="0.2">
      <c r="A14186" s="94"/>
    </row>
    <row r="14187" spans="1:1" x14ac:dyDescent="0.2">
      <c r="A14187" s="94"/>
    </row>
    <row r="14188" spans="1:1" x14ac:dyDescent="0.2">
      <c r="A14188" s="94"/>
    </row>
    <row r="14189" spans="1:1" x14ac:dyDescent="0.2">
      <c r="A14189" s="94"/>
    </row>
    <row r="14190" spans="1:1" x14ac:dyDescent="0.2">
      <c r="A14190" s="94"/>
    </row>
    <row r="14191" spans="1:1" x14ac:dyDescent="0.2">
      <c r="A14191" s="94"/>
    </row>
    <row r="14192" spans="1:1" x14ac:dyDescent="0.2">
      <c r="A14192" s="94"/>
    </row>
    <row r="14193" spans="1:1" x14ac:dyDescent="0.2">
      <c r="A14193" s="94"/>
    </row>
    <row r="14194" spans="1:1" x14ac:dyDescent="0.2">
      <c r="A14194" s="94"/>
    </row>
    <row r="14195" spans="1:1" x14ac:dyDescent="0.2">
      <c r="A14195" s="94"/>
    </row>
    <row r="14196" spans="1:1" x14ac:dyDescent="0.2">
      <c r="A14196" s="94"/>
    </row>
    <row r="14197" spans="1:1" x14ac:dyDescent="0.2">
      <c r="A14197" s="94"/>
    </row>
    <row r="14198" spans="1:1" x14ac:dyDescent="0.2">
      <c r="A14198" s="94"/>
    </row>
    <row r="14199" spans="1:1" x14ac:dyDescent="0.2">
      <c r="A14199" s="94"/>
    </row>
    <row r="14200" spans="1:1" x14ac:dyDescent="0.2">
      <c r="A14200" s="94"/>
    </row>
    <row r="14201" spans="1:1" x14ac:dyDescent="0.2">
      <c r="A14201" s="94"/>
    </row>
    <row r="14202" spans="1:1" x14ac:dyDescent="0.2">
      <c r="A14202" s="94"/>
    </row>
    <row r="14203" spans="1:1" x14ac:dyDescent="0.2">
      <c r="A14203" s="94"/>
    </row>
    <row r="14204" spans="1:1" x14ac:dyDescent="0.2">
      <c r="A14204" s="94"/>
    </row>
    <row r="14205" spans="1:1" x14ac:dyDescent="0.2">
      <c r="A14205" s="94"/>
    </row>
    <row r="14206" spans="1:1" x14ac:dyDescent="0.2">
      <c r="A14206" s="94"/>
    </row>
    <row r="14207" spans="1:1" x14ac:dyDescent="0.2">
      <c r="A14207" s="94"/>
    </row>
    <row r="14208" spans="1:1" x14ac:dyDescent="0.2">
      <c r="A14208" s="94"/>
    </row>
    <row r="14209" spans="1:1" x14ac:dyDescent="0.2">
      <c r="A14209" s="94"/>
    </row>
    <row r="14210" spans="1:1" x14ac:dyDescent="0.2">
      <c r="A14210" s="94"/>
    </row>
    <row r="14211" spans="1:1" x14ac:dyDescent="0.2">
      <c r="A14211" s="94"/>
    </row>
    <row r="14212" spans="1:1" x14ac:dyDescent="0.2">
      <c r="A14212" s="94"/>
    </row>
    <row r="14213" spans="1:1" x14ac:dyDescent="0.2">
      <c r="A14213" s="94"/>
    </row>
    <row r="14214" spans="1:1" x14ac:dyDescent="0.2">
      <c r="A14214" s="94"/>
    </row>
    <row r="14215" spans="1:1" x14ac:dyDescent="0.2">
      <c r="A14215" s="94"/>
    </row>
    <row r="14216" spans="1:1" x14ac:dyDescent="0.2">
      <c r="A14216" s="94"/>
    </row>
    <row r="14217" spans="1:1" x14ac:dyDescent="0.2">
      <c r="A14217" s="94"/>
    </row>
    <row r="14218" spans="1:1" x14ac:dyDescent="0.2">
      <c r="A14218" s="94"/>
    </row>
    <row r="14219" spans="1:1" x14ac:dyDescent="0.2">
      <c r="A14219" s="94"/>
    </row>
    <row r="14220" spans="1:1" x14ac:dyDescent="0.2">
      <c r="A14220" s="94"/>
    </row>
    <row r="14221" spans="1:1" x14ac:dyDescent="0.2">
      <c r="A14221" s="94"/>
    </row>
    <row r="14222" spans="1:1" x14ac:dyDescent="0.2">
      <c r="A14222" s="94"/>
    </row>
    <row r="14223" spans="1:1" x14ac:dyDescent="0.2">
      <c r="A14223" s="94"/>
    </row>
    <row r="14224" spans="1:1" x14ac:dyDescent="0.2">
      <c r="A14224" s="94"/>
    </row>
    <row r="14225" spans="1:1" x14ac:dyDescent="0.2">
      <c r="A14225" s="94"/>
    </row>
    <row r="14226" spans="1:1" x14ac:dyDescent="0.2">
      <c r="A14226" s="94"/>
    </row>
    <row r="14227" spans="1:1" x14ac:dyDescent="0.2">
      <c r="A14227" s="94"/>
    </row>
    <row r="14228" spans="1:1" x14ac:dyDescent="0.2">
      <c r="A14228" s="94"/>
    </row>
    <row r="14229" spans="1:1" x14ac:dyDescent="0.2">
      <c r="A14229" s="94"/>
    </row>
    <row r="14230" spans="1:1" x14ac:dyDescent="0.2">
      <c r="A14230" s="94"/>
    </row>
    <row r="14231" spans="1:1" x14ac:dyDescent="0.2">
      <c r="A14231" s="94"/>
    </row>
    <row r="14232" spans="1:1" x14ac:dyDescent="0.2">
      <c r="A14232" s="94"/>
    </row>
    <row r="14233" spans="1:1" x14ac:dyDescent="0.2">
      <c r="A14233" s="94"/>
    </row>
    <row r="14234" spans="1:1" x14ac:dyDescent="0.2">
      <c r="A14234" s="94"/>
    </row>
    <row r="14235" spans="1:1" x14ac:dyDescent="0.2">
      <c r="A14235" s="94"/>
    </row>
    <row r="14236" spans="1:1" x14ac:dyDescent="0.2">
      <c r="A14236" s="94"/>
    </row>
    <row r="14237" spans="1:1" x14ac:dyDescent="0.2">
      <c r="A14237" s="94"/>
    </row>
    <row r="14238" spans="1:1" x14ac:dyDescent="0.2">
      <c r="A14238" s="94"/>
    </row>
    <row r="14239" spans="1:1" x14ac:dyDescent="0.2">
      <c r="A14239" s="94"/>
    </row>
    <row r="14240" spans="1:1" x14ac:dyDescent="0.2">
      <c r="A14240" s="94"/>
    </row>
    <row r="14241" spans="1:1" x14ac:dyDescent="0.2">
      <c r="A14241" s="94"/>
    </row>
    <row r="14242" spans="1:1" x14ac:dyDescent="0.2">
      <c r="A14242" s="94"/>
    </row>
    <row r="14243" spans="1:1" x14ac:dyDescent="0.2">
      <c r="A14243" s="94"/>
    </row>
    <row r="14244" spans="1:1" x14ac:dyDescent="0.2">
      <c r="A14244" s="94"/>
    </row>
    <row r="14245" spans="1:1" x14ac:dyDescent="0.2">
      <c r="A14245" s="94"/>
    </row>
    <row r="14246" spans="1:1" x14ac:dyDescent="0.2">
      <c r="A14246" s="94"/>
    </row>
    <row r="14247" spans="1:1" x14ac:dyDescent="0.2">
      <c r="A14247" s="94"/>
    </row>
    <row r="14248" spans="1:1" x14ac:dyDescent="0.2">
      <c r="A14248" s="94"/>
    </row>
    <row r="14249" spans="1:1" x14ac:dyDescent="0.2">
      <c r="A14249" s="94"/>
    </row>
    <row r="14250" spans="1:1" x14ac:dyDescent="0.2">
      <c r="A14250" s="94"/>
    </row>
    <row r="14251" spans="1:1" x14ac:dyDescent="0.2">
      <c r="A14251" s="94"/>
    </row>
    <row r="14252" spans="1:1" x14ac:dyDescent="0.2">
      <c r="A14252" s="94"/>
    </row>
    <row r="14253" spans="1:1" x14ac:dyDescent="0.2">
      <c r="A14253" s="94"/>
    </row>
    <row r="14254" spans="1:1" x14ac:dyDescent="0.2">
      <c r="A14254" s="94"/>
    </row>
    <row r="14255" spans="1:1" x14ac:dyDescent="0.2">
      <c r="A14255" s="94"/>
    </row>
    <row r="14256" spans="1:1" x14ac:dyDescent="0.2">
      <c r="A14256" s="94"/>
    </row>
    <row r="14257" spans="1:1" x14ac:dyDescent="0.2">
      <c r="A14257" s="94"/>
    </row>
    <row r="14258" spans="1:1" x14ac:dyDescent="0.2">
      <c r="A14258" s="94"/>
    </row>
    <row r="14259" spans="1:1" x14ac:dyDescent="0.2">
      <c r="A14259" s="94"/>
    </row>
    <row r="14260" spans="1:1" x14ac:dyDescent="0.2">
      <c r="A14260" s="94"/>
    </row>
    <row r="14261" spans="1:1" x14ac:dyDescent="0.2">
      <c r="A14261" s="94"/>
    </row>
    <row r="14262" spans="1:1" x14ac:dyDescent="0.2">
      <c r="A14262" s="94"/>
    </row>
    <row r="14263" spans="1:1" x14ac:dyDescent="0.2">
      <c r="A14263" s="94"/>
    </row>
    <row r="14264" spans="1:1" x14ac:dyDescent="0.2">
      <c r="A14264" s="94"/>
    </row>
    <row r="14265" spans="1:1" x14ac:dyDescent="0.2">
      <c r="A14265" s="94"/>
    </row>
    <row r="14266" spans="1:1" x14ac:dyDescent="0.2">
      <c r="A14266" s="94"/>
    </row>
    <row r="14267" spans="1:1" x14ac:dyDescent="0.2">
      <c r="A14267" s="94"/>
    </row>
    <row r="14268" spans="1:1" x14ac:dyDescent="0.2">
      <c r="A14268" s="94"/>
    </row>
    <row r="14269" spans="1:1" x14ac:dyDescent="0.2">
      <c r="A14269" s="94"/>
    </row>
    <row r="14270" spans="1:1" x14ac:dyDescent="0.2">
      <c r="A14270" s="94"/>
    </row>
    <row r="14271" spans="1:1" x14ac:dyDescent="0.2">
      <c r="A14271" s="94"/>
    </row>
    <row r="14272" spans="1:1" x14ac:dyDescent="0.2">
      <c r="A14272" s="94"/>
    </row>
    <row r="14273" spans="1:1" x14ac:dyDescent="0.2">
      <c r="A14273" s="94"/>
    </row>
    <row r="14274" spans="1:1" x14ac:dyDescent="0.2">
      <c r="A14274" s="94"/>
    </row>
    <row r="14275" spans="1:1" x14ac:dyDescent="0.2">
      <c r="A14275" s="94"/>
    </row>
    <row r="14276" spans="1:1" x14ac:dyDescent="0.2">
      <c r="A14276" s="94"/>
    </row>
    <row r="14277" spans="1:1" x14ac:dyDescent="0.2">
      <c r="A14277" s="94"/>
    </row>
    <row r="14278" spans="1:1" x14ac:dyDescent="0.2">
      <c r="A14278" s="94"/>
    </row>
    <row r="14279" spans="1:1" x14ac:dyDescent="0.2">
      <c r="A14279" s="94"/>
    </row>
    <row r="14280" spans="1:1" x14ac:dyDescent="0.2">
      <c r="A14280" s="94"/>
    </row>
    <row r="14281" spans="1:1" x14ac:dyDescent="0.2">
      <c r="A14281" s="94"/>
    </row>
    <row r="14282" spans="1:1" x14ac:dyDescent="0.2">
      <c r="A14282" s="94"/>
    </row>
    <row r="14283" spans="1:1" x14ac:dyDescent="0.2">
      <c r="A14283" s="94"/>
    </row>
    <row r="14284" spans="1:1" x14ac:dyDescent="0.2">
      <c r="A14284" s="94"/>
    </row>
    <row r="14285" spans="1:1" x14ac:dyDescent="0.2">
      <c r="A14285" s="94"/>
    </row>
    <row r="14286" spans="1:1" x14ac:dyDescent="0.2">
      <c r="A14286" s="94"/>
    </row>
    <row r="14287" spans="1:1" x14ac:dyDescent="0.2">
      <c r="A14287" s="94"/>
    </row>
    <row r="14288" spans="1:1" x14ac:dyDescent="0.2">
      <c r="A14288" s="94"/>
    </row>
    <row r="14289" spans="1:1" x14ac:dyDescent="0.2">
      <c r="A14289" s="94"/>
    </row>
    <row r="14290" spans="1:1" x14ac:dyDescent="0.2">
      <c r="A14290" s="94"/>
    </row>
    <row r="14291" spans="1:1" x14ac:dyDescent="0.2">
      <c r="A14291" s="94"/>
    </row>
    <row r="14292" spans="1:1" x14ac:dyDescent="0.2">
      <c r="A14292" s="94"/>
    </row>
    <row r="14293" spans="1:1" x14ac:dyDescent="0.2">
      <c r="A14293" s="94"/>
    </row>
    <row r="14294" spans="1:1" x14ac:dyDescent="0.2">
      <c r="A14294" s="94"/>
    </row>
    <row r="14295" spans="1:1" x14ac:dyDescent="0.2">
      <c r="A14295" s="94"/>
    </row>
    <row r="14296" spans="1:1" x14ac:dyDescent="0.2">
      <c r="A14296" s="94"/>
    </row>
    <row r="14297" spans="1:1" x14ac:dyDescent="0.2">
      <c r="A14297" s="94"/>
    </row>
    <row r="14298" spans="1:1" x14ac:dyDescent="0.2">
      <c r="A14298" s="94"/>
    </row>
    <row r="14299" spans="1:1" x14ac:dyDescent="0.2">
      <c r="A14299" s="94"/>
    </row>
    <row r="14300" spans="1:1" x14ac:dyDescent="0.2">
      <c r="A14300" s="94"/>
    </row>
    <row r="14301" spans="1:1" x14ac:dyDescent="0.2">
      <c r="A14301" s="94"/>
    </row>
    <row r="14302" spans="1:1" x14ac:dyDescent="0.2">
      <c r="A14302" s="94"/>
    </row>
    <row r="14303" spans="1:1" x14ac:dyDescent="0.2">
      <c r="A14303" s="94"/>
    </row>
    <row r="14304" spans="1:1" x14ac:dyDescent="0.2">
      <c r="A14304" s="94"/>
    </row>
    <row r="14305" spans="1:1" x14ac:dyDescent="0.2">
      <c r="A14305" s="94"/>
    </row>
    <row r="14306" spans="1:1" x14ac:dyDescent="0.2">
      <c r="A14306" s="94"/>
    </row>
    <row r="14307" spans="1:1" x14ac:dyDescent="0.2">
      <c r="A14307" s="94"/>
    </row>
    <row r="14308" spans="1:1" x14ac:dyDescent="0.2">
      <c r="A14308" s="94"/>
    </row>
    <row r="14309" spans="1:1" x14ac:dyDescent="0.2">
      <c r="A14309" s="94"/>
    </row>
    <row r="14310" spans="1:1" x14ac:dyDescent="0.2">
      <c r="A14310" s="94"/>
    </row>
    <row r="14311" spans="1:1" x14ac:dyDescent="0.2">
      <c r="A14311" s="94"/>
    </row>
    <row r="14312" spans="1:1" x14ac:dyDescent="0.2">
      <c r="A14312" s="94"/>
    </row>
    <row r="14313" spans="1:1" x14ac:dyDescent="0.2">
      <c r="A14313" s="94"/>
    </row>
    <row r="14314" spans="1:1" x14ac:dyDescent="0.2">
      <c r="A14314" s="94"/>
    </row>
    <row r="14315" spans="1:1" x14ac:dyDescent="0.2">
      <c r="A14315" s="94"/>
    </row>
    <row r="14316" spans="1:1" x14ac:dyDescent="0.2">
      <c r="A14316" s="94"/>
    </row>
    <row r="14317" spans="1:1" x14ac:dyDescent="0.2">
      <c r="A14317" s="94"/>
    </row>
    <row r="14318" spans="1:1" x14ac:dyDescent="0.2">
      <c r="A14318" s="94"/>
    </row>
    <row r="14319" spans="1:1" x14ac:dyDescent="0.2">
      <c r="A14319" s="94"/>
    </row>
    <row r="14320" spans="1:1" x14ac:dyDescent="0.2">
      <c r="A14320" s="94"/>
    </row>
    <row r="14321" spans="1:1" x14ac:dyDescent="0.2">
      <c r="A14321" s="94"/>
    </row>
    <row r="14322" spans="1:1" x14ac:dyDescent="0.2">
      <c r="A14322" s="94"/>
    </row>
    <row r="14323" spans="1:1" x14ac:dyDescent="0.2">
      <c r="A14323" s="94"/>
    </row>
    <row r="14324" spans="1:1" x14ac:dyDescent="0.2">
      <c r="A14324" s="94"/>
    </row>
    <row r="14325" spans="1:1" x14ac:dyDescent="0.2">
      <c r="A14325" s="94"/>
    </row>
    <row r="14326" spans="1:1" x14ac:dyDescent="0.2">
      <c r="A14326" s="94"/>
    </row>
    <row r="14327" spans="1:1" x14ac:dyDescent="0.2">
      <c r="A14327" s="94"/>
    </row>
    <row r="14328" spans="1:1" x14ac:dyDescent="0.2">
      <c r="A14328" s="94"/>
    </row>
    <row r="14329" spans="1:1" x14ac:dyDescent="0.2">
      <c r="A14329" s="94"/>
    </row>
    <row r="14330" spans="1:1" x14ac:dyDescent="0.2">
      <c r="A14330" s="94"/>
    </row>
    <row r="14331" spans="1:1" x14ac:dyDescent="0.2">
      <c r="A14331" s="94"/>
    </row>
    <row r="14332" spans="1:1" x14ac:dyDescent="0.2">
      <c r="A14332" s="94"/>
    </row>
    <row r="14333" spans="1:1" x14ac:dyDescent="0.2">
      <c r="A14333" s="94"/>
    </row>
    <row r="14334" spans="1:1" x14ac:dyDescent="0.2">
      <c r="A14334" s="94"/>
    </row>
    <row r="14335" spans="1:1" x14ac:dyDescent="0.2">
      <c r="A14335" s="94"/>
    </row>
    <row r="14336" spans="1:1" x14ac:dyDescent="0.2">
      <c r="A14336" s="94"/>
    </row>
    <row r="14337" spans="1:1" x14ac:dyDescent="0.2">
      <c r="A14337" s="94"/>
    </row>
    <row r="14338" spans="1:1" x14ac:dyDescent="0.2">
      <c r="A14338" s="94"/>
    </row>
    <row r="14339" spans="1:1" x14ac:dyDescent="0.2">
      <c r="A14339" s="94"/>
    </row>
    <row r="14340" spans="1:1" x14ac:dyDescent="0.2">
      <c r="A14340" s="94"/>
    </row>
    <row r="14341" spans="1:1" x14ac:dyDescent="0.2">
      <c r="A14341" s="94"/>
    </row>
    <row r="14342" spans="1:1" x14ac:dyDescent="0.2">
      <c r="A14342" s="94"/>
    </row>
    <row r="14343" spans="1:1" x14ac:dyDescent="0.2">
      <c r="A14343" s="94"/>
    </row>
    <row r="14344" spans="1:1" x14ac:dyDescent="0.2">
      <c r="A14344" s="94"/>
    </row>
    <row r="14345" spans="1:1" x14ac:dyDescent="0.2">
      <c r="A14345" s="94"/>
    </row>
    <row r="14346" spans="1:1" x14ac:dyDescent="0.2">
      <c r="A14346" s="94"/>
    </row>
    <row r="14347" spans="1:1" x14ac:dyDescent="0.2">
      <c r="A14347" s="94"/>
    </row>
    <row r="14348" spans="1:1" x14ac:dyDescent="0.2">
      <c r="A14348" s="94"/>
    </row>
    <row r="14349" spans="1:1" x14ac:dyDescent="0.2">
      <c r="A14349" s="94"/>
    </row>
    <row r="14350" spans="1:1" x14ac:dyDescent="0.2">
      <c r="A14350" s="94"/>
    </row>
    <row r="14351" spans="1:1" x14ac:dyDescent="0.2">
      <c r="A14351" s="94"/>
    </row>
    <row r="14352" spans="1:1" x14ac:dyDescent="0.2">
      <c r="A14352" s="94"/>
    </row>
    <row r="14353" spans="1:1" x14ac:dyDescent="0.2">
      <c r="A14353" s="94"/>
    </row>
    <row r="14354" spans="1:1" x14ac:dyDescent="0.2">
      <c r="A14354" s="94"/>
    </row>
    <row r="14355" spans="1:1" x14ac:dyDescent="0.2">
      <c r="A14355" s="94"/>
    </row>
    <row r="14356" spans="1:1" x14ac:dyDescent="0.2">
      <c r="A14356" s="94"/>
    </row>
    <row r="14357" spans="1:1" x14ac:dyDescent="0.2">
      <c r="A14357" s="94"/>
    </row>
    <row r="14358" spans="1:1" x14ac:dyDescent="0.2">
      <c r="A14358" s="94"/>
    </row>
    <row r="14359" spans="1:1" x14ac:dyDescent="0.2">
      <c r="A14359" s="94"/>
    </row>
    <row r="14360" spans="1:1" x14ac:dyDescent="0.2">
      <c r="A14360" s="94"/>
    </row>
    <row r="14361" spans="1:1" x14ac:dyDescent="0.2">
      <c r="A14361" s="94"/>
    </row>
    <row r="14362" spans="1:1" x14ac:dyDescent="0.2">
      <c r="A14362" s="94"/>
    </row>
    <row r="14363" spans="1:1" x14ac:dyDescent="0.2">
      <c r="A14363" s="94"/>
    </row>
    <row r="14364" spans="1:1" x14ac:dyDescent="0.2">
      <c r="A14364" s="94"/>
    </row>
    <row r="14365" spans="1:1" x14ac:dyDescent="0.2">
      <c r="A14365" s="94"/>
    </row>
    <row r="14366" spans="1:1" x14ac:dyDescent="0.2">
      <c r="A14366" s="94"/>
    </row>
    <row r="14367" spans="1:1" x14ac:dyDescent="0.2">
      <c r="A14367" s="94"/>
    </row>
    <row r="14368" spans="1:1" x14ac:dyDescent="0.2">
      <c r="A14368" s="94"/>
    </row>
    <row r="14369" spans="1:1" x14ac:dyDescent="0.2">
      <c r="A14369" s="94"/>
    </row>
    <row r="14370" spans="1:1" x14ac:dyDescent="0.2">
      <c r="A14370" s="94"/>
    </row>
    <row r="14371" spans="1:1" x14ac:dyDescent="0.2">
      <c r="A14371" s="94"/>
    </row>
    <row r="14372" spans="1:1" x14ac:dyDescent="0.2">
      <c r="A14372" s="94"/>
    </row>
    <row r="14373" spans="1:1" x14ac:dyDescent="0.2">
      <c r="A14373" s="94"/>
    </row>
    <row r="14374" spans="1:1" x14ac:dyDescent="0.2">
      <c r="A14374" s="94"/>
    </row>
    <row r="14375" spans="1:1" x14ac:dyDescent="0.2">
      <c r="A14375" s="94"/>
    </row>
    <row r="14376" spans="1:1" x14ac:dyDescent="0.2">
      <c r="A14376" s="94"/>
    </row>
    <row r="14377" spans="1:1" x14ac:dyDescent="0.2">
      <c r="A14377" s="94"/>
    </row>
    <row r="14378" spans="1:1" x14ac:dyDescent="0.2">
      <c r="A14378" s="94"/>
    </row>
    <row r="14379" spans="1:1" x14ac:dyDescent="0.2">
      <c r="A14379" s="94"/>
    </row>
    <row r="14380" spans="1:1" x14ac:dyDescent="0.2">
      <c r="A14380" s="94"/>
    </row>
    <row r="14381" spans="1:1" x14ac:dyDescent="0.2">
      <c r="A14381" s="94"/>
    </row>
    <row r="14382" spans="1:1" x14ac:dyDescent="0.2">
      <c r="A14382" s="94"/>
    </row>
    <row r="14383" spans="1:1" x14ac:dyDescent="0.2">
      <c r="A14383" s="94"/>
    </row>
    <row r="14384" spans="1:1" x14ac:dyDescent="0.2">
      <c r="A14384" s="94"/>
    </row>
    <row r="14385" spans="1:1" x14ac:dyDescent="0.2">
      <c r="A14385" s="94"/>
    </row>
    <row r="14386" spans="1:1" x14ac:dyDescent="0.2">
      <c r="A14386" s="94"/>
    </row>
    <row r="14387" spans="1:1" x14ac:dyDescent="0.2">
      <c r="A14387" s="94"/>
    </row>
    <row r="14388" spans="1:1" x14ac:dyDescent="0.2">
      <c r="A14388" s="94"/>
    </row>
    <row r="14389" spans="1:1" x14ac:dyDescent="0.2">
      <c r="A14389" s="94"/>
    </row>
    <row r="14390" spans="1:1" x14ac:dyDescent="0.2">
      <c r="A14390" s="94"/>
    </row>
    <row r="14391" spans="1:1" x14ac:dyDescent="0.2">
      <c r="A14391" s="94"/>
    </row>
    <row r="14392" spans="1:1" x14ac:dyDescent="0.2">
      <c r="A14392" s="94"/>
    </row>
    <row r="14393" spans="1:1" x14ac:dyDescent="0.2">
      <c r="A14393" s="94"/>
    </row>
    <row r="14394" spans="1:1" x14ac:dyDescent="0.2">
      <c r="A14394" s="94"/>
    </row>
    <row r="14395" spans="1:1" x14ac:dyDescent="0.2">
      <c r="A14395" s="94"/>
    </row>
    <row r="14396" spans="1:1" x14ac:dyDescent="0.2">
      <c r="A14396" s="94"/>
    </row>
    <row r="14397" spans="1:1" x14ac:dyDescent="0.2">
      <c r="A14397" s="94"/>
    </row>
    <row r="14398" spans="1:1" x14ac:dyDescent="0.2">
      <c r="A14398" s="94"/>
    </row>
    <row r="14399" spans="1:1" x14ac:dyDescent="0.2">
      <c r="A14399" s="94"/>
    </row>
    <row r="14400" spans="1:1" x14ac:dyDescent="0.2">
      <c r="A14400" s="94"/>
    </row>
    <row r="14401" spans="1:1" x14ac:dyDescent="0.2">
      <c r="A14401" s="94"/>
    </row>
    <row r="14402" spans="1:1" x14ac:dyDescent="0.2">
      <c r="A14402" s="94"/>
    </row>
    <row r="14403" spans="1:1" x14ac:dyDescent="0.2">
      <c r="A14403" s="94"/>
    </row>
    <row r="14404" spans="1:1" x14ac:dyDescent="0.2">
      <c r="A14404" s="94"/>
    </row>
    <row r="14405" spans="1:1" x14ac:dyDescent="0.2">
      <c r="A14405" s="94"/>
    </row>
    <row r="14406" spans="1:1" x14ac:dyDescent="0.2">
      <c r="A14406" s="94"/>
    </row>
    <row r="14407" spans="1:1" x14ac:dyDescent="0.2">
      <c r="A14407" s="94"/>
    </row>
    <row r="14408" spans="1:1" x14ac:dyDescent="0.2">
      <c r="A14408" s="94"/>
    </row>
    <row r="14409" spans="1:1" x14ac:dyDescent="0.2">
      <c r="A14409" s="94"/>
    </row>
    <row r="14410" spans="1:1" x14ac:dyDescent="0.2">
      <c r="A14410" s="94"/>
    </row>
    <row r="14411" spans="1:1" x14ac:dyDescent="0.2">
      <c r="A14411" s="94"/>
    </row>
    <row r="14412" spans="1:1" x14ac:dyDescent="0.2">
      <c r="A14412" s="94"/>
    </row>
    <row r="14413" spans="1:1" x14ac:dyDescent="0.2">
      <c r="A14413" s="94"/>
    </row>
    <row r="14414" spans="1:1" x14ac:dyDescent="0.2">
      <c r="A14414" s="94"/>
    </row>
    <row r="14415" spans="1:1" x14ac:dyDescent="0.2">
      <c r="A14415" s="94"/>
    </row>
    <row r="14416" spans="1:1" x14ac:dyDescent="0.2">
      <c r="A14416" s="94"/>
    </row>
    <row r="14417" spans="1:1" x14ac:dyDescent="0.2">
      <c r="A14417" s="94"/>
    </row>
    <row r="14418" spans="1:1" x14ac:dyDescent="0.2">
      <c r="A14418" s="94"/>
    </row>
    <row r="14419" spans="1:1" x14ac:dyDescent="0.2">
      <c r="A14419" s="94"/>
    </row>
    <row r="14420" spans="1:1" x14ac:dyDescent="0.2">
      <c r="A14420" s="94"/>
    </row>
    <row r="14421" spans="1:1" x14ac:dyDescent="0.2">
      <c r="A14421" s="94"/>
    </row>
    <row r="14422" spans="1:1" x14ac:dyDescent="0.2">
      <c r="A14422" s="94"/>
    </row>
    <row r="14423" spans="1:1" x14ac:dyDescent="0.2">
      <c r="A14423" s="94"/>
    </row>
    <row r="14424" spans="1:1" x14ac:dyDescent="0.2">
      <c r="A14424" s="94"/>
    </row>
    <row r="14425" spans="1:1" x14ac:dyDescent="0.2">
      <c r="A14425" s="94"/>
    </row>
    <row r="14426" spans="1:1" x14ac:dyDescent="0.2">
      <c r="A14426" s="94"/>
    </row>
    <row r="14427" spans="1:1" x14ac:dyDescent="0.2">
      <c r="A14427" s="94"/>
    </row>
    <row r="14428" spans="1:1" x14ac:dyDescent="0.2">
      <c r="A14428" s="94"/>
    </row>
    <row r="14429" spans="1:1" x14ac:dyDescent="0.2">
      <c r="A14429" s="94"/>
    </row>
    <row r="14430" spans="1:1" x14ac:dyDescent="0.2">
      <c r="A14430" s="94"/>
    </row>
    <row r="14431" spans="1:1" x14ac:dyDescent="0.2">
      <c r="A14431" s="94"/>
    </row>
    <row r="14432" spans="1:1" x14ac:dyDescent="0.2">
      <c r="A14432" s="94"/>
    </row>
    <row r="14433" spans="1:1" x14ac:dyDescent="0.2">
      <c r="A14433" s="94"/>
    </row>
    <row r="14434" spans="1:1" x14ac:dyDescent="0.2">
      <c r="A14434" s="94"/>
    </row>
    <row r="14435" spans="1:1" x14ac:dyDescent="0.2">
      <c r="A14435" s="94"/>
    </row>
    <row r="14436" spans="1:1" x14ac:dyDescent="0.2">
      <c r="A14436" s="94"/>
    </row>
    <row r="14437" spans="1:1" x14ac:dyDescent="0.2">
      <c r="A14437" s="94"/>
    </row>
    <row r="14438" spans="1:1" x14ac:dyDescent="0.2">
      <c r="A14438" s="94"/>
    </row>
    <row r="14439" spans="1:1" x14ac:dyDescent="0.2">
      <c r="A14439" s="94"/>
    </row>
    <row r="14440" spans="1:1" x14ac:dyDescent="0.2">
      <c r="A14440" s="94"/>
    </row>
    <row r="14441" spans="1:1" x14ac:dyDescent="0.2">
      <c r="A14441" s="94"/>
    </row>
    <row r="14442" spans="1:1" x14ac:dyDescent="0.2">
      <c r="A14442" s="94"/>
    </row>
    <row r="14443" spans="1:1" x14ac:dyDescent="0.2">
      <c r="A14443" s="94"/>
    </row>
    <row r="14444" spans="1:1" x14ac:dyDescent="0.2">
      <c r="A14444" s="94"/>
    </row>
    <row r="14445" spans="1:1" x14ac:dyDescent="0.2">
      <c r="A14445" s="94"/>
    </row>
    <row r="14446" spans="1:1" x14ac:dyDescent="0.2">
      <c r="A14446" s="94"/>
    </row>
    <row r="14447" spans="1:1" x14ac:dyDescent="0.2">
      <c r="A14447" s="94"/>
    </row>
    <row r="14448" spans="1:1" x14ac:dyDescent="0.2">
      <c r="A14448" s="94"/>
    </row>
    <row r="14449" spans="1:1" x14ac:dyDescent="0.2">
      <c r="A14449" s="94"/>
    </row>
    <row r="14450" spans="1:1" x14ac:dyDescent="0.2">
      <c r="A14450" s="94"/>
    </row>
    <row r="14451" spans="1:1" x14ac:dyDescent="0.2">
      <c r="A14451" s="94"/>
    </row>
    <row r="14452" spans="1:1" x14ac:dyDescent="0.2">
      <c r="A14452" s="94"/>
    </row>
    <row r="14453" spans="1:1" x14ac:dyDescent="0.2">
      <c r="A14453" s="94"/>
    </row>
    <row r="14454" spans="1:1" x14ac:dyDescent="0.2">
      <c r="A14454" s="94"/>
    </row>
    <row r="14455" spans="1:1" x14ac:dyDescent="0.2">
      <c r="A14455" s="94"/>
    </row>
    <row r="14456" spans="1:1" x14ac:dyDescent="0.2">
      <c r="A14456" s="94"/>
    </row>
    <row r="14457" spans="1:1" x14ac:dyDescent="0.2">
      <c r="A14457" s="94"/>
    </row>
    <row r="14458" spans="1:1" x14ac:dyDescent="0.2">
      <c r="A14458" s="94"/>
    </row>
    <row r="14459" spans="1:1" x14ac:dyDescent="0.2">
      <c r="A14459" s="94"/>
    </row>
    <row r="14460" spans="1:1" x14ac:dyDescent="0.2">
      <c r="A14460" s="94"/>
    </row>
    <row r="14461" spans="1:1" x14ac:dyDescent="0.2">
      <c r="A14461" s="94"/>
    </row>
    <row r="14462" spans="1:1" x14ac:dyDescent="0.2">
      <c r="A14462" s="94"/>
    </row>
    <row r="14463" spans="1:1" x14ac:dyDescent="0.2">
      <c r="A14463" s="94"/>
    </row>
    <row r="14464" spans="1:1" x14ac:dyDescent="0.2">
      <c r="A14464" s="94"/>
    </row>
    <row r="14465" spans="1:1" x14ac:dyDescent="0.2">
      <c r="A14465" s="94"/>
    </row>
    <row r="14466" spans="1:1" x14ac:dyDescent="0.2">
      <c r="A14466" s="94"/>
    </row>
    <row r="14467" spans="1:1" x14ac:dyDescent="0.2">
      <c r="A14467" s="94"/>
    </row>
    <row r="14468" spans="1:1" x14ac:dyDescent="0.2">
      <c r="A14468" s="94"/>
    </row>
    <row r="14469" spans="1:1" x14ac:dyDescent="0.2">
      <c r="A14469" s="94"/>
    </row>
    <row r="14470" spans="1:1" x14ac:dyDescent="0.2">
      <c r="A14470" s="94"/>
    </row>
    <row r="14471" spans="1:1" x14ac:dyDescent="0.2">
      <c r="A14471" s="94"/>
    </row>
    <row r="14472" spans="1:1" x14ac:dyDescent="0.2">
      <c r="A14472" s="94"/>
    </row>
    <row r="14473" spans="1:1" x14ac:dyDescent="0.2">
      <c r="A14473" s="94"/>
    </row>
    <row r="14474" spans="1:1" x14ac:dyDescent="0.2">
      <c r="A14474" s="94"/>
    </row>
    <row r="14475" spans="1:1" x14ac:dyDescent="0.2">
      <c r="A14475" s="94"/>
    </row>
    <row r="14476" spans="1:1" x14ac:dyDescent="0.2">
      <c r="A14476" s="94"/>
    </row>
    <row r="14477" spans="1:1" x14ac:dyDescent="0.2">
      <c r="A14477" s="94"/>
    </row>
    <row r="14478" spans="1:1" x14ac:dyDescent="0.2">
      <c r="A14478" s="94"/>
    </row>
    <row r="14479" spans="1:1" x14ac:dyDescent="0.2">
      <c r="A14479" s="94"/>
    </row>
    <row r="14480" spans="1:1" x14ac:dyDescent="0.2">
      <c r="A14480" s="94"/>
    </row>
    <row r="14481" spans="1:1" x14ac:dyDescent="0.2">
      <c r="A14481" s="94"/>
    </row>
    <row r="14482" spans="1:1" x14ac:dyDescent="0.2">
      <c r="A14482" s="94"/>
    </row>
    <row r="14483" spans="1:1" x14ac:dyDescent="0.2">
      <c r="A14483" s="94"/>
    </row>
    <row r="14484" spans="1:1" x14ac:dyDescent="0.2">
      <c r="A14484" s="94"/>
    </row>
    <row r="14485" spans="1:1" x14ac:dyDescent="0.2">
      <c r="A14485" s="94"/>
    </row>
    <row r="14486" spans="1:1" x14ac:dyDescent="0.2">
      <c r="A14486" s="94"/>
    </row>
    <row r="14487" spans="1:1" x14ac:dyDescent="0.2">
      <c r="A14487" s="94"/>
    </row>
    <row r="14488" spans="1:1" x14ac:dyDescent="0.2">
      <c r="A14488" s="94"/>
    </row>
    <row r="14489" spans="1:1" x14ac:dyDescent="0.2">
      <c r="A14489" s="94"/>
    </row>
    <row r="14490" spans="1:1" x14ac:dyDescent="0.2">
      <c r="A14490" s="94"/>
    </row>
    <row r="14491" spans="1:1" x14ac:dyDescent="0.2">
      <c r="A14491" s="94"/>
    </row>
    <row r="14492" spans="1:1" x14ac:dyDescent="0.2">
      <c r="A14492" s="94"/>
    </row>
    <row r="14493" spans="1:1" x14ac:dyDescent="0.2">
      <c r="A14493" s="94"/>
    </row>
    <row r="14494" spans="1:1" x14ac:dyDescent="0.2">
      <c r="A14494" s="94"/>
    </row>
    <row r="14495" spans="1:1" x14ac:dyDescent="0.2">
      <c r="A14495" s="94"/>
    </row>
    <row r="14496" spans="1:1" x14ac:dyDescent="0.2">
      <c r="A14496" s="94"/>
    </row>
    <row r="14497" spans="1:1" x14ac:dyDescent="0.2">
      <c r="A14497" s="94"/>
    </row>
    <row r="14498" spans="1:1" x14ac:dyDescent="0.2">
      <c r="A14498" s="94"/>
    </row>
    <row r="14499" spans="1:1" x14ac:dyDescent="0.2">
      <c r="A14499" s="94"/>
    </row>
    <row r="14500" spans="1:1" x14ac:dyDescent="0.2">
      <c r="A14500" s="94"/>
    </row>
    <row r="14501" spans="1:1" x14ac:dyDescent="0.2">
      <c r="A14501" s="94"/>
    </row>
    <row r="14502" spans="1:1" x14ac:dyDescent="0.2">
      <c r="A14502" s="94"/>
    </row>
    <row r="14503" spans="1:1" x14ac:dyDescent="0.2">
      <c r="A14503" s="94"/>
    </row>
    <row r="14504" spans="1:1" x14ac:dyDescent="0.2">
      <c r="A14504" s="94"/>
    </row>
    <row r="14505" spans="1:1" x14ac:dyDescent="0.2">
      <c r="A14505" s="94"/>
    </row>
    <row r="14506" spans="1:1" x14ac:dyDescent="0.2">
      <c r="A14506" s="94"/>
    </row>
    <row r="14507" spans="1:1" x14ac:dyDescent="0.2">
      <c r="A14507" s="94"/>
    </row>
    <row r="14508" spans="1:1" x14ac:dyDescent="0.2">
      <c r="A14508" s="94"/>
    </row>
    <row r="14509" spans="1:1" x14ac:dyDescent="0.2">
      <c r="A14509" s="94"/>
    </row>
    <row r="14510" spans="1:1" x14ac:dyDescent="0.2">
      <c r="A14510" s="94"/>
    </row>
    <row r="14511" spans="1:1" x14ac:dyDescent="0.2">
      <c r="A14511" s="94"/>
    </row>
    <row r="14512" spans="1:1" x14ac:dyDescent="0.2">
      <c r="A14512" s="94"/>
    </row>
    <row r="14513" spans="1:1" x14ac:dyDescent="0.2">
      <c r="A14513" s="94"/>
    </row>
    <row r="14514" spans="1:1" x14ac:dyDescent="0.2">
      <c r="A14514" s="94"/>
    </row>
    <row r="14515" spans="1:1" x14ac:dyDescent="0.2">
      <c r="A14515" s="94"/>
    </row>
    <row r="14516" spans="1:1" x14ac:dyDescent="0.2">
      <c r="A14516" s="94"/>
    </row>
    <row r="14517" spans="1:1" x14ac:dyDescent="0.2">
      <c r="A14517" s="94"/>
    </row>
    <row r="14518" spans="1:1" x14ac:dyDescent="0.2">
      <c r="A14518" s="94"/>
    </row>
    <row r="14519" spans="1:1" x14ac:dyDescent="0.2">
      <c r="A14519" s="94"/>
    </row>
    <row r="14520" spans="1:1" x14ac:dyDescent="0.2">
      <c r="A14520" s="94"/>
    </row>
    <row r="14521" spans="1:1" x14ac:dyDescent="0.2">
      <c r="A14521" s="94"/>
    </row>
    <row r="14522" spans="1:1" x14ac:dyDescent="0.2">
      <c r="A14522" s="94"/>
    </row>
    <row r="14523" spans="1:1" x14ac:dyDescent="0.2">
      <c r="A14523" s="94"/>
    </row>
    <row r="14524" spans="1:1" x14ac:dyDescent="0.2">
      <c r="A14524" s="94"/>
    </row>
    <row r="14525" spans="1:1" x14ac:dyDescent="0.2">
      <c r="A14525" s="94"/>
    </row>
    <row r="14526" spans="1:1" x14ac:dyDescent="0.2">
      <c r="A14526" s="94"/>
    </row>
    <row r="14527" spans="1:1" x14ac:dyDescent="0.2">
      <c r="A14527" s="94"/>
    </row>
    <row r="14528" spans="1:1" x14ac:dyDescent="0.2">
      <c r="A14528" s="94"/>
    </row>
    <row r="14529" spans="1:1" x14ac:dyDescent="0.2">
      <c r="A14529" s="94"/>
    </row>
    <row r="14530" spans="1:1" x14ac:dyDescent="0.2">
      <c r="A14530" s="94"/>
    </row>
    <row r="14531" spans="1:1" x14ac:dyDescent="0.2">
      <c r="A14531" s="94"/>
    </row>
    <row r="14532" spans="1:1" x14ac:dyDescent="0.2">
      <c r="A14532" s="94"/>
    </row>
    <row r="14533" spans="1:1" x14ac:dyDescent="0.2">
      <c r="A14533" s="94"/>
    </row>
    <row r="14534" spans="1:1" x14ac:dyDescent="0.2">
      <c r="A14534" s="94"/>
    </row>
    <row r="14535" spans="1:1" x14ac:dyDescent="0.2">
      <c r="A14535" s="94"/>
    </row>
    <row r="14536" spans="1:1" x14ac:dyDescent="0.2">
      <c r="A14536" s="94"/>
    </row>
    <row r="14537" spans="1:1" x14ac:dyDescent="0.2">
      <c r="A14537" s="94"/>
    </row>
    <row r="14538" spans="1:1" x14ac:dyDescent="0.2">
      <c r="A14538" s="94"/>
    </row>
    <row r="14539" spans="1:1" x14ac:dyDescent="0.2">
      <c r="A14539" s="94"/>
    </row>
    <row r="14540" spans="1:1" x14ac:dyDescent="0.2">
      <c r="A14540" s="94"/>
    </row>
    <row r="14541" spans="1:1" x14ac:dyDescent="0.2">
      <c r="A14541" s="94"/>
    </row>
    <row r="14542" spans="1:1" x14ac:dyDescent="0.2">
      <c r="A14542" s="94"/>
    </row>
    <row r="14543" spans="1:1" x14ac:dyDescent="0.2">
      <c r="A14543" s="94"/>
    </row>
    <row r="14544" spans="1:1" x14ac:dyDescent="0.2">
      <c r="A14544" s="94"/>
    </row>
    <row r="14545" spans="1:1" x14ac:dyDescent="0.2">
      <c r="A14545" s="94"/>
    </row>
    <row r="14546" spans="1:1" x14ac:dyDescent="0.2">
      <c r="A14546" s="94"/>
    </row>
    <row r="14547" spans="1:1" x14ac:dyDescent="0.2">
      <c r="A14547" s="94"/>
    </row>
    <row r="14548" spans="1:1" x14ac:dyDescent="0.2">
      <c r="A14548" s="94"/>
    </row>
    <row r="14549" spans="1:1" x14ac:dyDescent="0.2">
      <c r="A14549" s="94"/>
    </row>
    <row r="14550" spans="1:1" x14ac:dyDescent="0.2">
      <c r="A14550" s="94"/>
    </row>
    <row r="14551" spans="1:1" x14ac:dyDescent="0.2">
      <c r="A14551" s="94"/>
    </row>
    <row r="14552" spans="1:1" x14ac:dyDescent="0.2">
      <c r="A14552" s="94"/>
    </row>
    <row r="14553" spans="1:1" x14ac:dyDescent="0.2">
      <c r="A14553" s="94"/>
    </row>
    <row r="14554" spans="1:1" x14ac:dyDescent="0.2">
      <c r="A14554" s="94"/>
    </row>
    <row r="14555" spans="1:1" x14ac:dyDescent="0.2">
      <c r="A14555" s="94"/>
    </row>
    <row r="14556" spans="1:1" x14ac:dyDescent="0.2">
      <c r="A14556" s="94"/>
    </row>
    <row r="14557" spans="1:1" x14ac:dyDescent="0.2">
      <c r="A14557" s="94"/>
    </row>
    <row r="14558" spans="1:1" x14ac:dyDescent="0.2">
      <c r="A14558" s="94"/>
    </row>
    <row r="14559" spans="1:1" x14ac:dyDescent="0.2">
      <c r="A14559" s="94"/>
    </row>
    <row r="14560" spans="1:1" x14ac:dyDescent="0.2">
      <c r="A14560" s="94"/>
    </row>
    <row r="14561" spans="1:1" x14ac:dyDescent="0.2">
      <c r="A14561" s="94"/>
    </row>
    <row r="14562" spans="1:1" x14ac:dyDescent="0.2">
      <c r="A14562" s="94"/>
    </row>
    <row r="14563" spans="1:1" x14ac:dyDescent="0.2">
      <c r="A14563" s="94"/>
    </row>
    <row r="14564" spans="1:1" x14ac:dyDescent="0.2">
      <c r="A14564" s="94"/>
    </row>
    <row r="14565" spans="1:1" x14ac:dyDescent="0.2">
      <c r="A14565" s="94"/>
    </row>
    <row r="14566" spans="1:1" x14ac:dyDescent="0.2">
      <c r="A14566" s="94"/>
    </row>
    <row r="14567" spans="1:1" x14ac:dyDescent="0.2">
      <c r="A14567" s="94"/>
    </row>
    <row r="14568" spans="1:1" x14ac:dyDescent="0.2">
      <c r="A14568" s="94"/>
    </row>
    <row r="14569" spans="1:1" x14ac:dyDescent="0.2">
      <c r="A14569" s="94"/>
    </row>
    <row r="14570" spans="1:1" x14ac:dyDescent="0.2">
      <c r="A14570" s="94"/>
    </row>
    <row r="14571" spans="1:1" x14ac:dyDescent="0.2">
      <c r="A14571" s="94"/>
    </row>
    <row r="14572" spans="1:1" x14ac:dyDescent="0.2">
      <c r="A14572" s="94"/>
    </row>
    <row r="14573" spans="1:1" x14ac:dyDescent="0.2">
      <c r="A14573" s="94"/>
    </row>
    <row r="14574" spans="1:1" x14ac:dyDescent="0.2">
      <c r="A14574" s="94"/>
    </row>
    <row r="14575" spans="1:1" x14ac:dyDescent="0.2">
      <c r="A14575" s="94"/>
    </row>
    <row r="14576" spans="1:1" x14ac:dyDescent="0.2">
      <c r="A14576" s="94"/>
    </row>
    <row r="14577" spans="1:1" x14ac:dyDescent="0.2">
      <c r="A14577" s="94"/>
    </row>
    <row r="14578" spans="1:1" x14ac:dyDescent="0.2">
      <c r="A14578" s="94"/>
    </row>
    <row r="14579" spans="1:1" x14ac:dyDescent="0.2">
      <c r="A14579" s="94"/>
    </row>
    <row r="14580" spans="1:1" x14ac:dyDescent="0.2">
      <c r="A14580" s="94"/>
    </row>
    <row r="14581" spans="1:1" x14ac:dyDescent="0.2">
      <c r="A14581" s="94"/>
    </row>
    <row r="14582" spans="1:1" x14ac:dyDescent="0.2">
      <c r="A14582" s="94"/>
    </row>
    <row r="14583" spans="1:1" x14ac:dyDescent="0.2">
      <c r="A14583" s="94"/>
    </row>
    <row r="14584" spans="1:1" x14ac:dyDescent="0.2">
      <c r="A14584" s="94"/>
    </row>
    <row r="14585" spans="1:1" x14ac:dyDescent="0.2">
      <c r="A14585" s="94"/>
    </row>
    <row r="14586" spans="1:1" x14ac:dyDescent="0.2">
      <c r="A14586" s="94"/>
    </row>
    <row r="14587" spans="1:1" x14ac:dyDescent="0.2">
      <c r="A14587" s="94"/>
    </row>
    <row r="14588" spans="1:1" x14ac:dyDescent="0.2">
      <c r="A14588" s="94"/>
    </row>
    <row r="14589" spans="1:1" x14ac:dyDescent="0.2">
      <c r="A14589" s="94"/>
    </row>
    <row r="14590" spans="1:1" x14ac:dyDescent="0.2">
      <c r="A14590" s="94"/>
    </row>
    <row r="14591" spans="1:1" x14ac:dyDescent="0.2">
      <c r="A14591" s="94"/>
    </row>
    <row r="14592" spans="1:1" x14ac:dyDescent="0.2">
      <c r="A14592" s="94"/>
    </row>
    <row r="14593" spans="1:1" x14ac:dyDescent="0.2">
      <c r="A14593" s="94"/>
    </row>
    <row r="14594" spans="1:1" x14ac:dyDescent="0.2">
      <c r="A14594" s="94"/>
    </row>
    <row r="14595" spans="1:1" x14ac:dyDescent="0.2">
      <c r="A14595" s="94"/>
    </row>
    <row r="14596" spans="1:1" x14ac:dyDescent="0.2">
      <c r="A14596" s="94"/>
    </row>
    <row r="14597" spans="1:1" x14ac:dyDescent="0.2">
      <c r="A14597" s="94"/>
    </row>
    <row r="14598" spans="1:1" x14ac:dyDescent="0.2">
      <c r="A14598" s="94"/>
    </row>
    <row r="14599" spans="1:1" x14ac:dyDescent="0.2">
      <c r="A14599" s="94"/>
    </row>
    <row r="14600" spans="1:1" x14ac:dyDescent="0.2">
      <c r="A14600" s="94"/>
    </row>
    <row r="14601" spans="1:1" x14ac:dyDescent="0.2">
      <c r="A14601" s="94"/>
    </row>
    <row r="14602" spans="1:1" x14ac:dyDescent="0.2">
      <c r="A14602" s="94"/>
    </row>
    <row r="14603" spans="1:1" x14ac:dyDescent="0.2">
      <c r="A14603" s="94"/>
    </row>
    <row r="14604" spans="1:1" x14ac:dyDescent="0.2">
      <c r="A14604" s="94"/>
    </row>
    <row r="14605" spans="1:1" x14ac:dyDescent="0.2">
      <c r="A14605" s="94"/>
    </row>
    <row r="14606" spans="1:1" x14ac:dyDescent="0.2">
      <c r="A14606" s="94"/>
    </row>
    <row r="14607" spans="1:1" x14ac:dyDescent="0.2">
      <c r="A14607" s="94"/>
    </row>
    <row r="14608" spans="1:1" x14ac:dyDescent="0.2">
      <c r="A14608" s="94"/>
    </row>
    <row r="14609" spans="1:1" x14ac:dyDescent="0.2">
      <c r="A14609" s="94"/>
    </row>
    <row r="14610" spans="1:1" x14ac:dyDescent="0.2">
      <c r="A14610" s="94"/>
    </row>
    <row r="14611" spans="1:1" x14ac:dyDescent="0.2">
      <c r="A14611" s="94"/>
    </row>
    <row r="14612" spans="1:1" x14ac:dyDescent="0.2">
      <c r="A14612" s="94"/>
    </row>
    <row r="14613" spans="1:1" x14ac:dyDescent="0.2">
      <c r="A14613" s="94"/>
    </row>
    <row r="14614" spans="1:1" x14ac:dyDescent="0.2">
      <c r="A14614" s="94"/>
    </row>
    <row r="14615" spans="1:1" x14ac:dyDescent="0.2">
      <c r="A14615" s="94"/>
    </row>
    <row r="14616" spans="1:1" x14ac:dyDescent="0.2">
      <c r="A14616" s="94"/>
    </row>
    <row r="14617" spans="1:1" x14ac:dyDescent="0.2">
      <c r="A14617" s="94"/>
    </row>
    <row r="14618" spans="1:1" x14ac:dyDescent="0.2">
      <c r="A14618" s="94"/>
    </row>
    <row r="14619" spans="1:1" x14ac:dyDescent="0.2">
      <c r="A14619" s="94"/>
    </row>
    <row r="14620" spans="1:1" x14ac:dyDescent="0.2">
      <c r="A14620" s="94"/>
    </row>
    <row r="14621" spans="1:1" x14ac:dyDescent="0.2">
      <c r="A14621" s="94"/>
    </row>
    <row r="14622" spans="1:1" x14ac:dyDescent="0.2">
      <c r="A14622" s="94"/>
    </row>
    <row r="14623" spans="1:1" x14ac:dyDescent="0.2">
      <c r="A14623" s="94"/>
    </row>
    <row r="14624" spans="1:1" x14ac:dyDescent="0.2">
      <c r="A14624" s="94"/>
    </row>
    <row r="14625" spans="1:1" x14ac:dyDescent="0.2">
      <c r="A14625" s="94"/>
    </row>
    <row r="14626" spans="1:1" x14ac:dyDescent="0.2">
      <c r="A14626" s="94"/>
    </row>
    <row r="14627" spans="1:1" x14ac:dyDescent="0.2">
      <c r="A14627" s="94"/>
    </row>
    <row r="14628" spans="1:1" x14ac:dyDescent="0.2">
      <c r="A14628" s="94"/>
    </row>
    <row r="14629" spans="1:1" x14ac:dyDescent="0.2">
      <c r="A14629" s="94"/>
    </row>
    <row r="14630" spans="1:1" x14ac:dyDescent="0.2">
      <c r="A14630" s="94"/>
    </row>
    <row r="14631" spans="1:1" x14ac:dyDescent="0.2">
      <c r="A14631" s="94"/>
    </row>
    <row r="14632" spans="1:1" x14ac:dyDescent="0.2">
      <c r="A14632" s="94"/>
    </row>
    <row r="14633" spans="1:1" x14ac:dyDescent="0.2">
      <c r="A14633" s="94"/>
    </row>
    <row r="14634" spans="1:1" x14ac:dyDescent="0.2">
      <c r="A14634" s="94"/>
    </row>
    <row r="14635" spans="1:1" x14ac:dyDescent="0.2">
      <c r="A14635" s="94"/>
    </row>
    <row r="14636" spans="1:1" x14ac:dyDescent="0.2">
      <c r="A14636" s="94"/>
    </row>
    <row r="14637" spans="1:1" x14ac:dyDescent="0.2">
      <c r="A14637" s="94"/>
    </row>
    <row r="14638" spans="1:1" x14ac:dyDescent="0.2">
      <c r="A14638" s="94"/>
    </row>
    <row r="14639" spans="1:1" x14ac:dyDescent="0.2">
      <c r="A14639" s="94"/>
    </row>
    <row r="14640" spans="1:1" x14ac:dyDescent="0.2">
      <c r="A14640" s="94"/>
    </row>
    <row r="14641" spans="1:1" x14ac:dyDescent="0.2">
      <c r="A14641" s="94"/>
    </row>
    <row r="14642" spans="1:1" x14ac:dyDescent="0.2">
      <c r="A14642" s="94"/>
    </row>
    <row r="14643" spans="1:1" x14ac:dyDescent="0.2">
      <c r="A14643" s="94"/>
    </row>
    <row r="14644" spans="1:1" x14ac:dyDescent="0.2">
      <c r="A14644" s="94"/>
    </row>
    <row r="14645" spans="1:1" x14ac:dyDescent="0.2">
      <c r="A14645" s="94"/>
    </row>
    <row r="14646" spans="1:1" x14ac:dyDescent="0.2">
      <c r="A14646" s="94"/>
    </row>
    <row r="14647" spans="1:1" x14ac:dyDescent="0.2">
      <c r="A14647" s="94"/>
    </row>
    <row r="14648" spans="1:1" x14ac:dyDescent="0.2">
      <c r="A14648" s="94"/>
    </row>
    <row r="14649" spans="1:1" x14ac:dyDescent="0.2">
      <c r="A14649" s="94"/>
    </row>
    <row r="14650" spans="1:1" x14ac:dyDescent="0.2">
      <c r="A14650" s="94"/>
    </row>
    <row r="14651" spans="1:1" x14ac:dyDescent="0.2">
      <c r="A14651" s="94"/>
    </row>
    <row r="14652" spans="1:1" x14ac:dyDescent="0.2">
      <c r="A14652" s="94"/>
    </row>
    <row r="14653" spans="1:1" x14ac:dyDescent="0.2">
      <c r="A14653" s="94"/>
    </row>
    <row r="14654" spans="1:1" x14ac:dyDescent="0.2">
      <c r="A14654" s="94"/>
    </row>
    <row r="14655" spans="1:1" x14ac:dyDescent="0.2">
      <c r="A14655" s="94"/>
    </row>
    <row r="14656" spans="1:1" x14ac:dyDescent="0.2">
      <c r="A14656" s="94"/>
    </row>
    <row r="14657" spans="1:1" x14ac:dyDescent="0.2">
      <c r="A14657" s="94"/>
    </row>
    <row r="14658" spans="1:1" x14ac:dyDescent="0.2">
      <c r="A14658" s="94"/>
    </row>
    <row r="14659" spans="1:1" x14ac:dyDescent="0.2">
      <c r="A14659" s="94"/>
    </row>
    <row r="14660" spans="1:1" x14ac:dyDescent="0.2">
      <c r="A14660" s="94"/>
    </row>
    <row r="14661" spans="1:1" x14ac:dyDescent="0.2">
      <c r="A14661" s="94"/>
    </row>
    <row r="14662" spans="1:1" x14ac:dyDescent="0.2">
      <c r="A14662" s="94"/>
    </row>
    <row r="14663" spans="1:1" x14ac:dyDescent="0.2">
      <c r="A14663" s="94"/>
    </row>
    <row r="14664" spans="1:1" x14ac:dyDescent="0.2">
      <c r="A14664" s="94"/>
    </row>
    <row r="14665" spans="1:1" x14ac:dyDescent="0.2">
      <c r="A14665" s="94"/>
    </row>
    <row r="14666" spans="1:1" x14ac:dyDescent="0.2">
      <c r="A14666" s="94"/>
    </row>
    <row r="14667" spans="1:1" x14ac:dyDescent="0.2">
      <c r="A14667" s="94"/>
    </row>
    <row r="14668" spans="1:1" x14ac:dyDescent="0.2">
      <c r="A14668" s="94"/>
    </row>
    <row r="14669" spans="1:1" x14ac:dyDescent="0.2">
      <c r="A14669" s="94"/>
    </row>
    <row r="14670" spans="1:1" x14ac:dyDescent="0.2">
      <c r="A14670" s="94"/>
    </row>
    <row r="14671" spans="1:1" x14ac:dyDescent="0.2">
      <c r="A14671" s="94"/>
    </row>
    <row r="14672" spans="1:1" x14ac:dyDescent="0.2">
      <c r="A14672" s="94"/>
    </row>
    <row r="14673" spans="1:1" x14ac:dyDescent="0.2">
      <c r="A14673" s="94"/>
    </row>
    <row r="14674" spans="1:1" x14ac:dyDescent="0.2">
      <c r="A14674" s="94"/>
    </row>
    <row r="14675" spans="1:1" x14ac:dyDescent="0.2">
      <c r="A14675" s="94"/>
    </row>
    <row r="14676" spans="1:1" x14ac:dyDescent="0.2">
      <c r="A14676" s="94"/>
    </row>
    <row r="14677" spans="1:1" x14ac:dyDescent="0.2">
      <c r="A14677" s="94"/>
    </row>
    <row r="14678" spans="1:1" x14ac:dyDescent="0.2">
      <c r="A14678" s="94"/>
    </row>
    <row r="14679" spans="1:1" x14ac:dyDescent="0.2">
      <c r="A14679" s="94"/>
    </row>
    <row r="14680" spans="1:1" x14ac:dyDescent="0.2">
      <c r="A14680" s="94"/>
    </row>
    <row r="14681" spans="1:1" x14ac:dyDescent="0.2">
      <c r="A14681" s="94"/>
    </row>
    <row r="14682" spans="1:1" x14ac:dyDescent="0.2">
      <c r="A14682" s="94"/>
    </row>
    <row r="14683" spans="1:1" x14ac:dyDescent="0.2">
      <c r="A14683" s="94"/>
    </row>
    <row r="14684" spans="1:1" x14ac:dyDescent="0.2">
      <c r="A14684" s="94"/>
    </row>
    <row r="14685" spans="1:1" x14ac:dyDescent="0.2">
      <c r="A14685" s="94"/>
    </row>
    <row r="14686" spans="1:1" x14ac:dyDescent="0.2">
      <c r="A14686" s="94"/>
    </row>
    <row r="14687" spans="1:1" x14ac:dyDescent="0.2">
      <c r="A14687" s="94"/>
    </row>
    <row r="14688" spans="1:1" x14ac:dyDescent="0.2">
      <c r="A14688" s="94"/>
    </row>
    <row r="14689" spans="1:1" x14ac:dyDescent="0.2">
      <c r="A14689" s="94"/>
    </row>
    <row r="14690" spans="1:1" x14ac:dyDescent="0.2">
      <c r="A14690" s="94"/>
    </row>
    <row r="14691" spans="1:1" x14ac:dyDescent="0.2">
      <c r="A14691" s="94"/>
    </row>
    <row r="14692" spans="1:1" x14ac:dyDescent="0.2">
      <c r="A14692" s="94"/>
    </row>
    <row r="14693" spans="1:1" x14ac:dyDescent="0.2">
      <c r="A14693" s="94"/>
    </row>
    <row r="14694" spans="1:1" x14ac:dyDescent="0.2">
      <c r="A14694" s="94"/>
    </row>
    <row r="14695" spans="1:1" x14ac:dyDescent="0.2">
      <c r="A14695" s="94"/>
    </row>
    <row r="14696" spans="1:1" x14ac:dyDescent="0.2">
      <c r="A14696" s="94"/>
    </row>
    <row r="14697" spans="1:1" x14ac:dyDescent="0.2">
      <c r="A14697" s="94"/>
    </row>
    <row r="14698" spans="1:1" x14ac:dyDescent="0.2">
      <c r="A14698" s="94"/>
    </row>
    <row r="14699" spans="1:1" x14ac:dyDescent="0.2">
      <c r="A14699" s="94"/>
    </row>
    <row r="14700" spans="1:1" x14ac:dyDescent="0.2">
      <c r="A14700" s="94"/>
    </row>
    <row r="14701" spans="1:1" x14ac:dyDescent="0.2">
      <c r="A14701" s="94"/>
    </row>
    <row r="14702" spans="1:1" x14ac:dyDescent="0.2">
      <c r="A14702" s="94"/>
    </row>
    <row r="14703" spans="1:1" x14ac:dyDescent="0.2">
      <c r="A14703" s="94"/>
    </row>
    <row r="14704" spans="1:1" x14ac:dyDescent="0.2">
      <c r="A14704" s="94"/>
    </row>
    <row r="14705" spans="1:1" x14ac:dyDescent="0.2">
      <c r="A14705" s="94"/>
    </row>
    <row r="14706" spans="1:1" x14ac:dyDescent="0.2">
      <c r="A14706" s="94"/>
    </row>
    <row r="14707" spans="1:1" x14ac:dyDescent="0.2">
      <c r="A14707" s="94"/>
    </row>
    <row r="14708" spans="1:1" x14ac:dyDescent="0.2">
      <c r="A14708" s="94"/>
    </row>
    <row r="14709" spans="1:1" x14ac:dyDescent="0.2">
      <c r="A14709" s="94"/>
    </row>
    <row r="14710" spans="1:1" x14ac:dyDescent="0.2">
      <c r="A14710" s="94"/>
    </row>
    <row r="14711" spans="1:1" x14ac:dyDescent="0.2">
      <c r="A14711" s="94"/>
    </row>
    <row r="14712" spans="1:1" x14ac:dyDescent="0.2">
      <c r="A14712" s="94"/>
    </row>
    <row r="14713" spans="1:1" x14ac:dyDescent="0.2">
      <c r="A14713" s="94"/>
    </row>
    <row r="14714" spans="1:1" x14ac:dyDescent="0.2">
      <c r="A14714" s="94"/>
    </row>
    <row r="14715" spans="1:1" x14ac:dyDescent="0.2">
      <c r="A14715" s="94"/>
    </row>
    <row r="14716" spans="1:1" x14ac:dyDescent="0.2">
      <c r="A14716" s="94"/>
    </row>
    <row r="14717" spans="1:1" x14ac:dyDescent="0.2">
      <c r="A14717" s="94"/>
    </row>
    <row r="14718" spans="1:1" x14ac:dyDescent="0.2">
      <c r="A14718" s="94"/>
    </row>
    <row r="14719" spans="1:1" x14ac:dyDescent="0.2">
      <c r="A14719" s="94"/>
    </row>
    <row r="14720" spans="1:1" x14ac:dyDescent="0.2">
      <c r="A14720" s="94"/>
    </row>
    <row r="14721" spans="1:1" x14ac:dyDescent="0.2">
      <c r="A14721" s="94"/>
    </row>
    <row r="14722" spans="1:1" x14ac:dyDescent="0.2">
      <c r="A14722" s="94"/>
    </row>
    <row r="14723" spans="1:1" x14ac:dyDescent="0.2">
      <c r="A14723" s="94"/>
    </row>
    <row r="14724" spans="1:1" x14ac:dyDescent="0.2">
      <c r="A14724" s="94"/>
    </row>
    <row r="14725" spans="1:1" x14ac:dyDescent="0.2">
      <c r="A14725" s="94"/>
    </row>
    <row r="14726" spans="1:1" x14ac:dyDescent="0.2">
      <c r="A14726" s="94"/>
    </row>
    <row r="14727" spans="1:1" x14ac:dyDescent="0.2">
      <c r="A14727" s="94"/>
    </row>
    <row r="14728" spans="1:1" x14ac:dyDescent="0.2">
      <c r="A14728" s="94"/>
    </row>
    <row r="14729" spans="1:1" x14ac:dyDescent="0.2">
      <c r="A14729" s="94"/>
    </row>
    <row r="14730" spans="1:1" x14ac:dyDescent="0.2">
      <c r="A14730" s="94"/>
    </row>
    <row r="14731" spans="1:1" x14ac:dyDescent="0.2">
      <c r="A14731" s="94"/>
    </row>
    <row r="14732" spans="1:1" x14ac:dyDescent="0.2">
      <c r="A14732" s="94"/>
    </row>
    <row r="14733" spans="1:1" x14ac:dyDescent="0.2">
      <c r="A14733" s="94"/>
    </row>
    <row r="14734" spans="1:1" x14ac:dyDescent="0.2">
      <c r="A14734" s="94"/>
    </row>
    <row r="14735" spans="1:1" x14ac:dyDescent="0.2">
      <c r="A14735" s="94"/>
    </row>
    <row r="14736" spans="1:1" x14ac:dyDescent="0.2">
      <c r="A14736" s="94"/>
    </row>
    <row r="14737" spans="1:1" x14ac:dyDescent="0.2">
      <c r="A14737" s="94"/>
    </row>
    <row r="14738" spans="1:1" x14ac:dyDescent="0.2">
      <c r="A14738" s="94"/>
    </row>
    <row r="14739" spans="1:1" x14ac:dyDescent="0.2">
      <c r="A14739" s="94"/>
    </row>
    <row r="14740" spans="1:1" x14ac:dyDescent="0.2">
      <c r="A14740" s="94"/>
    </row>
    <row r="14741" spans="1:1" x14ac:dyDescent="0.2">
      <c r="A14741" s="94"/>
    </row>
    <row r="14742" spans="1:1" x14ac:dyDescent="0.2">
      <c r="A14742" s="94"/>
    </row>
    <row r="14743" spans="1:1" x14ac:dyDescent="0.2">
      <c r="A14743" s="94"/>
    </row>
    <row r="14744" spans="1:1" x14ac:dyDescent="0.2">
      <c r="A14744" s="94"/>
    </row>
    <row r="14745" spans="1:1" x14ac:dyDescent="0.2">
      <c r="A14745" s="94"/>
    </row>
    <row r="14746" spans="1:1" x14ac:dyDescent="0.2">
      <c r="A14746" s="94"/>
    </row>
    <row r="14747" spans="1:1" x14ac:dyDescent="0.2">
      <c r="A14747" s="94"/>
    </row>
    <row r="14748" spans="1:1" x14ac:dyDescent="0.2">
      <c r="A14748" s="94"/>
    </row>
    <row r="14749" spans="1:1" x14ac:dyDescent="0.2">
      <c r="A14749" s="94"/>
    </row>
    <row r="14750" spans="1:1" x14ac:dyDescent="0.2">
      <c r="A14750" s="94"/>
    </row>
    <row r="14751" spans="1:1" x14ac:dyDescent="0.2">
      <c r="A14751" s="94"/>
    </row>
    <row r="14752" spans="1:1" x14ac:dyDescent="0.2">
      <c r="A14752" s="94"/>
    </row>
    <row r="14753" spans="1:1" x14ac:dyDescent="0.2">
      <c r="A14753" s="94"/>
    </row>
    <row r="14754" spans="1:1" x14ac:dyDescent="0.2">
      <c r="A14754" s="94"/>
    </row>
    <row r="14755" spans="1:1" x14ac:dyDescent="0.2">
      <c r="A14755" s="94"/>
    </row>
    <row r="14756" spans="1:1" x14ac:dyDescent="0.2">
      <c r="A14756" s="94"/>
    </row>
    <row r="14757" spans="1:1" x14ac:dyDescent="0.2">
      <c r="A14757" s="94"/>
    </row>
    <row r="14758" spans="1:1" x14ac:dyDescent="0.2">
      <c r="A14758" s="94"/>
    </row>
    <row r="14759" spans="1:1" x14ac:dyDescent="0.2">
      <c r="A14759" s="94"/>
    </row>
    <row r="14760" spans="1:1" x14ac:dyDescent="0.2">
      <c r="A14760" s="94"/>
    </row>
    <row r="14761" spans="1:1" x14ac:dyDescent="0.2">
      <c r="A14761" s="94"/>
    </row>
    <row r="14762" spans="1:1" x14ac:dyDescent="0.2">
      <c r="A14762" s="94"/>
    </row>
    <row r="14763" spans="1:1" x14ac:dyDescent="0.2">
      <c r="A14763" s="94"/>
    </row>
    <row r="14764" spans="1:1" x14ac:dyDescent="0.2">
      <c r="A14764" s="94"/>
    </row>
    <row r="14765" spans="1:1" x14ac:dyDescent="0.2">
      <c r="A14765" s="94"/>
    </row>
    <row r="14766" spans="1:1" x14ac:dyDescent="0.2">
      <c r="A14766" s="94"/>
    </row>
    <row r="14767" spans="1:1" x14ac:dyDescent="0.2">
      <c r="A14767" s="94"/>
    </row>
    <row r="14768" spans="1:1" x14ac:dyDescent="0.2">
      <c r="A14768" s="94"/>
    </row>
    <row r="14769" spans="1:1" x14ac:dyDescent="0.2">
      <c r="A14769" s="94"/>
    </row>
    <row r="14770" spans="1:1" x14ac:dyDescent="0.2">
      <c r="A14770" s="94"/>
    </row>
    <row r="14771" spans="1:1" x14ac:dyDescent="0.2">
      <c r="A14771" s="94"/>
    </row>
    <row r="14772" spans="1:1" x14ac:dyDescent="0.2">
      <c r="A14772" s="94"/>
    </row>
    <row r="14773" spans="1:1" x14ac:dyDescent="0.2">
      <c r="A14773" s="94"/>
    </row>
    <row r="14774" spans="1:1" x14ac:dyDescent="0.2">
      <c r="A14774" s="94"/>
    </row>
    <row r="14775" spans="1:1" x14ac:dyDescent="0.2">
      <c r="A14775" s="94"/>
    </row>
    <row r="14776" spans="1:1" x14ac:dyDescent="0.2">
      <c r="A14776" s="94"/>
    </row>
    <row r="14777" spans="1:1" x14ac:dyDescent="0.2">
      <c r="A14777" s="94"/>
    </row>
    <row r="14778" spans="1:1" x14ac:dyDescent="0.2">
      <c r="A14778" s="94"/>
    </row>
    <row r="14779" spans="1:1" x14ac:dyDescent="0.2">
      <c r="A14779" s="94"/>
    </row>
    <row r="14780" spans="1:1" x14ac:dyDescent="0.2">
      <c r="A14780" s="94"/>
    </row>
    <row r="14781" spans="1:1" x14ac:dyDescent="0.2">
      <c r="A14781" s="94"/>
    </row>
    <row r="14782" spans="1:1" x14ac:dyDescent="0.2">
      <c r="A14782" s="94"/>
    </row>
    <row r="14783" spans="1:1" x14ac:dyDescent="0.2">
      <c r="A14783" s="94"/>
    </row>
    <row r="14784" spans="1:1" x14ac:dyDescent="0.2">
      <c r="A14784" s="94"/>
    </row>
    <row r="14785" spans="1:1" x14ac:dyDescent="0.2">
      <c r="A14785" s="94"/>
    </row>
    <row r="14786" spans="1:1" x14ac:dyDescent="0.2">
      <c r="A14786" s="94"/>
    </row>
    <row r="14787" spans="1:1" x14ac:dyDescent="0.2">
      <c r="A14787" s="94"/>
    </row>
    <row r="14788" spans="1:1" x14ac:dyDescent="0.2">
      <c r="A14788" s="94"/>
    </row>
    <row r="14789" spans="1:1" x14ac:dyDescent="0.2">
      <c r="A14789" s="94"/>
    </row>
    <row r="14790" spans="1:1" x14ac:dyDescent="0.2">
      <c r="A14790" s="94"/>
    </row>
    <row r="14791" spans="1:1" x14ac:dyDescent="0.2">
      <c r="A14791" s="94"/>
    </row>
    <row r="14792" spans="1:1" x14ac:dyDescent="0.2">
      <c r="A14792" s="94"/>
    </row>
    <row r="14793" spans="1:1" x14ac:dyDescent="0.2">
      <c r="A14793" s="94"/>
    </row>
    <row r="14794" spans="1:1" x14ac:dyDescent="0.2">
      <c r="A14794" s="94"/>
    </row>
    <row r="14795" spans="1:1" x14ac:dyDescent="0.2">
      <c r="A14795" s="94"/>
    </row>
    <row r="14796" spans="1:1" x14ac:dyDescent="0.2">
      <c r="A14796" s="94"/>
    </row>
    <row r="14797" spans="1:1" x14ac:dyDescent="0.2">
      <c r="A14797" s="94"/>
    </row>
    <row r="14798" spans="1:1" x14ac:dyDescent="0.2">
      <c r="A14798" s="94"/>
    </row>
    <row r="14799" spans="1:1" x14ac:dyDescent="0.2">
      <c r="A14799" s="94"/>
    </row>
    <row r="14800" spans="1:1" x14ac:dyDescent="0.2">
      <c r="A14800" s="94"/>
    </row>
    <row r="14801" spans="1:1" x14ac:dyDescent="0.2">
      <c r="A14801" s="94"/>
    </row>
    <row r="14802" spans="1:1" x14ac:dyDescent="0.2">
      <c r="A14802" s="94"/>
    </row>
    <row r="14803" spans="1:1" x14ac:dyDescent="0.2">
      <c r="A14803" s="94"/>
    </row>
    <row r="14804" spans="1:1" x14ac:dyDescent="0.2">
      <c r="A14804" s="94"/>
    </row>
    <row r="14805" spans="1:1" x14ac:dyDescent="0.2">
      <c r="A14805" s="94"/>
    </row>
    <row r="14806" spans="1:1" x14ac:dyDescent="0.2">
      <c r="A14806" s="94"/>
    </row>
    <row r="14807" spans="1:1" x14ac:dyDescent="0.2">
      <c r="A14807" s="94"/>
    </row>
    <row r="14808" spans="1:1" x14ac:dyDescent="0.2">
      <c r="A14808" s="94"/>
    </row>
    <row r="14809" spans="1:1" x14ac:dyDescent="0.2">
      <c r="A14809" s="94"/>
    </row>
    <row r="14810" spans="1:1" x14ac:dyDescent="0.2">
      <c r="A14810" s="94"/>
    </row>
    <row r="14811" spans="1:1" x14ac:dyDescent="0.2">
      <c r="A14811" s="94"/>
    </row>
    <row r="14812" spans="1:1" x14ac:dyDescent="0.2">
      <c r="A14812" s="94"/>
    </row>
    <row r="14813" spans="1:1" x14ac:dyDescent="0.2">
      <c r="A14813" s="94"/>
    </row>
    <row r="14814" spans="1:1" x14ac:dyDescent="0.2">
      <c r="A14814" s="94"/>
    </row>
    <row r="14815" spans="1:1" x14ac:dyDescent="0.2">
      <c r="A14815" s="94"/>
    </row>
    <row r="14816" spans="1:1" x14ac:dyDescent="0.2">
      <c r="A14816" s="94"/>
    </row>
    <row r="14817" spans="1:1" x14ac:dyDescent="0.2">
      <c r="A14817" s="94"/>
    </row>
    <row r="14818" spans="1:1" x14ac:dyDescent="0.2">
      <c r="A14818" s="94"/>
    </row>
    <row r="14819" spans="1:1" x14ac:dyDescent="0.2">
      <c r="A14819" s="94"/>
    </row>
    <row r="14820" spans="1:1" x14ac:dyDescent="0.2">
      <c r="A14820" s="94"/>
    </row>
    <row r="14821" spans="1:1" x14ac:dyDescent="0.2">
      <c r="A14821" s="94"/>
    </row>
    <row r="14822" spans="1:1" x14ac:dyDescent="0.2">
      <c r="A14822" s="94"/>
    </row>
    <row r="14823" spans="1:1" x14ac:dyDescent="0.2">
      <c r="A14823" s="94"/>
    </row>
    <row r="14824" spans="1:1" x14ac:dyDescent="0.2">
      <c r="A14824" s="94"/>
    </row>
    <row r="14825" spans="1:1" x14ac:dyDescent="0.2">
      <c r="A14825" s="94"/>
    </row>
    <row r="14826" spans="1:1" x14ac:dyDescent="0.2">
      <c r="A14826" s="94"/>
    </row>
    <row r="14827" spans="1:1" x14ac:dyDescent="0.2">
      <c r="A14827" s="94"/>
    </row>
    <row r="14828" spans="1:1" x14ac:dyDescent="0.2">
      <c r="A14828" s="94"/>
    </row>
    <row r="14829" spans="1:1" x14ac:dyDescent="0.2">
      <c r="A14829" s="94"/>
    </row>
    <row r="14830" spans="1:1" x14ac:dyDescent="0.2">
      <c r="A14830" s="94"/>
    </row>
    <row r="14831" spans="1:1" x14ac:dyDescent="0.2">
      <c r="A14831" s="94"/>
    </row>
    <row r="14832" spans="1:1" x14ac:dyDescent="0.2">
      <c r="A14832" s="94"/>
    </row>
    <row r="14833" spans="1:1" x14ac:dyDescent="0.2">
      <c r="A14833" s="94"/>
    </row>
    <row r="14834" spans="1:1" x14ac:dyDescent="0.2">
      <c r="A14834" s="94"/>
    </row>
    <row r="14835" spans="1:1" x14ac:dyDescent="0.2">
      <c r="A14835" s="94"/>
    </row>
    <row r="14836" spans="1:1" x14ac:dyDescent="0.2">
      <c r="A14836" s="94"/>
    </row>
    <row r="14837" spans="1:1" x14ac:dyDescent="0.2">
      <c r="A14837" s="94"/>
    </row>
    <row r="14838" spans="1:1" x14ac:dyDescent="0.2">
      <c r="A14838" s="94"/>
    </row>
    <row r="14839" spans="1:1" x14ac:dyDescent="0.2">
      <c r="A14839" s="94"/>
    </row>
    <row r="14840" spans="1:1" x14ac:dyDescent="0.2">
      <c r="A14840" s="94"/>
    </row>
    <row r="14841" spans="1:1" x14ac:dyDescent="0.2">
      <c r="A14841" s="94"/>
    </row>
    <row r="14842" spans="1:1" x14ac:dyDescent="0.2">
      <c r="A14842" s="94"/>
    </row>
    <row r="14843" spans="1:1" x14ac:dyDescent="0.2">
      <c r="A14843" s="94"/>
    </row>
    <row r="14844" spans="1:1" x14ac:dyDescent="0.2">
      <c r="A14844" s="94"/>
    </row>
    <row r="14845" spans="1:1" x14ac:dyDescent="0.2">
      <c r="A14845" s="94"/>
    </row>
    <row r="14846" spans="1:1" x14ac:dyDescent="0.2">
      <c r="A14846" s="94"/>
    </row>
    <row r="14847" spans="1:1" x14ac:dyDescent="0.2">
      <c r="A14847" s="94"/>
    </row>
    <row r="14848" spans="1:1" x14ac:dyDescent="0.2">
      <c r="A14848" s="94"/>
    </row>
    <row r="14849" spans="1:1" x14ac:dyDescent="0.2">
      <c r="A14849" s="94"/>
    </row>
    <row r="14850" spans="1:1" x14ac:dyDescent="0.2">
      <c r="A14850" s="94"/>
    </row>
    <row r="14851" spans="1:1" x14ac:dyDescent="0.2">
      <c r="A14851" s="94"/>
    </row>
    <row r="14852" spans="1:1" x14ac:dyDescent="0.2">
      <c r="A14852" s="94"/>
    </row>
    <row r="14853" spans="1:1" x14ac:dyDescent="0.2">
      <c r="A14853" s="94"/>
    </row>
    <row r="14854" spans="1:1" x14ac:dyDescent="0.2">
      <c r="A14854" s="94"/>
    </row>
    <row r="14855" spans="1:1" x14ac:dyDescent="0.2">
      <c r="A14855" s="94"/>
    </row>
    <row r="14856" spans="1:1" x14ac:dyDescent="0.2">
      <c r="A14856" s="94"/>
    </row>
    <row r="14857" spans="1:1" x14ac:dyDescent="0.2">
      <c r="A14857" s="94"/>
    </row>
    <row r="14858" spans="1:1" x14ac:dyDescent="0.2">
      <c r="A14858" s="94"/>
    </row>
    <row r="14859" spans="1:1" x14ac:dyDescent="0.2">
      <c r="A14859" s="94"/>
    </row>
    <row r="14860" spans="1:1" x14ac:dyDescent="0.2">
      <c r="A14860" s="94"/>
    </row>
    <row r="14861" spans="1:1" x14ac:dyDescent="0.2">
      <c r="A14861" s="94"/>
    </row>
    <row r="14862" spans="1:1" x14ac:dyDescent="0.2">
      <c r="A14862" s="94"/>
    </row>
    <row r="14863" spans="1:1" x14ac:dyDescent="0.2">
      <c r="A14863" s="94"/>
    </row>
    <row r="14864" spans="1:1" x14ac:dyDescent="0.2">
      <c r="A14864" s="94"/>
    </row>
    <row r="14865" spans="1:1" x14ac:dyDescent="0.2">
      <c r="A14865" s="94"/>
    </row>
    <row r="14866" spans="1:1" x14ac:dyDescent="0.2">
      <c r="A14866" s="94"/>
    </row>
    <row r="14867" spans="1:1" x14ac:dyDescent="0.2">
      <c r="A14867" s="94"/>
    </row>
    <row r="14868" spans="1:1" x14ac:dyDescent="0.2">
      <c r="A14868" s="94"/>
    </row>
    <row r="14869" spans="1:1" x14ac:dyDescent="0.2">
      <c r="A14869" s="94"/>
    </row>
    <row r="14870" spans="1:1" x14ac:dyDescent="0.2">
      <c r="A14870" s="94"/>
    </row>
    <row r="14871" spans="1:1" x14ac:dyDescent="0.2">
      <c r="A14871" s="94"/>
    </row>
    <row r="14872" spans="1:1" x14ac:dyDescent="0.2">
      <c r="A14872" s="94"/>
    </row>
    <row r="14873" spans="1:1" x14ac:dyDescent="0.2">
      <c r="A14873" s="94"/>
    </row>
    <row r="14874" spans="1:1" x14ac:dyDescent="0.2">
      <c r="A14874" s="94"/>
    </row>
    <row r="14875" spans="1:1" x14ac:dyDescent="0.2">
      <c r="A14875" s="94"/>
    </row>
    <row r="14876" spans="1:1" x14ac:dyDescent="0.2">
      <c r="A14876" s="94"/>
    </row>
    <row r="14877" spans="1:1" x14ac:dyDescent="0.2">
      <c r="A14877" s="94"/>
    </row>
    <row r="14878" spans="1:1" x14ac:dyDescent="0.2">
      <c r="A14878" s="94"/>
    </row>
    <row r="14879" spans="1:1" x14ac:dyDescent="0.2">
      <c r="A14879" s="94"/>
    </row>
    <row r="14880" spans="1:1" x14ac:dyDescent="0.2">
      <c r="A14880" s="94"/>
    </row>
    <row r="14881" spans="1:1" x14ac:dyDescent="0.2">
      <c r="A14881" s="94"/>
    </row>
    <row r="14882" spans="1:1" x14ac:dyDescent="0.2">
      <c r="A14882" s="94"/>
    </row>
    <row r="14883" spans="1:1" x14ac:dyDescent="0.2">
      <c r="A14883" s="94"/>
    </row>
    <row r="14884" spans="1:1" x14ac:dyDescent="0.2">
      <c r="A14884" s="94"/>
    </row>
    <row r="14885" spans="1:1" x14ac:dyDescent="0.2">
      <c r="A14885" s="94"/>
    </row>
    <row r="14886" spans="1:1" x14ac:dyDescent="0.2">
      <c r="A14886" s="94"/>
    </row>
    <row r="14887" spans="1:1" x14ac:dyDescent="0.2">
      <c r="A14887" s="94"/>
    </row>
    <row r="14888" spans="1:1" x14ac:dyDescent="0.2">
      <c r="A14888" s="94"/>
    </row>
    <row r="14889" spans="1:1" x14ac:dyDescent="0.2">
      <c r="A14889" s="94"/>
    </row>
    <row r="14890" spans="1:1" x14ac:dyDescent="0.2">
      <c r="A14890" s="94"/>
    </row>
    <row r="14891" spans="1:1" x14ac:dyDescent="0.2">
      <c r="A14891" s="94"/>
    </row>
    <row r="14892" spans="1:1" x14ac:dyDescent="0.2">
      <c r="A14892" s="94"/>
    </row>
    <row r="14893" spans="1:1" x14ac:dyDescent="0.2">
      <c r="A14893" s="94"/>
    </row>
    <row r="14894" spans="1:1" x14ac:dyDescent="0.2">
      <c r="A14894" s="94"/>
    </row>
    <row r="14895" spans="1:1" x14ac:dyDescent="0.2">
      <c r="A14895" s="94"/>
    </row>
    <row r="14896" spans="1:1" x14ac:dyDescent="0.2">
      <c r="A14896" s="94"/>
    </row>
    <row r="14897" spans="1:1" x14ac:dyDescent="0.2">
      <c r="A14897" s="94"/>
    </row>
    <row r="14898" spans="1:1" x14ac:dyDescent="0.2">
      <c r="A14898" s="94"/>
    </row>
    <row r="14899" spans="1:1" x14ac:dyDescent="0.2">
      <c r="A14899" s="94"/>
    </row>
    <row r="14900" spans="1:1" x14ac:dyDescent="0.2">
      <c r="A14900" s="94"/>
    </row>
    <row r="14901" spans="1:1" x14ac:dyDescent="0.2">
      <c r="A14901" s="94"/>
    </row>
    <row r="14902" spans="1:1" x14ac:dyDescent="0.2">
      <c r="A14902" s="94"/>
    </row>
    <row r="14903" spans="1:1" x14ac:dyDescent="0.2">
      <c r="A14903" s="94"/>
    </row>
    <row r="14904" spans="1:1" x14ac:dyDescent="0.2">
      <c r="A14904" s="94"/>
    </row>
    <row r="14905" spans="1:1" x14ac:dyDescent="0.2">
      <c r="A14905" s="94"/>
    </row>
    <row r="14906" spans="1:1" x14ac:dyDescent="0.2">
      <c r="A14906" s="94"/>
    </row>
    <row r="14907" spans="1:1" x14ac:dyDescent="0.2">
      <c r="A14907" s="94"/>
    </row>
    <row r="14908" spans="1:1" x14ac:dyDescent="0.2">
      <c r="A14908" s="94"/>
    </row>
    <row r="14909" spans="1:1" x14ac:dyDescent="0.2">
      <c r="A14909" s="94"/>
    </row>
    <row r="14910" spans="1:1" x14ac:dyDescent="0.2">
      <c r="A14910" s="94"/>
    </row>
    <row r="14911" spans="1:1" x14ac:dyDescent="0.2">
      <c r="A14911" s="94"/>
    </row>
    <row r="14912" spans="1:1" x14ac:dyDescent="0.2">
      <c r="A14912" s="94"/>
    </row>
    <row r="14913" spans="1:1" x14ac:dyDescent="0.2">
      <c r="A14913" s="94"/>
    </row>
    <row r="14914" spans="1:1" x14ac:dyDescent="0.2">
      <c r="A14914" s="94"/>
    </row>
    <row r="14915" spans="1:1" x14ac:dyDescent="0.2">
      <c r="A14915" s="94"/>
    </row>
    <row r="14916" spans="1:1" x14ac:dyDescent="0.2">
      <c r="A14916" s="94"/>
    </row>
    <row r="14917" spans="1:1" x14ac:dyDescent="0.2">
      <c r="A14917" s="94"/>
    </row>
    <row r="14918" spans="1:1" x14ac:dyDescent="0.2">
      <c r="A14918" s="94"/>
    </row>
    <row r="14919" spans="1:1" x14ac:dyDescent="0.2">
      <c r="A14919" s="94"/>
    </row>
    <row r="14920" spans="1:1" x14ac:dyDescent="0.2">
      <c r="A14920" s="94"/>
    </row>
    <row r="14921" spans="1:1" x14ac:dyDescent="0.2">
      <c r="A14921" s="94"/>
    </row>
    <row r="14922" spans="1:1" x14ac:dyDescent="0.2">
      <c r="A14922" s="94"/>
    </row>
    <row r="14923" spans="1:1" x14ac:dyDescent="0.2">
      <c r="A14923" s="94"/>
    </row>
    <row r="14924" spans="1:1" x14ac:dyDescent="0.2">
      <c r="A14924" s="94"/>
    </row>
    <row r="14925" spans="1:1" x14ac:dyDescent="0.2">
      <c r="A14925" s="94"/>
    </row>
    <row r="14926" spans="1:1" x14ac:dyDescent="0.2">
      <c r="A14926" s="94"/>
    </row>
    <row r="14927" spans="1:1" x14ac:dyDescent="0.2">
      <c r="A14927" s="94"/>
    </row>
    <row r="14928" spans="1:1" x14ac:dyDescent="0.2">
      <c r="A14928" s="94"/>
    </row>
    <row r="14929" spans="1:1" x14ac:dyDescent="0.2">
      <c r="A14929" s="94"/>
    </row>
    <row r="14930" spans="1:1" x14ac:dyDescent="0.2">
      <c r="A14930" s="94"/>
    </row>
    <row r="14931" spans="1:1" x14ac:dyDescent="0.2">
      <c r="A14931" s="94"/>
    </row>
    <row r="14932" spans="1:1" x14ac:dyDescent="0.2">
      <c r="A14932" s="94"/>
    </row>
    <row r="14933" spans="1:1" x14ac:dyDescent="0.2">
      <c r="A14933" s="94"/>
    </row>
    <row r="14934" spans="1:1" x14ac:dyDescent="0.2">
      <c r="A14934" s="94"/>
    </row>
    <row r="14935" spans="1:1" x14ac:dyDescent="0.2">
      <c r="A14935" s="94"/>
    </row>
    <row r="14936" spans="1:1" x14ac:dyDescent="0.2">
      <c r="A14936" s="94"/>
    </row>
    <row r="14937" spans="1:1" x14ac:dyDescent="0.2">
      <c r="A14937" s="94"/>
    </row>
    <row r="14938" spans="1:1" x14ac:dyDescent="0.2">
      <c r="A14938" s="94"/>
    </row>
    <row r="14939" spans="1:1" x14ac:dyDescent="0.2">
      <c r="A14939" s="94"/>
    </row>
    <row r="14940" spans="1:1" x14ac:dyDescent="0.2">
      <c r="A14940" s="94"/>
    </row>
    <row r="14941" spans="1:1" x14ac:dyDescent="0.2">
      <c r="A14941" s="94"/>
    </row>
    <row r="14942" spans="1:1" x14ac:dyDescent="0.2">
      <c r="A14942" s="94"/>
    </row>
    <row r="14943" spans="1:1" x14ac:dyDescent="0.2">
      <c r="A14943" s="94"/>
    </row>
    <row r="14944" spans="1:1" x14ac:dyDescent="0.2">
      <c r="A14944" s="94"/>
    </row>
    <row r="14945" spans="1:1" x14ac:dyDescent="0.2">
      <c r="A14945" s="94"/>
    </row>
    <row r="14946" spans="1:1" x14ac:dyDescent="0.2">
      <c r="A14946" s="94"/>
    </row>
    <row r="14947" spans="1:1" x14ac:dyDescent="0.2">
      <c r="A14947" s="94"/>
    </row>
    <row r="14948" spans="1:1" x14ac:dyDescent="0.2">
      <c r="A14948" s="94"/>
    </row>
    <row r="14949" spans="1:1" x14ac:dyDescent="0.2">
      <c r="A14949" s="94"/>
    </row>
    <row r="14950" spans="1:1" x14ac:dyDescent="0.2">
      <c r="A14950" s="94"/>
    </row>
    <row r="14951" spans="1:1" x14ac:dyDescent="0.2">
      <c r="A14951" s="94"/>
    </row>
    <row r="14952" spans="1:1" x14ac:dyDescent="0.2">
      <c r="A14952" s="94"/>
    </row>
    <row r="14953" spans="1:1" x14ac:dyDescent="0.2">
      <c r="A14953" s="94"/>
    </row>
    <row r="14954" spans="1:1" x14ac:dyDescent="0.2">
      <c r="A14954" s="94"/>
    </row>
    <row r="14955" spans="1:1" x14ac:dyDescent="0.2">
      <c r="A14955" s="94"/>
    </row>
    <row r="14956" spans="1:1" x14ac:dyDescent="0.2">
      <c r="A14956" s="94"/>
    </row>
    <row r="14957" spans="1:1" x14ac:dyDescent="0.2">
      <c r="A14957" s="94"/>
    </row>
    <row r="14958" spans="1:1" x14ac:dyDescent="0.2">
      <c r="A14958" s="94"/>
    </row>
    <row r="14959" spans="1:1" x14ac:dyDescent="0.2">
      <c r="A14959" s="94"/>
    </row>
    <row r="14960" spans="1:1" x14ac:dyDescent="0.2">
      <c r="A14960" s="94"/>
    </row>
    <row r="14961" spans="1:1" x14ac:dyDescent="0.2">
      <c r="A14961" s="94"/>
    </row>
    <row r="14962" spans="1:1" x14ac:dyDescent="0.2">
      <c r="A14962" s="94"/>
    </row>
    <row r="14963" spans="1:1" x14ac:dyDescent="0.2">
      <c r="A14963" s="94"/>
    </row>
    <row r="14964" spans="1:1" x14ac:dyDescent="0.2">
      <c r="A14964" s="94"/>
    </row>
    <row r="14965" spans="1:1" x14ac:dyDescent="0.2">
      <c r="A14965" s="94"/>
    </row>
    <row r="14966" spans="1:1" x14ac:dyDescent="0.2">
      <c r="A14966" s="94"/>
    </row>
    <row r="14967" spans="1:1" x14ac:dyDescent="0.2">
      <c r="A14967" s="94"/>
    </row>
    <row r="14968" spans="1:1" x14ac:dyDescent="0.2">
      <c r="A14968" s="94"/>
    </row>
    <row r="14969" spans="1:1" x14ac:dyDescent="0.2">
      <c r="A14969" s="94"/>
    </row>
    <row r="14970" spans="1:1" x14ac:dyDescent="0.2">
      <c r="A14970" s="94"/>
    </row>
    <row r="14971" spans="1:1" x14ac:dyDescent="0.2">
      <c r="A14971" s="94"/>
    </row>
    <row r="14972" spans="1:1" x14ac:dyDescent="0.2">
      <c r="A14972" s="94"/>
    </row>
    <row r="14973" spans="1:1" x14ac:dyDescent="0.2">
      <c r="A14973" s="94"/>
    </row>
    <row r="14974" spans="1:1" x14ac:dyDescent="0.2">
      <c r="A14974" s="94"/>
    </row>
    <row r="14975" spans="1:1" x14ac:dyDescent="0.2">
      <c r="A14975" s="94"/>
    </row>
    <row r="14976" spans="1:1" x14ac:dyDescent="0.2">
      <c r="A14976" s="94"/>
    </row>
    <row r="14977" spans="1:1" x14ac:dyDescent="0.2">
      <c r="A14977" s="94"/>
    </row>
    <row r="14978" spans="1:1" x14ac:dyDescent="0.2">
      <c r="A14978" s="94"/>
    </row>
    <row r="14979" spans="1:1" x14ac:dyDescent="0.2">
      <c r="A14979" s="94"/>
    </row>
    <row r="14980" spans="1:1" x14ac:dyDescent="0.2">
      <c r="A14980" s="94"/>
    </row>
    <row r="14981" spans="1:1" x14ac:dyDescent="0.2">
      <c r="A14981" s="94"/>
    </row>
    <row r="14982" spans="1:1" x14ac:dyDescent="0.2">
      <c r="A14982" s="94"/>
    </row>
    <row r="14983" spans="1:1" x14ac:dyDescent="0.2">
      <c r="A14983" s="94"/>
    </row>
    <row r="14984" spans="1:1" x14ac:dyDescent="0.2">
      <c r="A14984" s="94"/>
    </row>
    <row r="14985" spans="1:1" x14ac:dyDescent="0.2">
      <c r="A14985" s="94"/>
    </row>
    <row r="14986" spans="1:1" x14ac:dyDescent="0.2">
      <c r="A14986" s="94"/>
    </row>
    <row r="14987" spans="1:1" x14ac:dyDescent="0.2">
      <c r="A14987" s="94"/>
    </row>
    <row r="14988" spans="1:1" x14ac:dyDescent="0.2">
      <c r="A14988" s="94"/>
    </row>
    <row r="14989" spans="1:1" x14ac:dyDescent="0.2">
      <c r="A14989" s="94"/>
    </row>
    <row r="14990" spans="1:1" x14ac:dyDescent="0.2">
      <c r="A14990" s="94"/>
    </row>
    <row r="14991" spans="1:1" x14ac:dyDescent="0.2">
      <c r="A14991" s="94"/>
    </row>
    <row r="14992" spans="1:1" x14ac:dyDescent="0.2">
      <c r="A14992" s="94"/>
    </row>
    <row r="14993" spans="1:1" x14ac:dyDescent="0.2">
      <c r="A14993" s="94"/>
    </row>
    <row r="14994" spans="1:1" x14ac:dyDescent="0.2">
      <c r="A14994" s="94"/>
    </row>
    <row r="14995" spans="1:1" x14ac:dyDescent="0.2">
      <c r="A14995" s="94"/>
    </row>
    <row r="14996" spans="1:1" x14ac:dyDescent="0.2">
      <c r="A14996" s="94"/>
    </row>
    <row r="14997" spans="1:1" x14ac:dyDescent="0.2">
      <c r="A14997" s="94"/>
    </row>
    <row r="14998" spans="1:1" x14ac:dyDescent="0.2">
      <c r="A14998" s="94"/>
    </row>
    <row r="14999" spans="1:1" x14ac:dyDescent="0.2">
      <c r="A14999" s="94"/>
    </row>
    <row r="15000" spans="1:1" x14ac:dyDescent="0.2">
      <c r="A15000" s="94"/>
    </row>
    <row r="15001" spans="1:1" x14ac:dyDescent="0.2">
      <c r="A15001" s="94"/>
    </row>
    <row r="15002" spans="1:1" x14ac:dyDescent="0.2">
      <c r="A15002" s="94"/>
    </row>
    <row r="15003" spans="1:1" x14ac:dyDescent="0.2">
      <c r="A15003" s="94"/>
    </row>
    <row r="15004" spans="1:1" x14ac:dyDescent="0.2">
      <c r="A15004" s="94"/>
    </row>
    <row r="15005" spans="1:1" x14ac:dyDescent="0.2">
      <c r="A15005" s="94"/>
    </row>
    <row r="15006" spans="1:1" x14ac:dyDescent="0.2">
      <c r="A15006" s="94"/>
    </row>
    <row r="15007" spans="1:1" x14ac:dyDescent="0.2">
      <c r="A15007" s="94"/>
    </row>
    <row r="15008" spans="1:1" x14ac:dyDescent="0.2">
      <c r="A15008" s="94"/>
    </row>
    <row r="15009" spans="1:1" x14ac:dyDescent="0.2">
      <c r="A15009" s="94"/>
    </row>
    <row r="15010" spans="1:1" x14ac:dyDescent="0.2">
      <c r="A15010" s="94"/>
    </row>
    <row r="15011" spans="1:1" x14ac:dyDescent="0.2">
      <c r="A15011" s="94"/>
    </row>
    <row r="15012" spans="1:1" x14ac:dyDescent="0.2">
      <c r="A15012" s="94"/>
    </row>
    <row r="15013" spans="1:1" x14ac:dyDescent="0.2">
      <c r="A15013" s="94"/>
    </row>
    <row r="15014" spans="1:1" x14ac:dyDescent="0.2">
      <c r="A15014" s="94"/>
    </row>
    <row r="15015" spans="1:1" x14ac:dyDescent="0.2">
      <c r="A15015" s="94"/>
    </row>
    <row r="15016" spans="1:1" x14ac:dyDescent="0.2">
      <c r="A15016" s="94"/>
    </row>
    <row r="15017" spans="1:1" x14ac:dyDescent="0.2">
      <c r="A15017" s="94"/>
    </row>
    <row r="15018" spans="1:1" x14ac:dyDescent="0.2">
      <c r="A15018" s="94"/>
    </row>
    <row r="15019" spans="1:1" x14ac:dyDescent="0.2">
      <c r="A15019" s="94"/>
    </row>
    <row r="15020" spans="1:1" x14ac:dyDescent="0.2">
      <c r="A15020" s="94"/>
    </row>
    <row r="15021" spans="1:1" x14ac:dyDescent="0.2">
      <c r="A15021" s="94"/>
    </row>
    <row r="15022" spans="1:1" x14ac:dyDescent="0.2">
      <c r="A15022" s="94"/>
    </row>
    <row r="15023" spans="1:1" x14ac:dyDescent="0.2">
      <c r="A15023" s="94"/>
    </row>
    <row r="15024" spans="1:1" x14ac:dyDescent="0.2">
      <c r="A15024" s="94"/>
    </row>
    <row r="15025" spans="1:1" x14ac:dyDescent="0.2">
      <c r="A15025" s="94"/>
    </row>
    <row r="15026" spans="1:1" x14ac:dyDescent="0.2">
      <c r="A15026" s="94"/>
    </row>
    <row r="15027" spans="1:1" x14ac:dyDescent="0.2">
      <c r="A15027" s="94"/>
    </row>
    <row r="15028" spans="1:1" x14ac:dyDescent="0.2">
      <c r="A15028" s="94"/>
    </row>
    <row r="15029" spans="1:1" x14ac:dyDescent="0.2">
      <c r="A15029" s="94"/>
    </row>
    <row r="15030" spans="1:1" x14ac:dyDescent="0.2">
      <c r="A15030" s="94"/>
    </row>
    <row r="15031" spans="1:1" x14ac:dyDescent="0.2">
      <c r="A15031" s="94"/>
    </row>
    <row r="15032" spans="1:1" x14ac:dyDescent="0.2">
      <c r="A15032" s="94"/>
    </row>
    <row r="15033" spans="1:1" x14ac:dyDescent="0.2">
      <c r="A15033" s="94"/>
    </row>
    <row r="15034" spans="1:1" x14ac:dyDescent="0.2">
      <c r="A15034" s="94"/>
    </row>
    <row r="15035" spans="1:1" x14ac:dyDescent="0.2">
      <c r="A15035" s="94"/>
    </row>
    <row r="15036" spans="1:1" x14ac:dyDescent="0.2">
      <c r="A15036" s="94"/>
    </row>
    <row r="15037" spans="1:1" x14ac:dyDescent="0.2">
      <c r="A15037" s="94"/>
    </row>
    <row r="15038" spans="1:1" x14ac:dyDescent="0.2">
      <c r="A15038" s="94"/>
    </row>
    <row r="15039" spans="1:1" x14ac:dyDescent="0.2">
      <c r="A15039" s="94"/>
    </row>
    <row r="15040" spans="1:1" x14ac:dyDescent="0.2">
      <c r="A15040" s="94"/>
    </row>
    <row r="15041" spans="1:1" x14ac:dyDescent="0.2">
      <c r="A15041" s="94"/>
    </row>
    <row r="15042" spans="1:1" x14ac:dyDescent="0.2">
      <c r="A15042" s="94"/>
    </row>
    <row r="15043" spans="1:1" x14ac:dyDescent="0.2">
      <c r="A15043" s="94"/>
    </row>
    <row r="15044" spans="1:1" x14ac:dyDescent="0.2">
      <c r="A15044" s="94"/>
    </row>
    <row r="15045" spans="1:1" x14ac:dyDescent="0.2">
      <c r="A15045" s="94"/>
    </row>
    <row r="15046" spans="1:1" x14ac:dyDescent="0.2">
      <c r="A15046" s="94"/>
    </row>
    <row r="15047" spans="1:1" x14ac:dyDescent="0.2">
      <c r="A15047" s="94"/>
    </row>
    <row r="15048" spans="1:1" x14ac:dyDescent="0.2">
      <c r="A15048" s="94"/>
    </row>
    <row r="15049" spans="1:1" x14ac:dyDescent="0.2">
      <c r="A15049" s="94"/>
    </row>
    <row r="15050" spans="1:1" x14ac:dyDescent="0.2">
      <c r="A15050" s="94"/>
    </row>
    <row r="15051" spans="1:1" x14ac:dyDescent="0.2">
      <c r="A15051" s="94"/>
    </row>
    <row r="15052" spans="1:1" x14ac:dyDescent="0.2">
      <c r="A15052" s="94"/>
    </row>
    <row r="15053" spans="1:1" x14ac:dyDescent="0.2">
      <c r="A15053" s="94"/>
    </row>
    <row r="15054" spans="1:1" x14ac:dyDescent="0.2">
      <c r="A15054" s="94"/>
    </row>
    <row r="15055" spans="1:1" x14ac:dyDescent="0.2">
      <c r="A15055" s="94"/>
    </row>
    <row r="15056" spans="1:1" x14ac:dyDescent="0.2">
      <c r="A15056" s="94"/>
    </row>
    <row r="15057" spans="1:1" x14ac:dyDescent="0.2">
      <c r="A15057" s="94"/>
    </row>
    <row r="15058" spans="1:1" x14ac:dyDescent="0.2">
      <c r="A15058" s="94"/>
    </row>
    <row r="15059" spans="1:1" x14ac:dyDescent="0.2">
      <c r="A15059" s="94"/>
    </row>
    <row r="15060" spans="1:1" x14ac:dyDescent="0.2">
      <c r="A15060" s="94"/>
    </row>
    <row r="15061" spans="1:1" x14ac:dyDescent="0.2">
      <c r="A15061" s="94"/>
    </row>
    <row r="15062" spans="1:1" x14ac:dyDescent="0.2">
      <c r="A15062" s="94"/>
    </row>
    <row r="15063" spans="1:1" x14ac:dyDescent="0.2">
      <c r="A15063" s="94"/>
    </row>
    <row r="15064" spans="1:1" x14ac:dyDescent="0.2">
      <c r="A15064" s="94"/>
    </row>
    <row r="15065" spans="1:1" x14ac:dyDescent="0.2">
      <c r="A15065" s="94"/>
    </row>
    <row r="15066" spans="1:1" x14ac:dyDescent="0.2">
      <c r="A15066" s="94"/>
    </row>
    <row r="15067" spans="1:1" x14ac:dyDescent="0.2">
      <c r="A15067" s="94"/>
    </row>
    <row r="15068" spans="1:1" x14ac:dyDescent="0.2">
      <c r="A15068" s="94"/>
    </row>
    <row r="15069" spans="1:1" x14ac:dyDescent="0.2">
      <c r="A15069" s="94"/>
    </row>
    <row r="15070" spans="1:1" x14ac:dyDescent="0.2">
      <c r="A15070" s="94"/>
    </row>
    <row r="15071" spans="1:1" x14ac:dyDescent="0.2">
      <c r="A15071" s="94"/>
    </row>
    <row r="15072" spans="1:1" x14ac:dyDescent="0.2">
      <c r="A15072" s="94"/>
    </row>
    <row r="15073" spans="1:1" x14ac:dyDescent="0.2">
      <c r="A15073" s="94"/>
    </row>
    <row r="15074" spans="1:1" x14ac:dyDescent="0.2">
      <c r="A15074" s="94"/>
    </row>
    <row r="15075" spans="1:1" x14ac:dyDescent="0.2">
      <c r="A15075" s="94"/>
    </row>
    <row r="15076" spans="1:1" x14ac:dyDescent="0.2">
      <c r="A15076" s="94"/>
    </row>
    <row r="15077" spans="1:1" x14ac:dyDescent="0.2">
      <c r="A15077" s="94"/>
    </row>
    <row r="15078" spans="1:1" x14ac:dyDescent="0.2">
      <c r="A15078" s="94"/>
    </row>
    <row r="15079" spans="1:1" x14ac:dyDescent="0.2">
      <c r="A15079" s="94"/>
    </row>
    <row r="15080" spans="1:1" x14ac:dyDescent="0.2">
      <c r="A15080" s="94"/>
    </row>
    <row r="15081" spans="1:1" x14ac:dyDescent="0.2">
      <c r="A15081" s="94"/>
    </row>
    <row r="15082" spans="1:1" x14ac:dyDescent="0.2">
      <c r="A15082" s="94"/>
    </row>
    <row r="15083" spans="1:1" x14ac:dyDescent="0.2">
      <c r="A15083" s="94"/>
    </row>
    <row r="15084" spans="1:1" x14ac:dyDescent="0.2">
      <c r="A15084" s="94"/>
    </row>
    <row r="15085" spans="1:1" x14ac:dyDescent="0.2">
      <c r="A15085" s="94"/>
    </row>
    <row r="15086" spans="1:1" x14ac:dyDescent="0.2">
      <c r="A15086" s="94"/>
    </row>
    <row r="15087" spans="1:1" x14ac:dyDescent="0.2">
      <c r="A15087" s="94"/>
    </row>
    <row r="15088" spans="1:1" x14ac:dyDescent="0.2">
      <c r="A15088" s="94"/>
    </row>
    <row r="15089" spans="1:1" x14ac:dyDescent="0.2">
      <c r="A15089" s="94"/>
    </row>
    <row r="15090" spans="1:1" x14ac:dyDescent="0.2">
      <c r="A15090" s="94"/>
    </row>
    <row r="15091" spans="1:1" x14ac:dyDescent="0.2">
      <c r="A15091" s="94"/>
    </row>
    <row r="15092" spans="1:1" x14ac:dyDescent="0.2">
      <c r="A15092" s="94"/>
    </row>
    <row r="15093" spans="1:1" x14ac:dyDescent="0.2">
      <c r="A15093" s="94"/>
    </row>
    <row r="15094" spans="1:1" x14ac:dyDescent="0.2">
      <c r="A15094" s="94"/>
    </row>
    <row r="15095" spans="1:1" x14ac:dyDescent="0.2">
      <c r="A15095" s="94"/>
    </row>
    <row r="15096" spans="1:1" x14ac:dyDescent="0.2">
      <c r="A15096" s="94"/>
    </row>
    <row r="15097" spans="1:1" x14ac:dyDescent="0.2">
      <c r="A15097" s="94"/>
    </row>
    <row r="15098" spans="1:1" x14ac:dyDescent="0.2">
      <c r="A15098" s="94"/>
    </row>
    <row r="15099" spans="1:1" x14ac:dyDescent="0.2">
      <c r="A15099" s="94"/>
    </row>
    <row r="15100" spans="1:1" x14ac:dyDescent="0.2">
      <c r="A15100" s="94"/>
    </row>
    <row r="15101" spans="1:1" x14ac:dyDescent="0.2">
      <c r="A15101" s="94"/>
    </row>
    <row r="15102" spans="1:1" x14ac:dyDescent="0.2">
      <c r="A15102" s="94"/>
    </row>
    <row r="15103" spans="1:1" x14ac:dyDescent="0.2">
      <c r="A15103" s="94"/>
    </row>
    <row r="15104" spans="1:1" x14ac:dyDescent="0.2">
      <c r="A15104" s="94"/>
    </row>
    <row r="15105" spans="1:1" x14ac:dyDescent="0.2">
      <c r="A15105" s="94"/>
    </row>
    <row r="15106" spans="1:1" x14ac:dyDescent="0.2">
      <c r="A15106" s="94"/>
    </row>
    <row r="15107" spans="1:1" x14ac:dyDescent="0.2">
      <c r="A15107" s="94"/>
    </row>
    <row r="15108" spans="1:1" x14ac:dyDescent="0.2">
      <c r="A15108" s="94"/>
    </row>
    <row r="15109" spans="1:1" x14ac:dyDescent="0.2">
      <c r="A15109" s="94"/>
    </row>
    <row r="15110" spans="1:1" x14ac:dyDescent="0.2">
      <c r="A15110" s="94"/>
    </row>
    <row r="15111" spans="1:1" x14ac:dyDescent="0.2">
      <c r="A15111" s="94"/>
    </row>
    <row r="15112" spans="1:1" x14ac:dyDescent="0.2">
      <c r="A15112" s="94"/>
    </row>
    <row r="15113" spans="1:1" x14ac:dyDescent="0.2">
      <c r="A15113" s="94"/>
    </row>
    <row r="15114" spans="1:1" x14ac:dyDescent="0.2">
      <c r="A15114" s="94"/>
    </row>
    <row r="15115" spans="1:1" x14ac:dyDescent="0.2">
      <c r="A15115" s="94"/>
    </row>
    <row r="15116" spans="1:1" x14ac:dyDescent="0.2">
      <c r="A15116" s="94"/>
    </row>
    <row r="15117" spans="1:1" x14ac:dyDescent="0.2">
      <c r="A15117" s="94"/>
    </row>
    <row r="15118" spans="1:1" x14ac:dyDescent="0.2">
      <c r="A15118" s="94"/>
    </row>
    <row r="15119" spans="1:1" x14ac:dyDescent="0.2">
      <c r="A15119" s="94"/>
    </row>
    <row r="15120" spans="1:1" x14ac:dyDescent="0.2">
      <c r="A15120" s="94"/>
    </row>
    <row r="15121" spans="1:1" x14ac:dyDescent="0.2">
      <c r="A15121" s="94"/>
    </row>
    <row r="15122" spans="1:1" x14ac:dyDescent="0.2">
      <c r="A15122" s="94"/>
    </row>
    <row r="15123" spans="1:1" x14ac:dyDescent="0.2">
      <c r="A15123" s="94"/>
    </row>
    <row r="15124" spans="1:1" x14ac:dyDescent="0.2">
      <c r="A15124" s="94"/>
    </row>
    <row r="15125" spans="1:1" x14ac:dyDescent="0.2">
      <c r="A15125" s="94"/>
    </row>
    <row r="15126" spans="1:1" x14ac:dyDescent="0.2">
      <c r="A15126" s="94"/>
    </row>
    <row r="15127" spans="1:1" x14ac:dyDescent="0.2">
      <c r="A15127" s="94"/>
    </row>
    <row r="15128" spans="1:1" x14ac:dyDescent="0.2">
      <c r="A15128" s="94"/>
    </row>
    <row r="15129" spans="1:1" x14ac:dyDescent="0.2">
      <c r="A15129" s="94"/>
    </row>
    <row r="15130" spans="1:1" x14ac:dyDescent="0.2">
      <c r="A15130" s="94"/>
    </row>
    <row r="15131" spans="1:1" x14ac:dyDescent="0.2">
      <c r="A15131" s="94"/>
    </row>
    <row r="15132" spans="1:1" x14ac:dyDescent="0.2">
      <c r="A15132" s="94"/>
    </row>
    <row r="15133" spans="1:1" x14ac:dyDescent="0.2">
      <c r="A15133" s="94"/>
    </row>
    <row r="15134" spans="1:1" x14ac:dyDescent="0.2">
      <c r="A15134" s="94"/>
    </row>
    <row r="15135" spans="1:1" x14ac:dyDescent="0.2">
      <c r="A15135" s="94"/>
    </row>
    <row r="15136" spans="1:1" x14ac:dyDescent="0.2">
      <c r="A15136" s="94"/>
    </row>
    <row r="15137" spans="1:1" x14ac:dyDescent="0.2">
      <c r="A15137" s="94"/>
    </row>
    <row r="15138" spans="1:1" x14ac:dyDescent="0.2">
      <c r="A15138" s="94"/>
    </row>
    <row r="15139" spans="1:1" x14ac:dyDescent="0.2">
      <c r="A15139" s="94"/>
    </row>
    <row r="15140" spans="1:1" x14ac:dyDescent="0.2">
      <c r="A15140" s="94"/>
    </row>
    <row r="15141" spans="1:1" x14ac:dyDescent="0.2">
      <c r="A15141" s="94"/>
    </row>
    <row r="15142" spans="1:1" x14ac:dyDescent="0.2">
      <c r="A15142" s="94"/>
    </row>
    <row r="15143" spans="1:1" x14ac:dyDescent="0.2">
      <c r="A15143" s="94"/>
    </row>
    <row r="15144" spans="1:1" x14ac:dyDescent="0.2">
      <c r="A15144" s="94"/>
    </row>
    <row r="15145" spans="1:1" x14ac:dyDescent="0.2">
      <c r="A15145" s="94"/>
    </row>
    <row r="15146" spans="1:1" x14ac:dyDescent="0.2">
      <c r="A15146" s="94"/>
    </row>
    <row r="15147" spans="1:1" x14ac:dyDescent="0.2">
      <c r="A15147" s="94"/>
    </row>
    <row r="15148" spans="1:1" x14ac:dyDescent="0.2">
      <c r="A15148" s="94"/>
    </row>
    <row r="15149" spans="1:1" x14ac:dyDescent="0.2">
      <c r="A15149" s="94"/>
    </row>
    <row r="15150" spans="1:1" x14ac:dyDescent="0.2">
      <c r="A15150" s="94"/>
    </row>
    <row r="15151" spans="1:1" x14ac:dyDescent="0.2">
      <c r="A15151" s="94"/>
    </row>
    <row r="15152" spans="1:1" x14ac:dyDescent="0.2">
      <c r="A15152" s="94"/>
    </row>
    <row r="15153" spans="1:1" x14ac:dyDescent="0.2">
      <c r="A15153" s="94"/>
    </row>
    <row r="15154" spans="1:1" x14ac:dyDescent="0.2">
      <c r="A15154" s="94"/>
    </row>
    <row r="15155" spans="1:1" x14ac:dyDescent="0.2">
      <c r="A15155" s="94"/>
    </row>
    <row r="15156" spans="1:1" x14ac:dyDescent="0.2">
      <c r="A15156" s="94"/>
    </row>
    <row r="15157" spans="1:1" x14ac:dyDescent="0.2">
      <c r="A15157" s="94"/>
    </row>
    <row r="15158" spans="1:1" x14ac:dyDescent="0.2">
      <c r="A15158" s="94"/>
    </row>
    <row r="15159" spans="1:1" x14ac:dyDescent="0.2">
      <c r="A15159" s="94"/>
    </row>
    <row r="15160" spans="1:1" x14ac:dyDescent="0.2">
      <c r="A15160" s="94"/>
    </row>
    <row r="15161" spans="1:1" x14ac:dyDescent="0.2">
      <c r="A15161" s="94"/>
    </row>
    <row r="15162" spans="1:1" x14ac:dyDescent="0.2">
      <c r="A15162" s="94"/>
    </row>
    <row r="15163" spans="1:1" x14ac:dyDescent="0.2">
      <c r="A15163" s="94"/>
    </row>
    <row r="15164" spans="1:1" x14ac:dyDescent="0.2">
      <c r="A15164" s="94"/>
    </row>
    <row r="15165" spans="1:1" x14ac:dyDescent="0.2">
      <c r="A15165" s="94"/>
    </row>
    <row r="15166" spans="1:1" x14ac:dyDescent="0.2">
      <c r="A15166" s="94"/>
    </row>
    <row r="15167" spans="1:1" x14ac:dyDescent="0.2">
      <c r="A15167" s="94"/>
    </row>
    <row r="15168" spans="1:1" x14ac:dyDescent="0.2">
      <c r="A15168" s="94"/>
    </row>
    <row r="15169" spans="1:1" x14ac:dyDescent="0.2">
      <c r="A15169" s="94"/>
    </row>
    <row r="15170" spans="1:1" x14ac:dyDescent="0.2">
      <c r="A15170" s="94"/>
    </row>
    <row r="15171" spans="1:1" x14ac:dyDescent="0.2">
      <c r="A15171" s="94"/>
    </row>
    <row r="15172" spans="1:1" x14ac:dyDescent="0.2">
      <c r="A15172" s="94"/>
    </row>
    <row r="15173" spans="1:1" x14ac:dyDescent="0.2">
      <c r="A15173" s="94"/>
    </row>
    <row r="15174" spans="1:1" x14ac:dyDescent="0.2">
      <c r="A15174" s="94"/>
    </row>
    <row r="15175" spans="1:1" x14ac:dyDescent="0.2">
      <c r="A15175" s="94"/>
    </row>
    <row r="15176" spans="1:1" x14ac:dyDescent="0.2">
      <c r="A15176" s="94"/>
    </row>
    <row r="15177" spans="1:1" x14ac:dyDescent="0.2">
      <c r="A15177" s="94"/>
    </row>
    <row r="15178" spans="1:1" x14ac:dyDescent="0.2">
      <c r="A15178" s="94"/>
    </row>
    <row r="15179" spans="1:1" x14ac:dyDescent="0.2">
      <c r="A15179" s="94"/>
    </row>
    <row r="15180" spans="1:1" x14ac:dyDescent="0.2">
      <c r="A15180" s="94"/>
    </row>
    <row r="15181" spans="1:1" x14ac:dyDescent="0.2">
      <c r="A15181" s="94"/>
    </row>
    <row r="15182" spans="1:1" x14ac:dyDescent="0.2">
      <c r="A15182" s="94"/>
    </row>
    <row r="15183" spans="1:1" x14ac:dyDescent="0.2">
      <c r="A15183" s="94"/>
    </row>
    <row r="15184" spans="1:1" x14ac:dyDescent="0.2">
      <c r="A15184" s="94"/>
    </row>
    <row r="15185" spans="1:1" x14ac:dyDescent="0.2">
      <c r="A15185" s="94"/>
    </row>
    <row r="15186" spans="1:1" x14ac:dyDescent="0.2">
      <c r="A15186" s="94"/>
    </row>
    <row r="15187" spans="1:1" x14ac:dyDescent="0.2">
      <c r="A15187" s="94"/>
    </row>
    <row r="15188" spans="1:1" x14ac:dyDescent="0.2">
      <c r="A15188" s="94"/>
    </row>
    <row r="15189" spans="1:1" x14ac:dyDescent="0.2">
      <c r="A15189" s="94"/>
    </row>
    <row r="15190" spans="1:1" x14ac:dyDescent="0.2">
      <c r="A15190" s="94"/>
    </row>
    <row r="15191" spans="1:1" x14ac:dyDescent="0.2">
      <c r="A15191" s="94"/>
    </row>
    <row r="15192" spans="1:1" x14ac:dyDescent="0.2">
      <c r="A15192" s="94"/>
    </row>
    <row r="15193" spans="1:1" x14ac:dyDescent="0.2">
      <c r="A15193" s="94"/>
    </row>
    <row r="15194" spans="1:1" x14ac:dyDescent="0.2">
      <c r="A15194" s="94"/>
    </row>
    <row r="15195" spans="1:1" x14ac:dyDescent="0.2">
      <c r="A15195" s="94"/>
    </row>
    <row r="15196" spans="1:1" x14ac:dyDescent="0.2">
      <c r="A15196" s="94"/>
    </row>
    <row r="15197" spans="1:1" x14ac:dyDescent="0.2">
      <c r="A15197" s="94"/>
    </row>
    <row r="15198" spans="1:1" x14ac:dyDescent="0.2">
      <c r="A15198" s="94"/>
    </row>
    <row r="15199" spans="1:1" x14ac:dyDescent="0.2">
      <c r="A15199" s="94"/>
    </row>
    <row r="15200" spans="1:1" x14ac:dyDescent="0.2">
      <c r="A15200" s="94"/>
    </row>
    <row r="15201" spans="1:1" x14ac:dyDescent="0.2">
      <c r="A15201" s="94"/>
    </row>
    <row r="15202" spans="1:1" x14ac:dyDescent="0.2">
      <c r="A15202" s="94"/>
    </row>
    <row r="15203" spans="1:1" x14ac:dyDescent="0.2">
      <c r="A15203" s="94"/>
    </row>
    <row r="15204" spans="1:1" x14ac:dyDescent="0.2">
      <c r="A15204" s="94"/>
    </row>
    <row r="15205" spans="1:1" x14ac:dyDescent="0.2">
      <c r="A15205" s="94"/>
    </row>
    <row r="15206" spans="1:1" x14ac:dyDescent="0.2">
      <c r="A15206" s="94"/>
    </row>
    <row r="15207" spans="1:1" x14ac:dyDescent="0.2">
      <c r="A15207" s="94"/>
    </row>
    <row r="15208" spans="1:1" x14ac:dyDescent="0.2">
      <c r="A15208" s="94"/>
    </row>
    <row r="15209" spans="1:1" x14ac:dyDescent="0.2">
      <c r="A15209" s="94"/>
    </row>
    <row r="15210" spans="1:1" x14ac:dyDescent="0.2">
      <c r="A15210" s="94"/>
    </row>
    <row r="15211" spans="1:1" x14ac:dyDescent="0.2">
      <c r="A15211" s="94"/>
    </row>
    <row r="15212" spans="1:1" x14ac:dyDescent="0.2">
      <c r="A15212" s="94"/>
    </row>
    <row r="15213" spans="1:1" x14ac:dyDescent="0.2">
      <c r="A15213" s="94"/>
    </row>
    <row r="15214" spans="1:1" x14ac:dyDescent="0.2">
      <c r="A15214" s="94"/>
    </row>
    <row r="15215" spans="1:1" x14ac:dyDescent="0.2">
      <c r="A15215" s="94"/>
    </row>
    <row r="15216" spans="1:1" x14ac:dyDescent="0.2">
      <c r="A15216" s="94"/>
    </row>
    <row r="15217" spans="1:1" x14ac:dyDescent="0.2">
      <c r="A15217" s="94"/>
    </row>
    <row r="15218" spans="1:1" x14ac:dyDescent="0.2">
      <c r="A15218" s="94"/>
    </row>
    <row r="15219" spans="1:1" x14ac:dyDescent="0.2">
      <c r="A15219" s="94"/>
    </row>
    <row r="15220" spans="1:1" x14ac:dyDescent="0.2">
      <c r="A15220" s="94"/>
    </row>
    <row r="15221" spans="1:1" x14ac:dyDescent="0.2">
      <c r="A15221" s="94"/>
    </row>
    <row r="15222" spans="1:1" x14ac:dyDescent="0.2">
      <c r="A15222" s="94"/>
    </row>
    <row r="15223" spans="1:1" x14ac:dyDescent="0.2">
      <c r="A15223" s="94"/>
    </row>
    <row r="15224" spans="1:1" x14ac:dyDescent="0.2">
      <c r="A15224" s="94"/>
    </row>
    <row r="15225" spans="1:1" x14ac:dyDescent="0.2">
      <c r="A15225" s="94"/>
    </row>
    <row r="15226" spans="1:1" x14ac:dyDescent="0.2">
      <c r="A15226" s="94"/>
    </row>
    <row r="15227" spans="1:1" x14ac:dyDescent="0.2">
      <c r="A15227" s="94"/>
    </row>
    <row r="15228" spans="1:1" x14ac:dyDescent="0.2">
      <c r="A15228" s="94"/>
    </row>
    <row r="15229" spans="1:1" x14ac:dyDescent="0.2">
      <c r="A15229" s="94"/>
    </row>
    <row r="15230" spans="1:1" x14ac:dyDescent="0.2">
      <c r="A15230" s="94"/>
    </row>
    <row r="15231" spans="1:1" x14ac:dyDescent="0.2">
      <c r="A15231" s="94"/>
    </row>
    <row r="15232" spans="1:1" x14ac:dyDescent="0.2">
      <c r="A15232" s="94"/>
    </row>
    <row r="15233" spans="1:1" x14ac:dyDescent="0.2">
      <c r="A15233" s="94"/>
    </row>
    <row r="15234" spans="1:1" x14ac:dyDescent="0.2">
      <c r="A15234" s="94"/>
    </row>
    <row r="15235" spans="1:1" x14ac:dyDescent="0.2">
      <c r="A15235" s="94"/>
    </row>
    <row r="15236" spans="1:1" x14ac:dyDescent="0.2">
      <c r="A15236" s="94"/>
    </row>
    <row r="15237" spans="1:1" x14ac:dyDescent="0.2">
      <c r="A15237" s="94"/>
    </row>
    <row r="15238" spans="1:1" x14ac:dyDescent="0.2">
      <c r="A15238" s="94"/>
    </row>
    <row r="15239" spans="1:1" x14ac:dyDescent="0.2">
      <c r="A15239" s="94"/>
    </row>
    <row r="15240" spans="1:1" x14ac:dyDescent="0.2">
      <c r="A15240" s="94"/>
    </row>
    <row r="15241" spans="1:1" x14ac:dyDescent="0.2">
      <c r="A15241" s="94"/>
    </row>
    <row r="15242" spans="1:1" x14ac:dyDescent="0.2">
      <c r="A15242" s="94"/>
    </row>
    <row r="15243" spans="1:1" x14ac:dyDescent="0.2">
      <c r="A15243" s="94"/>
    </row>
    <row r="15244" spans="1:1" x14ac:dyDescent="0.2">
      <c r="A15244" s="94"/>
    </row>
    <row r="15245" spans="1:1" x14ac:dyDescent="0.2">
      <c r="A15245" s="94"/>
    </row>
    <row r="15246" spans="1:1" x14ac:dyDescent="0.2">
      <c r="A15246" s="94"/>
    </row>
    <row r="15247" spans="1:1" x14ac:dyDescent="0.2">
      <c r="A15247" s="94"/>
    </row>
    <row r="15248" spans="1:1" x14ac:dyDescent="0.2">
      <c r="A15248" s="94"/>
    </row>
    <row r="15249" spans="1:1" x14ac:dyDescent="0.2">
      <c r="A15249" s="94"/>
    </row>
    <row r="15250" spans="1:1" x14ac:dyDescent="0.2">
      <c r="A15250" s="94"/>
    </row>
    <row r="15251" spans="1:1" x14ac:dyDescent="0.2">
      <c r="A15251" s="94"/>
    </row>
    <row r="15252" spans="1:1" x14ac:dyDescent="0.2">
      <c r="A15252" s="94"/>
    </row>
    <row r="15253" spans="1:1" x14ac:dyDescent="0.2">
      <c r="A15253" s="94"/>
    </row>
    <row r="15254" spans="1:1" x14ac:dyDescent="0.2">
      <c r="A15254" s="94"/>
    </row>
    <row r="15255" spans="1:1" x14ac:dyDescent="0.2">
      <c r="A15255" s="94"/>
    </row>
    <row r="15256" spans="1:1" x14ac:dyDescent="0.2">
      <c r="A15256" s="94"/>
    </row>
    <row r="15257" spans="1:1" x14ac:dyDescent="0.2">
      <c r="A15257" s="94"/>
    </row>
    <row r="15258" spans="1:1" x14ac:dyDescent="0.2">
      <c r="A15258" s="94"/>
    </row>
    <row r="15259" spans="1:1" x14ac:dyDescent="0.2">
      <c r="A15259" s="94"/>
    </row>
    <row r="15260" spans="1:1" x14ac:dyDescent="0.2">
      <c r="A15260" s="94"/>
    </row>
    <row r="15261" spans="1:1" x14ac:dyDescent="0.2">
      <c r="A15261" s="94"/>
    </row>
    <row r="15262" spans="1:1" x14ac:dyDescent="0.2">
      <c r="A15262" s="94"/>
    </row>
    <row r="15263" spans="1:1" x14ac:dyDescent="0.2">
      <c r="A15263" s="94"/>
    </row>
    <row r="15264" spans="1:1" x14ac:dyDescent="0.2">
      <c r="A15264" s="94"/>
    </row>
    <row r="15265" spans="1:1" x14ac:dyDescent="0.2">
      <c r="A15265" s="94"/>
    </row>
    <row r="15266" spans="1:1" x14ac:dyDescent="0.2">
      <c r="A15266" s="94"/>
    </row>
    <row r="15267" spans="1:1" x14ac:dyDescent="0.2">
      <c r="A15267" s="94"/>
    </row>
    <row r="15268" spans="1:1" x14ac:dyDescent="0.2">
      <c r="A15268" s="94"/>
    </row>
    <row r="15269" spans="1:1" x14ac:dyDescent="0.2">
      <c r="A15269" s="94"/>
    </row>
    <row r="15270" spans="1:1" x14ac:dyDescent="0.2">
      <c r="A15270" s="94"/>
    </row>
    <row r="15271" spans="1:1" x14ac:dyDescent="0.2">
      <c r="A15271" s="94"/>
    </row>
    <row r="15272" spans="1:1" x14ac:dyDescent="0.2">
      <c r="A15272" s="94"/>
    </row>
    <row r="15273" spans="1:1" x14ac:dyDescent="0.2">
      <c r="A15273" s="94"/>
    </row>
    <row r="15274" spans="1:1" x14ac:dyDescent="0.2">
      <c r="A15274" s="94"/>
    </row>
    <row r="15275" spans="1:1" x14ac:dyDescent="0.2">
      <c r="A15275" s="94"/>
    </row>
    <row r="15276" spans="1:1" x14ac:dyDescent="0.2">
      <c r="A15276" s="94"/>
    </row>
    <row r="15277" spans="1:1" x14ac:dyDescent="0.2">
      <c r="A15277" s="94"/>
    </row>
    <row r="15278" spans="1:1" x14ac:dyDescent="0.2">
      <c r="A15278" s="94"/>
    </row>
    <row r="15279" spans="1:1" x14ac:dyDescent="0.2">
      <c r="A15279" s="94"/>
    </row>
    <row r="15280" spans="1:1" x14ac:dyDescent="0.2">
      <c r="A15280" s="94"/>
    </row>
    <row r="15281" spans="1:1" x14ac:dyDescent="0.2">
      <c r="A15281" s="94"/>
    </row>
    <row r="15282" spans="1:1" x14ac:dyDescent="0.2">
      <c r="A15282" s="94"/>
    </row>
    <row r="15283" spans="1:1" x14ac:dyDescent="0.2">
      <c r="A15283" s="94"/>
    </row>
    <row r="15284" spans="1:1" x14ac:dyDescent="0.2">
      <c r="A15284" s="94"/>
    </row>
    <row r="15285" spans="1:1" x14ac:dyDescent="0.2">
      <c r="A15285" s="94"/>
    </row>
    <row r="15286" spans="1:1" x14ac:dyDescent="0.2">
      <c r="A15286" s="94"/>
    </row>
    <row r="15287" spans="1:1" x14ac:dyDescent="0.2">
      <c r="A15287" s="94"/>
    </row>
    <row r="15288" spans="1:1" x14ac:dyDescent="0.2">
      <c r="A15288" s="94"/>
    </row>
    <row r="15289" spans="1:1" x14ac:dyDescent="0.2">
      <c r="A15289" s="94"/>
    </row>
    <row r="15290" spans="1:1" x14ac:dyDescent="0.2">
      <c r="A15290" s="94"/>
    </row>
    <row r="15291" spans="1:1" x14ac:dyDescent="0.2">
      <c r="A15291" s="94"/>
    </row>
    <row r="15292" spans="1:1" x14ac:dyDescent="0.2">
      <c r="A15292" s="94"/>
    </row>
    <row r="15293" spans="1:1" x14ac:dyDescent="0.2">
      <c r="A15293" s="94"/>
    </row>
    <row r="15294" spans="1:1" x14ac:dyDescent="0.2">
      <c r="A15294" s="94"/>
    </row>
    <row r="15295" spans="1:1" x14ac:dyDescent="0.2">
      <c r="A15295" s="94"/>
    </row>
    <row r="15296" spans="1:1" x14ac:dyDescent="0.2">
      <c r="A15296" s="94"/>
    </row>
    <row r="15297" spans="1:1" x14ac:dyDescent="0.2">
      <c r="A15297" s="94"/>
    </row>
    <row r="15298" spans="1:1" x14ac:dyDescent="0.2">
      <c r="A15298" s="94"/>
    </row>
    <row r="15299" spans="1:1" x14ac:dyDescent="0.2">
      <c r="A15299" s="94"/>
    </row>
    <row r="15300" spans="1:1" x14ac:dyDescent="0.2">
      <c r="A15300" s="94"/>
    </row>
    <row r="15301" spans="1:1" x14ac:dyDescent="0.2">
      <c r="A15301" s="94"/>
    </row>
    <row r="15302" spans="1:1" x14ac:dyDescent="0.2">
      <c r="A15302" s="94"/>
    </row>
    <row r="15303" spans="1:1" x14ac:dyDescent="0.2">
      <c r="A15303" s="94"/>
    </row>
    <row r="15304" spans="1:1" x14ac:dyDescent="0.2">
      <c r="A15304" s="94"/>
    </row>
    <row r="15305" spans="1:1" x14ac:dyDescent="0.2">
      <c r="A15305" s="94"/>
    </row>
    <row r="15306" spans="1:1" x14ac:dyDescent="0.2">
      <c r="A15306" s="94"/>
    </row>
    <row r="15307" spans="1:1" x14ac:dyDescent="0.2">
      <c r="A15307" s="94"/>
    </row>
    <row r="15308" spans="1:1" x14ac:dyDescent="0.2">
      <c r="A15308" s="94"/>
    </row>
    <row r="15309" spans="1:1" x14ac:dyDescent="0.2">
      <c r="A15309" s="94"/>
    </row>
    <row r="15310" spans="1:1" x14ac:dyDescent="0.2">
      <c r="A15310" s="94"/>
    </row>
    <row r="15311" spans="1:1" x14ac:dyDescent="0.2">
      <c r="A15311" s="94"/>
    </row>
    <row r="15312" spans="1:1" x14ac:dyDescent="0.2">
      <c r="A15312" s="94"/>
    </row>
    <row r="15313" spans="1:1" x14ac:dyDescent="0.2">
      <c r="A15313" s="94"/>
    </row>
    <row r="15314" spans="1:1" x14ac:dyDescent="0.2">
      <c r="A15314" s="94"/>
    </row>
    <row r="15315" spans="1:1" x14ac:dyDescent="0.2">
      <c r="A15315" s="94"/>
    </row>
    <row r="15316" spans="1:1" x14ac:dyDescent="0.2">
      <c r="A15316" s="94"/>
    </row>
    <row r="15317" spans="1:1" x14ac:dyDescent="0.2">
      <c r="A15317" s="94"/>
    </row>
    <row r="15318" spans="1:1" x14ac:dyDescent="0.2">
      <c r="A15318" s="94"/>
    </row>
    <row r="15319" spans="1:1" x14ac:dyDescent="0.2">
      <c r="A15319" s="94"/>
    </row>
    <row r="15320" spans="1:1" x14ac:dyDescent="0.2">
      <c r="A15320" s="94"/>
    </row>
    <row r="15321" spans="1:1" x14ac:dyDescent="0.2">
      <c r="A15321" s="94"/>
    </row>
    <row r="15322" spans="1:1" x14ac:dyDescent="0.2">
      <c r="A15322" s="94"/>
    </row>
    <row r="15323" spans="1:1" x14ac:dyDescent="0.2">
      <c r="A15323" s="94"/>
    </row>
    <row r="15324" spans="1:1" x14ac:dyDescent="0.2">
      <c r="A15324" s="94"/>
    </row>
    <row r="15325" spans="1:1" x14ac:dyDescent="0.2">
      <c r="A15325" s="94"/>
    </row>
    <row r="15326" spans="1:1" x14ac:dyDescent="0.2">
      <c r="A15326" s="94"/>
    </row>
    <row r="15327" spans="1:1" x14ac:dyDescent="0.2">
      <c r="A15327" s="94"/>
    </row>
    <row r="15328" spans="1:1" x14ac:dyDescent="0.2">
      <c r="A15328" s="94"/>
    </row>
    <row r="15329" spans="1:1" x14ac:dyDescent="0.2">
      <c r="A15329" s="94"/>
    </row>
    <row r="15330" spans="1:1" x14ac:dyDescent="0.2">
      <c r="A15330" s="94"/>
    </row>
    <row r="15331" spans="1:1" x14ac:dyDescent="0.2">
      <c r="A15331" s="94"/>
    </row>
    <row r="15332" spans="1:1" x14ac:dyDescent="0.2">
      <c r="A15332" s="94"/>
    </row>
    <row r="15333" spans="1:1" x14ac:dyDescent="0.2">
      <c r="A15333" s="94"/>
    </row>
    <row r="15334" spans="1:1" x14ac:dyDescent="0.2">
      <c r="A15334" s="94"/>
    </row>
    <row r="15335" spans="1:1" x14ac:dyDescent="0.2">
      <c r="A15335" s="94"/>
    </row>
    <row r="15336" spans="1:1" x14ac:dyDescent="0.2">
      <c r="A15336" s="94"/>
    </row>
    <row r="15337" spans="1:1" x14ac:dyDescent="0.2">
      <c r="A15337" s="94"/>
    </row>
    <row r="15338" spans="1:1" x14ac:dyDescent="0.2">
      <c r="A15338" s="94"/>
    </row>
    <row r="15339" spans="1:1" x14ac:dyDescent="0.2">
      <c r="A15339" s="94"/>
    </row>
    <row r="15340" spans="1:1" x14ac:dyDescent="0.2">
      <c r="A15340" s="94"/>
    </row>
    <row r="15341" spans="1:1" x14ac:dyDescent="0.2">
      <c r="A15341" s="94"/>
    </row>
    <row r="15342" spans="1:1" x14ac:dyDescent="0.2">
      <c r="A15342" s="94"/>
    </row>
    <row r="15343" spans="1:1" x14ac:dyDescent="0.2">
      <c r="A15343" s="94"/>
    </row>
    <row r="15344" spans="1:1" x14ac:dyDescent="0.2">
      <c r="A15344" s="94"/>
    </row>
    <row r="15345" spans="1:1" x14ac:dyDescent="0.2">
      <c r="A15345" s="94"/>
    </row>
    <row r="15346" spans="1:1" x14ac:dyDescent="0.2">
      <c r="A15346" s="94"/>
    </row>
    <row r="15347" spans="1:1" x14ac:dyDescent="0.2">
      <c r="A15347" s="94"/>
    </row>
    <row r="15348" spans="1:1" x14ac:dyDescent="0.2">
      <c r="A15348" s="94"/>
    </row>
    <row r="15349" spans="1:1" x14ac:dyDescent="0.2">
      <c r="A15349" s="94"/>
    </row>
    <row r="15350" spans="1:1" x14ac:dyDescent="0.2">
      <c r="A15350" s="94"/>
    </row>
    <row r="15351" spans="1:1" x14ac:dyDescent="0.2">
      <c r="A15351" s="94"/>
    </row>
    <row r="15352" spans="1:1" x14ac:dyDescent="0.2">
      <c r="A15352" s="94"/>
    </row>
    <row r="15353" spans="1:1" x14ac:dyDescent="0.2">
      <c r="A15353" s="94"/>
    </row>
    <row r="15354" spans="1:1" x14ac:dyDescent="0.2">
      <c r="A15354" s="94"/>
    </row>
    <row r="15355" spans="1:1" x14ac:dyDescent="0.2">
      <c r="A15355" s="94"/>
    </row>
    <row r="15356" spans="1:1" x14ac:dyDescent="0.2">
      <c r="A15356" s="94"/>
    </row>
    <row r="15357" spans="1:1" x14ac:dyDescent="0.2">
      <c r="A15357" s="94"/>
    </row>
    <row r="15358" spans="1:1" x14ac:dyDescent="0.2">
      <c r="A15358" s="94"/>
    </row>
    <row r="15359" spans="1:1" x14ac:dyDescent="0.2">
      <c r="A15359" s="94"/>
    </row>
    <row r="15360" spans="1:1" x14ac:dyDescent="0.2">
      <c r="A15360" s="94"/>
    </row>
    <row r="15361" spans="1:1" x14ac:dyDescent="0.2">
      <c r="A15361" s="94"/>
    </row>
    <row r="15362" spans="1:1" x14ac:dyDescent="0.2">
      <c r="A15362" s="94"/>
    </row>
    <row r="15363" spans="1:1" x14ac:dyDescent="0.2">
      <c r="A15363" s="94"/>
    </row>
    <row r="15364" spans="1:1" x14ac:dyDescent="0.2">
      <c r="A15364" s="94"/>
    </row>
    <row r="15365" spans="1:1" x14ac:dyDescent="0.2">
      <c r="A15365" s="94"/>
    </row>
    <row r="15366" spans="1:1" x14ac:dyDescent="0.2">
      <c r="A15366" s="94"/>
    </row>
    <row r="15367" spans="1:1" x14ac:dyDescent="0.2">
      <c r="A15367" s="94"/>
    </row>
    <row r="15368" spans="1:1" x14ac:dyDescent="0.2">
      <c r="A15368" s="94"/>
    </row>
    <row r="15369" spans="1:1" x14ac:dyDescent="0.2">
      <c r="A15369" s="94"/>
    </row>
    <row r="15370" spans="1:1" x14ac:dyDescent="0.2">
      <c r="A15370" s="94"/>
    </row>
    <row r="15371" spans="1:1" x14ac:dyDescent="0.2">
      <c r="A15371" s="94"/>
    </row>
    <row r="15372" spans="1:1" x14ac:dyDescent="0.2">
      <c r="A15372" s="94"/>
    </row>
    <row r="15373" spans="1:1" x14ac:dyDescent="0.2">
      <c r="A15373" s="94"/>
    </row>
    <row r="15374" spans="1:1" x14ac:dyDescent="0.2">
      <c r="A15374" s="94"/>
    </row>
    <row r="15375" spans="1:1" x14ac:dyDescent="0.2">
      <c r="A15375" s="94"/>
    </row>
    <row r="15376" spans="1:1" x14ac:dyDescent="0.2">
      <c r="A15376" s="94"/>
    </row>
    <row r="15377" spans="1:1" x14ac:dyDescent="0.2">
      <c r="A15377" s="94"/>
    </row>
    <row r="15378" spans="1:1" x14ac:dyDescent="0.2">
      <c r="A15378" s="94"/>
    </row>
    <row r="15379" spans="1:1" x14ac:dyDescent="0.2">
      <c r="A15379" s="94"/>
    </row>
    <row r="15380" spans="1:1" x14ac:dyDescent="0.2">
      <c r="A15380" s="94"/>
    </row>
    <row r="15381" spans="1:1" x14ac:dyDescent="0.2">
      <c r="A15381" s="94"/>
    </row>
    <row r="15382" spans="1:1" x14ac:dyDescent="0.2">
      <c r="A15382" s="94"/>
    </row>
    <row r="15383" spans="1:1" x14ac:dyDescent="0.2">
      <c r="A15383" s="94"/>
    </row>
    <row r="15384" spans="1:1" x14ac:dyDescent="0.2">
      <c r="A15384" s="94"/>
    </row>
    <row r="15385" spans="1:1" x14ac:dyDescent="0.2">
      <c r="A15385" s="94"/>
    </row>
    <row r="15386" spans="1:1" x14ac:dyDescent="0.2">
      <c r="A15386" s="94"/>
    </row>
    <row r="15387" spans="1:1" x14ac:dyDescent="0.2">
      <c r="A15387" s="94"/>
    </row>
    <row r="15388" spans="1:1" x14ac:dyDescent="0.2">
      <c r="A15388" s="94"/>
    </row>
    <row r="15389" spans="1:1" x14ac:dyDescent="0.2">
      <c r="A15389" s="94"/>
    </row>
    <row r="15390" spans="1:1" x14ac:dyDescent="0.2">
      <c r="A15390" s="94"/>
    </row>
    <row r="15391" spans="1:1" x14ac:dyDescent="0.2">
      <c r="A15391" s="94"/>
    </row>
    <row r="15392" spans="1:1" x14ac:dyDescent="0.2">
      <c r="A15392" s="94"/>
    </row>
    <row r="15393" spans="1:1" x14ac:dyDescent="0.2">
      <c r="A15393" s="94"/>
    </row>
    <row r="15394" spans="1:1" x14ac:dyDescent="0.2">
      <c r="A15394" s="94"/>
    </row>
    <row r="15395" spans="1:1" x14ac:dyDescent="0.2">
      <c r="A15395" s="94"/>
    </row>
    <row r="15396" spans="1:1" x14ac:dyDescent="0.2">
      <c r="A15396" s="94"/>
    </row>
    <row r="15397" spans="1:1" x14ac:dyDescent="0.2">
      <c r="A15397" s="94"/>
    </row>
    <row r="15398" spans="1:1" x14ac:dyDescent="0.2">
      <c r="A15398" s="94"/>
    </row>
    <row r="15399" spans="1:1" x14ac:dyDescent="0.2">
      <c r="A15399" s="94"/>
    </row>
    <row r="15400" spans="1:1" x14ac:dyDescent="0.2">
      <c r="A15400" s="94"/>
    </row>
    <row r="15401" spans="1:1" x14ac:dyDescent="0.2">
      <c r="A15401" s="94"/>
    </row>
    <row r="15402" spans="1:1" x14ac:dyDescent="0.2">
      <c r="A15402" s="94"/>
    </row>
    <row r="15403" spans="1:1" x14ac:dyDescent="0.2">
      <c r="A15403" s="94"/>
    </row>
    <row r="15404" spans="1:1" x14ac:dyDescent="0.2">
      <c r="A15404" s="94"/>
    </row>
    <row r="15405" spans="1:1" x14ac:dyDescent="0.2">
      <c r="A15405" s="94"/>
    </row>
    <row r="15406" spans="1:1" x14ac:dyDescent="0.2">
      <c r="A15406" s="94"/>
    </row>
    <row r="15407" spans="1:1" x14ac:dyDescent="0.2">
      <c r="A15407" s="94"/>
    </row>
    <row r="15408" spans="1:1" x14ac:dyDescent="0.2">
      <c r="A15408" s="94"/>
    </row>
    <row r="15409" spans="1:1" x14ac:dyDescent="0.2">
      <c r="A15409" s="94"/>
    </row>
    <row r="15410" spans="1:1" x14ac:dyDescent="0.2">
      <c r="A15410" s="94"/>
    </row>
    <row r="15411" spans="1:1" x14ac:dyDescent="0.2">
      <c r="A15411" s="94"/>
    </row>
    <row r="15412" spans="1:1" x14ac:dyDescent="0.2">
      <c r="A15412" s="94"/>
    </row>
    <row r="15413" spans="1:1" x14ac:dyDescent="0.2">
      <c r="A15413" s="94"/>
    </row>
    <row r="15414" spans="1:1" x14ac:dyDescent="0.2">
      <c r="A15414" s="94"/>
    </row>
    <row r="15415" spans="1:1" x14ac:dyDescent="0.2">
      <c r="A15415" s="94"/>
    </row>
    <row r="15416" spans="1:1" x14ac:dyDescent="0.2">
      <c r="A15416" s="94"/>
    </row>
    <row r="15417" spans="1:1" x14ac:dyDescent="0.2">
      <c r="A15417" s="94"/>
    </row>
    <row r="15418" spans="1:1" x14ac:dyDescent="0.2">
      <c r="A15418" s="94"/>
    </row>
    <row r="15419" spans="1:1" x14ac:dyDescent="0.2">
      <c r="A15419" s="94"/>
    </row>
    <row r="15420" spans="1:1" x14ac:dyDescent="0.2">
      <c r="A15420" s="94"/>
    </row>
    <row r="15421" spans="1:1" x14ac:dyDescent="0.2">
      <c r="A15421" s="94"/>
    </row>
    <row r="15422" spans="1:1" x14ac:dyDescent="0.2">
      <c r="A15422" s="94"/>
    </row>
    <row r="15423" spans="1:1" x14ac:dyDescent="0.2">
      <c r="A15423" s="94"/>
    </row>
    <row r="15424" spans="1:1" x14ac:dyDescent="0.2">
      <c r="A15424" s="94"/>
    </row>
    <row r="15425" spans="1:1" x14ac:dyDescent="0.2">
      <c r="A15425" s="94"/>
    </row>
    <row r="15426" spans="1:1" x14ac:dyDescent="0.2">
      <c r="A15426" s="94"/>
    </row>
    <row r="15427" spans="1:1" x14ac:dyDescent="0.2">
      <c r="A15427" s="94"/>
    </row>
    <row r="15428" spans="1:1" x14ac:dyDescent="0.2">
      <c r="A15428" s="94"/>
    </row>
    <row r="15429" spans="1:1" x14ac:dyDescent="0.2">
      <c r="A15429" s="94"/>
    </row>
    <row r="15430" spans="1:1" x14ac:dyDescent="0.2">
      <c r="A15430" s="94"/>
    </row>
    <row r="15431" spans="1:1" x14ac:dyDescent="0.2">
      <c r="A15431" s="94"/>
    </row>
    <row r="15432" spans="1:1" x14ac:dyDescent="0.2">
      <c r="A15432" s="94"/>
    </row>
    <row r="15433" spans="1:1" x14ac:dyDescent="0.2">
      <c r="A15433" s="94"/>
    </row>
    <row r="15434" spans="1:1" x14ac:dyDescent="0.2">
      <c r="A15434" s="94"/>
    </row>
    <row r="15435" spans="1:1" x14ac:dyDescent="0.2">
      <c r="A15435" s="94"/>
    </row>
    <row r="15436" spans="1:1" x14ac:dyDescent="0.2">
      <c r="A15436" s="94"/>
    </row>
    <row r="15437" spans="1:1" x14ac:dyDescent="0.2">
      <c r="A15437" s="94"/>
    </row>
    <row r="15438" spans="1:1" x14ac:dyDescent="0.2">
      <c r="A15438" s="94"/>
    </row>
    <row r="15439" spans="1:1" x14ac:dyDescent="0.2">
      <c r="A15439" s="94"/>
    </row>
    <row r="15440" spans="1:1" x14ac:dyDescent="0.2">
      <c r="A15440" s="94"/>
    </row>
    <row r="15441" spans="1:1" x14ac:dyDescent="0.2">
      <c r="A15441" s="94"/>
    </row>
    <row r="15442" spans="1:1" x14ac:dyDescent="0.2">
      <c r="A15442" s="94"/>
    </row>
    <row r="15443" spans="1:1" x14ac:dyDescent="0.2">
      <c r="A15443" s="94"/>
    </row>
    <row r="15444" spans="1:1" x14ac:dyDescent="0.2">
      <c r="A15444" s="94"/>
    </row>
    <row r="15445" spans="1:1" x14ac:dyDescent="0.2">
      <c r="A15445" s="94"/>
    </row>
    <row r="15446" spans="1:1" x14ac:dyDescent="0.2">
      <c r="A15446" s="94"/>
    </row>
    <row r="15447" spans="1:1" x14ac:dyDescent="0.2">
      <c r="A15447" s="94"/>
    </row>
    <row r="15448" spans="1:1" x14ac:dyDescent="0.2">
      <c r="A15448" s="94"/>
    </row>
    <row r="15449" spans="1:1" x14ac:dyDescent="0.2">
      <c r="A15449" s="94"/>
    </row>
    <row r="15450" spans="1:1" x14ac:dyDescent="0.2">
      <c r="A15450" s="94"/>
    </row>
    <row r="15451" spans="1:1" x14ac:dyDescent="0.2">
      <c r="A15451" s="94"/>
    </row>
    <row r="15452" spans="1:1" x14ac:dyDescent="0.2">
      <c r="A15452" s="94"/>
    </row>
    <row r="15453" spans="1:1" x14ac:dyDescent="0.2">
      <c r="A15453" s="94"/>
    </row>
    <row r="15454" spans="1:1" x14ac:dyDescent="0.2">
      <c r="A15454" s="94"/>
    </row>
    <row r="15455" spans="1:1" x14ac:dyDescent="0.2">
      <c r="A15455" s="94"/>
    </row>
    <row r="15456" spans="1:1" x14ac:dyDescent="0.2">
      <c r="A15456" s="94"/>
    </row>
    <row r="15457" spans="1:1" x14ac:dyDescent="0.2">
      <c r="A15457" s="94"/>
    </row>
    <row r="15458" spans="1:1" x14ac:dyDescent="0.2">
      <c r="A15458" s="94"/>
    </row>
    <row r="15459" spans="1:1" x14ac:dyDescent="0.2">
      <c r="A15459" s="94"/>
    </row>
    <row r="15460" spans="1:1" x14ac:dyDescent="0.2">
      <c r="A15460" s="94"/>
    </row>
    <row r="15461" spans="1:1" x14ac:dyDescent="0.2">
      <c r="A15461" s="94"/>
    </row>
    <row r="15462" spans="1:1" x14ac:dyDescent="0.2">
      <c r="A15462" s="94"/>
    </row>
    <row r="15463" spans="1:1" x14ac:dyDescent="0.2">
      <c r="A15463" s="94"/>
    </row>
    <row r="15464" spans="1:1" x14ac:dyDescent="0.2">
      <c r="A15464" s="94"/>
    </row>
    <row r="15465" spans="1:1" x14ac:dyDescent="0.2">
      <c r="A15465" s="94"/>
    </row>
    <row r="15466" spans="1:1" x14ac:dyDescent="0.2">
      <c r="A15466" s="94"/>
    </row>
    <row r="15467" spans="1:1" x14ac:dyDescent="0.2">
      <c r="A15467" s="94"/>
    </row>
    <row r="15468" spans="1:1" x14ac:dyDescent="0.2">
      <c r="A15468" s="94"/>
    </row>
    <row r="15469" spans="1:1" x14ac:dyDescent="0.2">
      <c r="A15469" s="94"/>
    </row>
    <row r="15470" spans="1:1" x14ac:dyDescent="0.2">
      <c r="A15470" s="94"/>
    </row>
    <row r="15471" spans="1:1" x14ac:dyDescent="0.2">
      <c r="A15471" s="94"/>
    </row>
    <row r="15472" spans="1:1" x14ac:dyDescent="0.2">
      <c r="A15472" s="94"/>
    </row>
    <row r="15473" spans="1:1" x14ac:dyDescent="0.2">
      <c r="A15473" s="94"/>
    </row>
    <row r="15474" spans="1:1" x14ac:dyDescent="0.2">
      <c r="A15474" s="94"/>
    </row>
    <row r="15475" spans="1:1" x14ac:dyDescent="0.2">
      <c r="A15475" s="94"/>
    </row>
    <row r="15476" spans="1:1" x14ac:dyDescent="0.2">
      <c r="A15476" s="94"/>
    </row>
    <row r="15477" spans="1:1" x14ac:dyDescent="0.2">
      <c r="A15477" s="94"/>
    </row>
    <row r="15478" spans="1:1" x14ac:dyDescent="0.2">
      <c r="A15478" s="94"/>
    </row>
    <row r="15479" spans="1:1" x14ac:dyDescent="0.2">
      <c r="A15479" s="94"/>
    </row>
    <row r="15480" spans="1:1" x14ac:dyDescent="0.2">
      <c r="A15480" s="94"/>
    </row>
    <row r="15481" spans="1:1" x14ac:dyDescent="0.2">
      <c r="A15481" s="94"/>
    </row>
    <row r="15482" spans="1:1" x14ac:dyDescent="0.2">
      <c r="A15482" s="94"/>
    </row>
    <row r="15483" spans="1:1" x14ac:dyDescent="0.2">
      <c r="A15483" s="94"/>
    </row>
    <row r="15484" spans="1:1" x14ac:dyDescent="0.2">
      <c r="A15484" s="94"/>
    </row>
    <row r="15485" spans="1:1" x14ac:dyDescent="0.2">
      <c r="A15485" s="94"/>
    </row>
    <row r="15486" spans="1:1" x14ac:dyDescent="0.2">
      <c r="A15486" s="94"/>
    </row>
    <row r="15487" spans="1:1" x14ac:dyDescent="0.2">
      <c r="A15487" s="94"/>
    </row>
    <row r="15488" spans="1:1" x14ac:dyDescent="0.2">
      <c r="A15488" s="94"/>
    </row>
    <row r="15489" spans="1:1" x14ac:dyDescent="0.2">
      <c r="A15489" s="94"/>
    </row>
    <row r="15490" spans="1:1" x14ac:dyDescent="0.2">
      <c r="A15490" s="94"/>
    </row>
    <row r="15491" spans="1:1" x14ac:dyDescent="0.2">
      <c r="A15491" s="94"/>
    </row>
    <row r="15492" spans="1:1" x14ac:dyDescent="0.2">
      <c r="A15492" s="94"/>
    </row>
    <row r="15493" spans="1:1" x14ac:dyDescent="0.2">
      <c r="A15493" s="94"/>
    </row>
    <row r="15494" spans="1:1" x14ac:dyDescent="0.2">
      <c r="A15494" s="94"/>
    </row>
    <row r="15495" spans="1:1" x14ac:dyDescent="0.2">
      <c r="A15495" s="94"/>
    </row>
    <row r="15496" spans="1:1" x14ac:dyDescent="0.2">
      <c r="A15496" s="94"/>
    </row>
    <row r="15497" spans="1:1" x14ac:dyDescent="0.2">
      <c r="A15497" s="94"/>
    </row>
    <row r="15498" spans="1:1" x14ac:dyDescent="0.2">
      <c r="A15498" s="94"/>
    </row>
    <row r="15499" spans="1:1" x14ac:dyDescent="0.2">
      <c r="A15499" s="94"/>
    </row>
    <row r="15500" spans="1:1" x14ac:dyDescent="0.2">
      <c r="A15500" s="94"/>
    </row>
    <row r="15501" spans="1:1" x14ac:dyDescent="0.2">
      <c r="A15501" s="94"/>
    </row>
    <row r="15502" spans="1:1" x14ac:dyDescent="0.2">
      <c r="A15502" s="94"/>
    </row>
    <row r="15503" spans="1:1" x14ac:dyDescent="0.2">
      <c r="A15503" s="94"/>
    </row>
    <row r="15504" spans="1:1" x14ac:dyDescent="0.2">
      <c r="A15504" s="94"/>
    </row>
    <row r="15505" spans="1:1" x14ac:dyDescent="0.2">
      <c r="A15505" s="94"/>
    </row>
    <row r="15506" spans="1:1" x14ac:dyDescent="0.2">
      <c r="A15506" s="94"/>
    </row>
    <row r="15507" spans="1:1" x14ac:dyDescent="0.2">
      <c r="A15507" s="94"/>
    </row>
    <row r="15508" spans="1:1" x14ac:dyDescent="0.2">
      <c r="A15508" s="94"/>
    </row>
    <row r="15509" spans="1:1" x14ac:dyDescent="0.2">
      <c r="A15509" s="94"/>
    </row>
    <row r="15510" spans="1:1" x14ac:dyDescent="0.2">
      <c r="A15510" s="94"/>
    </row>
    <row r="15511" spans="1:1" x14ac:dyDescent="0.2">
      <c r="A15511" s="94"/>
    </row>
    <row r="15512" spans="1:1" x14ac:dyDescent="0.2">
      <c r="A15512" s="94"/>
    </row>
    <row r="15513" spans="1:1" x14ac:dyDescent="0.2">
      <c r="A15513" s="94"/>
    </row>
    <row r="15514" spans="1:1" x14ac:dyDescent="0.2">
      <c r="A15514" s="94"/>
    </row>
    <row r="15515" spans="1:1" x14ac:dyDescent="0.2">
      <c r="A15515" s="94"/>
    </row>
    <row r="15516" spans="1:1" x14ac:dyDescent="0.2">
      <c r="A15516" s="94"/>
    </row>
    <row r="15517" spans="1:1" x14ac:dyDescent="0.2">
      <c r="A15517" s="94"/>
    </row>
    <row r="15518" spans="1:1" x14ac:dyDescent="0.2">
      <c r="A15518" s="94"/>
    </row>
    <row r="15519" spans="1:1" x14ac:dyDescent="0.2">
      <c r="A15519" s="94"/>
    </row>
    <row r="15520" spans="1:1" x14ac:dyDescent="0.2">
      <c r="A15520" s="94"/>
    </row>
    <row r="15521" spans="1:1" x14ac:dyDescent="0.2">
      <c r="A15521" s="94"/>
    </row>
    <row r="15522" spans="1:1" x14ac:dyDescent="0.2">
      <c r="A15522" s="94"/>
    </row>
    <row r="15523" spans="1:1" x14ac:dyDescent="0.2">
      <c r="A15523" s="94"/>
    </row>
    <row r="15524" spans="1:1" x14ac:dyDescent="0.2">
      <c r="A15524" s="94"/>
    </row>
    <row r="15525" spans="1:1" x14ac:dyDescent="0.2">
      <c r="A15525" s="94"/>
    </row>
    <row r="15526" spans="1:1" x14ac:dyDescent="0.2">
      <c r="A15526" s="94"/>
    </row>
    <row r="15527" spans="1:1" x14ac:dyDescent="0.2">
      <c r="A15527" s="94"/>
    </row>
    <row r="15528" spans="1:1" x14ac:dyDescent="0.2">
      <c r="A15528" s="94"/>
    </row>
    <row r="15529" spans="1:1" x14ac:dyDescent="0.2">
      <c r="A15529" s="94"/>
    </row>
    <row r="15530" spans="1:1" x14ac:dyDescent="0.2">
      <c r="A15530" s="94"/>
    </row>
    <row r="15531" spans="1:1" x14ac:dyDescent="0.2">
      <c r="A15531" s="94"/>
    </row>
    <row r="15532" spans="1:1" x14ac:dyDescent="0.2">
      <c r="A15532" s="94"/>
    </row>
    <row r="15533" spans="1:1" x14ac:dyDescent="0.2">
      <c r="A15533" s="94"/>
    </row>
    <row r="15534" spans="1:1" x14ac:dyDescent="0.2">
      <c r="A15534" s="94"/>
    </row>
    <row r="15535" spans="1:1" x14ac:dyDescent="0.2">
      <c r="A15535" s="94"/>
    </row>
    <row r="15536" spans="1:1" x14ac:dyDescent="0.2">
      <c r="A15536" s="94"/>
    </row>
    <row r="15537" spans="1:1" x14ac:dyDescent="0.2">
      <c r="A15537" s="94"/>
    </row>
    <row r="15538" spans="1:1" x14ac:dyDescent="0.2">
      <c r="A15538" s="94"/>
    </row>
    <row r="15539" spans="1:1" x14ac:dyDescent="0.2">
      <c r="A15539" s="94"/>
    </row>
    <row r="15540" spans="1:1" x14ac:dyDescent="0.2">
      <c r="A15540" s="94"/>
    </row>
    <row r="15541" spans="1:1" x14ac:dyDescent="0.2">
      <c r="A15541" s="94"/>
    </row>
    <row r="15542" spans="1:1" x14ac:dyDescent="0.2">
      <c r="A15542" s="94"/>
    </row>
    <row r="15543" spans="1:1" x14ac:dyDescent="0.2">
      <c r="A15543" s="94"/>
    </row>
    <row r="15544" spans="1:1" x14ac:dyDescent="0.2">
      <c r="A15544" s="94"/>
    </row>
    <row r="15545" spans="1:1" x14ac:dyDescent="0.2">
      <c r="A15545" s="94"/>
    </row>
    <row r="15546" spans="1:1" x14ac:dyDescent="0.2">
      <c r="A15546" s="94"/>
    </row>
    <row r="15547" spans="1:1" x14ac:dyDescent="0.2">
      <c r="A15547" s="94"/>
    </row>
    <row r="15548" spans="1:1" x14ac:dyDescent="0.2">
      <c r="A15548" s="94"/>
    </row>
    <row r="15549" spans="1:1" x14ac:dyDescent="0.2">
      <c r="A15549" s="94"/>
    </row>
    <row r="15550" spans="1:1" x14ac:dyDescent="0.2">
      <c r="A15550" s="94"/>
    </row>
    <row r="15551" spans="1:1" x14ac:dyDescent="0.2">
      <c r="A15551" s="94"/>
    </row>
    <row r="15552" spans="1:1" x14ac:dyDescent="0.2">
      <c r="A15552" s="94"/>
    </row>
    <row r="15553" spans="1:1" x14ac:dyDescent="0.2">
      <c r="A15553" s="94"/>
    </row>
    <row r="15554" spans="1:1" x14ac:dyDescent="0.2">
      <c r="A15554" s="94"/>
    </row>
    <row r="15555" spans="1:1" x14ac:dyDescent="0.2">
      <c r="A15555" s="94"/>
    </row>
    <row r="15556" spans="1:1" x14ac:dyDescent="0.2">
      <c r="A15556" s="94"/>
    </row>
    <row r="15557" spans="1:1" x14ac:dyDescent="0.2">
      <c r="A15557" s="94"/>
    </row>
    <row r="15558" spans="1:1" x14ac:dyDescent="0.2">
      <c r="A15558" s="94"/>
    </row>
    <row r="15559" spans="1:1" x14ac:dyDescent="0.2">
      <c r="A15559" s="94"/>
    </row>
    <row r="15560" spans="1:1" x14ac:dyDescent="0.2">
      <c r="A15560" s="94"/>
    </row>
    <row r="15561" spans="1:1" x14ac:dyDescent="0.2">
      <c r="A15561" s="94"/>
    </row>
    <row r="15562" spans="1:1" x14ac:dyDescent="0.2">
      <c r="A15562" s="94"/>
    </row>
    <row r="15563" spans="1:1" x14ac:dyDescent="0.2">
      <c r="A15563" s="94"/>
    </row>
    <row r="15564" spans="1:1" x14ac:dyDescent="0.2">
      <c r="A15564" s="94"/>
    </row>
    <row r="15565" spans="1:1" x14ac:dyDescent="0.2">
      <c r="A15565" s="94"/>
    </row>
    <row r="15566" spans="1:1" x14ac:dyDescent="0.2">
      <c r="A15566" s="94"/>
    </row>
    <row r="15567" spans="1:1" x14ac:dyDescent="0.2">
      <c r="A15567" s="94"/>
    </row>
    <row r="15568" spans="1:1" x14ac:dyDescent="0.2">
      <c r="A15568" s="94"/>
    </row>
    <row r="15569" spans="1:1" x14ac:dyDescent="0.2">
      <c r="A15569" s="94"/>
    </row>
    <row r="15570" spans="1:1" x14ac:dyDescent="0.2">
      <c r="A15570" s="94"/>
    </row>
    <row r="15571" spans="1:1" x14ac:dyDescent="0.2">
      <c r="A15571" s="94"/>
    </row>
    <row r="15572" spans="1:1" x14ac:dyDescent="0.2">
      <c r="A15572" s="94"/>
    </row>
    <row r="15573" spans="1:1" x14ac:dyDescent="0.2">
      <c r="A15573" s="94"/>
    </row>
    <row r="15574" spans="1:1" x14ac:dyDescent="0.2">
      <c r="A15574" s="94"/>
    </row>
    <row r="15575" spans="1:1" x14ac:dyDescent="0.2">
      <c r="A15575" s="94"/>
    </row>
    <row r="15576" spans="1:1" x14ac:dyDescent="0.2">
      <c r="A15576" s="94"/>
    </row>
    <row r="15577" spans="1:1" x14ac:dyDescent="0.2">
      <c r="A15577" s="94"/>
    </row>
    <row r="15578" spans="1:1" x14ac:dyDescent="0.2">
      <c r="A15578" s="94"/>
    </row>
    <row r="15579" spans="1:1" x14ac:dyDescent="0.2">
      <c r="A15579" s="94"/>
    </row>
    <row r="15580" spans="1:1" x14ac:dyDescent="0.2">
      <c r="A15580" s="94"/>
    </row>
    <row r="15581" spans="1:1" x14ac:dyDescent="0.2">
      <c r="A15581" s="94"/>
    </row>
    <row r="15582" spans="1:1" x14ac:dyDescent="0.2">
      <c r="A15582" s="94"/>
    </row>
    <row r="15583" spans="1:1" x14ac:dyDescent="0.2">
      <c r="A15583" s="94"/>
    </row>
    <row r="15584" spans="1:1" x14ac:dyDescent="0.2">
      <c r="A15584" s="94"/>
    </row>
    <row r="15585" spans="1:1" x14ac:dyDescent="0.2">
      <c r="A15585" s="94"/>
    </row>
    <row r="15586" spans="1:1" x14ac:dyDescent="0.2">
      <c r="A15586" s="94"/>
    </row>
    <row r="15587" spans="1:1" x14ac:dyDescent="0.2">
      <c r="A15587" s="94"/>
    </row>
    <row r="15588" spans="1:1" x14ac:dyDescent="0.2">
      <c r="A15588" s="94"/>
    </row>
    <row r="15589" spans="1:1" x14ac:dyDescent="0.2">
      <c r="A15589" s="94"/>
    </row>
    <row r="15590" spans="1:1" x14ac:dyDescent="0.2">
      <c r="A15590" s="94"/>
    </row>
    <row r="15591" spans="1:1" x14ac:dyDescent="0.2">
      <c r="A15591" s="94"/>
    </row>
    <row r="15592" spans="1:1" x14ac:dyDescent="0.2">
      <c r="A15592" s="94"/>
    </row>
    <row r="15593" spans="1:1" x14ac:dyDescent="0.2">
      <c r="A15593" s="94"/>
    </row>
    <row r="15594" spans="1:1" x14ac:dyDescent="0.2">
      <c r="A15594" s="94"/>
    </row>
    <row r="15595" spans="1:1" x14ac:dyDescent="0.2">
      <c r="A15595" s="94"/>
    </row>
    <row r="15596" spans="1:1" x14ac:dyDescent="0.2">
      <c r="A15596" s="94"/>
    </row>
    <row r="15597" spans="1:1" x14ac:dyDescent="0.2">
      <c r="A15597" s="94"/>
    </row>
    <row r="15598" spans="1:1" x14ac:dyDescent="0.2">
      <c r="A15598" s="94"/>
    </row>
    <row r="15599" spans="1:1" x14ac:dyDescent="0.2">
      <c r="A15599" s="94"/>
    </row>
    <row r="15600" spans="1:1" x14ac:dyDescent="0.2">
      <c r="A15600" s="94"/>
    </row>
    <row r="15601" spans="1:1" x14ac:dyDescent="0.2">
      <c r="A15601" s="94"/>
    </row>
    <row r="15602" spans="1:1" x14ac:dyDescent="0.2">
      <c r="A15602" s="94"/>
    </row>
    <row r="15603" spans="1:1" x14ac:dyDescent="0.2">
      <c r="A15603" s="94"/>
    </row>
    <row r="15604" spans="1:1" x14ac:dyDescent="0.2">
      <c r="A15604" s="94"/>
    </row>
    <row r="15605" spans="1:1" x14ac:dyDescent="0.2">
      <c r="A15605" s="94"/>
    </row>
    <row r="15606" spans="1:1" x14ac:dyDescent="0.2">
      <c r="A15606" s="94"/>
    </row>
    <row r="15607" spans="1:1" x14ac:dyDescent="0.2">
      <c r="A15607" s="94"/>
    </row>
    <row r="15608" spans="1:1" x14ac:dyDescent="0.2">
      <c r="A15608" s="94"/>
    </row>
    <row r="15609" spans="1:1" x14ac:dyDescent="0.2">
      <c r="A15609" s="94"/>
    </row>
    <row r="15610" spans="1:1" x14ac:dyDescent="0.2">
      <c r="A15610" s="94"/>
    </row>
    <row r="15611" spans="1:1" x14ac:dyDescent="0.2">
      <c r="A15611" s="94"/>
    </row>
    <row r="15612" spans="1:1" x14ac:dyDescent="0.2">
      <c r="A15612" s="94"/>
    </row>
    <row r="15613" spans="1:1" x14ac:dyDescent="0.2">
      <c r="A15613" s="94"/>
    </row>
    <row r="15614" spans="1:1" x14ac:dyDescent="0.2">
      <c r="A15614" s="94"/>
    </row>
    <row r="15615" spans="1:1" x14ac:dyDescent="0.2">
      <c r="A15615" s="94"/>
    </row>
    <row r="15616" spans="1:1" x14ac:dyDescent="0.2">
      <c r="A15616" s="94"/>
    </row>
    <row r="15617" spans="1:1" x14ac:dyDescent="0.2">
      <c r="A15617" s="94"/>
    </row>
    <row r="15618" spans="1:1" x14ac:dyDescent="0.2">
      <c r="A15618" s="94"/>
    </row>
    <row r="15619" spans="1:1" x14ac:dyDescent="0.2">
      <c r="A15619" s="94"/>
    </row>
    <row r="15620" spans="1:1" x14ac:dyDescent="0.2">
      <c r="A15620" s="94"/>
    </row>
    <row r="15621" spans="1:1" x14ac:dyDescent="0.2">
      <c r="A15621" s="94"/>
    </row>
    <row r="15622" spans="1:1" x14ac:dyDescent="0.2">
      <c r="A15622" s="94"/>
    </row>
    <row r="15623" spans="1:1" x14ac:dyDescent="0.2">
      <c r="A15623" s="94"/>
    </row>
    <row r="15624" spans="1:1" x14ac:dyDescent="0.2">
      <c r="A15624" s="94"/>
    </row>
    <row r="15625" spans="1:1" x14ac:dyDescent="0.2">
      <c r="A15625" s="94"/>
    </row>
    <row r="15626" spans="1:1" x14ac:dyDescent="0.2">
      <c r="A15626" s="94"/>
    </row>
    <row r="15627" spans="1:1" x14ac:dyDescent="0.2">
      <c r="A15627" s="94"/>
    </row>
    <row r="15628" spans="1:1" x14ac:dyDescent="0.2">
      <c r="A15628" s="94"/>
    </row>
    <row r="15629" spans="1:1" x14ac:dyDescent="0.2">
      <c r="A15629" s="94"/>
    </row>
    <row r="15630" spans="1:1" x14ac:dyDescent="0.2">
      <c r="A15630" s="94"/>
    </row>
    <row r="15631" spans="1:1" x14ac:dyDescent="0.2">
      <c r="A15631" s="94"/>
    </row>
    <row r="15632" spans="1:1" x14ac:dyDescent="0.2">
      <c r="A15632" s="94"/>
    </row>
    <row r="15633" spans="1:1" x14ac:dyDescent="0.2">
      <c r="A15633" s="94"/>
    </row>
    <row r="15634" spans="1:1" x14ac:dyDescent="0.2">
      <c r="A15634" s="94"/>
    </row>
    <row r="15635" spans="1:1" x14ac:dyDescent="0.2">
      <c r="A15635" s="94"/>
    </row>
    <row r="15636" spans="1:1" x14ac:dyDescent="0.2">
      <c r="A15636" s="94"/>
    </row>
    <row r="15637" spans="1:1" x14ac:dyDescent="0.2">
      <c r="A15637" s="94"/>
    </row>
    <row r="15638" spans="1:1" x14ac:dyDescent="0.2">
      <c r="A15638" s="94"/>
    </row>
    <row r="15639" spans="1:1" x14ac:dyDescent="0.2">
      <c r="A15639" s="94"/>
    </row>
    <row r="15640" spans="1:1" x14ac:dyDescent="0.2">
      <c r="A15640" s="94"/>
    </row>
    <row r="15641" spans="1:1" x14ac:dyDescent="0.2">
      <c r="A15641" s="94"/>
    </row>
    <row r="15642" spans="1:1" x14ac:dyDescent="0.2">
      <c r="A15642" s="94"/>
    </row>
    <row r="15643" spans="1:1" x14ac:dyDescent="0.2">
      <c r="A15643" s="94"/>
    </row>
    <row r="15644" spans="1:1" x14ac:dyDescent="0.2">
      <c r="A15644" s="94"/>
    </row>
    <row r="15645" spans="1:1" x14ac:dyDescent="0.2">
      <c r="A15645" s="94"/>
    </row>
    <row r="15646" spans="1:1" x14ac:dyDescent="0.2">
      <c r="A15646" s="94"/>
    </row>
    <row r="15647" spans="1:1" x14ac:dyDescent="0.2">
      <c r="A15647" s="94"/>
    </row>
    <row r="15648" spans="1:1" x14ac:dyDescent="0.2">
      <c r="A15648" s="94"/>
    </row>
    <row r="15649" spans="1:1" x14ac:dyDescent="0.2">
      <c r="A15649" s="94"/>
    </row>
    <row r="15650" spans="1:1" x14ac:dyDescent="0.2">
      <c r="A15650" s="94"/>
    </row>
    <row r="15651" spans="1:1" x14ac:dyDescent="0.2">
      <c r="A15651" s="94"/>
    </row>
    <row r="15652" spans="1:1" x14ac:dyDescent="0.2">
      <c r="A15652" s="94"/>
    </row>
    <row r="15653" spans="1:1" x14ac:dyDescent="0.2">
      <c r="A15653" s="94"/>
    </row>
    <row r="15654" spans="1:1" x14ac:dyDescent="0.2">
      <c r="A15654" s="94"/>
    </row>
    <row r="15655" spans="1:1" x14ac:dyDescent="0.2">
      <c r="A15655" s="94"/>
    </row>
    <row r="15656" spans="1:1" x14ac:dyDescent="0.2">
      <c r="A15656" s="94"/>
    </row>
    <row r="15657" spans="1:1" x14ac:dyDescent="0.2">
      <c r="A15657" s="94"/>
    </row>
    <row r="15658" spans="1:1" x14ac:dyDescent="0.2">
      <c r="A15658" s="94"/>
    </row>
    <row r="15659" spans="1:1" x14ac:dyDescent="0.2">
      <c r="A15659" s="94"/>
    </row>
    <row r="15660" spans="1:1" x14ac:dyDescent="0.2">
      <c r="A15660" s="94"/>
    </row>
    <row r="15661" spans="1:1" x14ac:dyDescent="0.2">
      <c r="A15661" s="94"/>
    </row>
    <row r="15662" spans="1:1" x14ac:dyDescent="0.2">
      <c r="A15662" s="94"/>
    </row>
    <row r="15663" spans="1:1" x14ac:dyDescent="0.2">
      <c r="A15663" s="94"/>
    </row>
    <row r="15664" spans="1:1" x14ac:dyDescent="0.2">
      <c r="A15664" s="94"/>
    </row>
    <row r="15665" spans="1:1" x14ac:dyDescent="0.2">
      <c r="A15665" s="94"/>
    </row>
    <row r="15666" spans="1:1" x14ac:dyDescent="0.2">
      <c r="A15666" s="94"/>
    </row>
    <row r="15667" spans="1:1" x14ac:dyDescent="0.2">
      <c r="A15667" s="94"/>
    </row>
    <row r="15668" spans="1:1" x14ac:dyDescent="0.2">
      <c r="A15668" s="94"/>
    </row>
    <row r="15669" spans="1:1" x14ac:dyDescent="0.2">
      <c r="A15669" s="94"/>
    </row>
    <row r="15670" spans="1:1" x14ac:dyDescent="0.2">
      <c r="A15670" s="94"/>
    </row>
    <row r="15671" spans="1:1" x14ac:dyDescent="0.2">
      <c r="A15671" s="94"/>
    </row>
    <row r="15672" spans="1:1" x14ac:dyDescent="0.2">
      <c r="A15672" s="94"/>
    </row>
    <row r="15673" spans="1:1" x14ac:dyDescent="0.2">
      <c r="A15673" s="94"/>
    </row>
    <row r="15674" spans="1:1" x14ac:dyDescent="0.2">
      <c r="A15674" s="94"/>
    </row>
    <row r="15675" spans="1:1" x14ac:dyDescent="0.2">
      <c r="A15675" s="94"/>
    </row>
    <row r="15676" spans="1:1" x14ac:dyDescent="0.2">
      <c r="A15676" s="94"/>
    </row>
    <row r="15677" spans="1:1" x14ac:dyDescent="0.2">
      <c r="A15677" s="94"/>
    </row>
    <row r="15678" spans="1:1" x14ac:dyDescent="0.2">
      <c r="A15678" s="94"/>
    </row>
    <row r="15679" spans="1:1" x14ac:dyDescent="0.2">
      <c r="A15679" s="94"/>
    </row>
    <row r="15680" spans="1:1" x14ac:dyDescent="0.2">
      <c r="A15680" s="94"/>
    </row>
    <row r="15681" spans="1:1" x14ac:dyDescent="0.2">
      <c r="A15681" s="94"/>
    </row>
    <row r="15682" spans="1:1" x14ac:dyDescent="0.2">
      <c r="A15682" s="94"/>
    </row>
    <row r="15683" spans="1:1" x14ac:dyDescent="0.2">
      <c r="A15683" s="94"/>
    </row>
    <row r="15684" spans="1:1" x14ac:dyDescent="0.2">
      <c r="A15684" s="94"/>
    </row>
    <row r="15685" spans="1:1" x14ac:dyDescent="0.2">
      <c r="A15685" s="94"/>
    </row>
    <row r="15686" spans="1:1" x14ac:dyDescent="0.2">
      <c r="A15686" s="94"/>
    </row>
    <row r="15687" spans="1:1" x14ac:dyDescent="0.2">
      <c r="A15687" s="94"/>
    </row>
    <row r="15688" spans="1:1" x14ac:dyDescent="0.2">
      <c r="A15688" s="94"/>
    </row>
    <row r="15689" spans="1:1" x14ac:dyDescent="0.2">
      <c r="A15689" s="94"/>
    </row>
    <row r="15690" spans="1:1" x14ac:dyDescent="0.2">
      <c r="A15690" s="94"/>
    </row>
    <row r="15691" spans="1:1" x14ac:dyDescent="0.2">
      <c r="A15691" s="94"/>
    </row>
    <row r="15692" spans="1:1" x14ac:dyDescent="0.2">
      <c r="A15692" s="94"/>
    </row>
    <row r="15693" spans="1:1" x14ac:dyDescent="0.2">
      <c r="A15693" s="94"/>
    </row>
    <row r="15694" spans="1:1" x14ac:dyDescent="0.2">
      <c r="A15694" s="94"/>
    </row>
    <row r="15695" spans="1:1" x14ac:dyDescent="0.2">
      <c r="A15695" s="94"/>
    </row>
    <row r="15696" spans="1:1" x14ac:dyDescent="0.2">
      <c r="A15696" s="94"/>
    </row>
    <row r="15697" spans="1:1" x14ac:dyDescent="0.2">
      <c r="A15697" s="94"/>
    </row>
    <row r="15698" spans="1:1" x14ac:dyDescent="0.2">
      <c r="A15698" s="94"/>
    </row>
    <row r="15699" spans="1:1" x14ac:dyDescent="0.2">
      <c r="A15699" s="94"/>
    </row>
    <row r="15700" spans="1:1" x14ac:dyDescent="0.2">
      <c r="A15700" s="94"/>
    </row>
    <row r="15701" spans="1:1" x14ac:dyDescent="0.2">
      <c r="A15701" s="94"/>
    </row>
    <row r="15702" spans="1:1" x14ac:dyDescent="0.2">
      <c r="A15702" s="94"/>
    </row>
    <row r="15703" spans="1:1" x14ac:dyDescent="0.2">
      <c r="A15703" s="94"/>
    </row>
    <row r="15704" spans="1:1" x14ac:dyDescent="0.2">
      <c r="A15704" s="94"/>
    </row>
    <row r="15705" spans="1:1" x14ac:dyDescent="0.2">
      <c r="A15705" s="94"/>
    </row>
    <row r="15706" spans="1:1" x14ac:dyDescent="0.2">
      <c r="A15706" s="94"/>
    </row>
    <row r="15707" spans="1:1" x14ac:dyDescent="0.2">
      <c r="A15707" s="94"/>
    </row>
    <row r="15708" spans="1:1" x14ac:dyDescent="0.2">
      <c r="A15708" s="94"/>
    </row>
    <row r="15709" spans="1:1" x14ac:dyDescent="0.2">
      <c r="A15709" s="94"/>
    </row>
    <row r="15710" spans="1:1" x14ac:dyDescent="0.2">
      <c r="A15710" s="94"/>
    </row>
    <row r="15711" spans="1:1" x14ac:dyDescent="0.2">
      <c r="A15711" s="94"/>
    </row>
    <row r="15712" spans="1:1" x14ac:dyDescent="0.2">
      <c r="A15712" s="94"/>
    </row>
    <row r="15713" spans="1:1" x14ac:dyDescent="0.2">
      <c r="A15713" s="94"/>
    </row>
    <row r="15714" spans="1:1" x14ac:dyDescent="0.2">
      <c r="A15714" s="94"/>
    </row>
    <row r="15715" spans="1:1" x14ac:dyDescent="0.2">
      <c r="A15715" s="94"/>
    </row>
    <row r="15716" spans="1:1" x14ac:dyDescent="0.2">
      <c r="A15716" s="94"/>
    </row>
    <row r="15717" spans="1:1" x14ac:dyDescent="0.2">
      <c r="A15717" s="94"/>
    </row>
    <row r="15718" spans="1:1" x14ac:dyDescent="0.2">
      <c r="A15718" s="94"/>
    </row>
    <row r="15719" spans="1:1" x14ac:dyDescent="0.2">
      <c r="A15719" s="94"/>
    </row>
    <row r="15720" spans="1:1" x14ac:dyDescent="0.2">
      <c r="A15720" s="94"/>
    </row>
    <row r="15721" spans="1:1" x14ac:dyDescent="0.2">
      <c r="A15721" s="94"/>
    </row>
    <row r="15722" spans="1:1" x14ac:dyDescent="0.2">
      <c r="A15722" s="94"/>
    </row>
    <row r="15723" spans="1:1" x14ac:dyDescent="0.2">
      <c r="A15723" s="94"/>
    </row>
    <row r="15724" spans="1:1" x14ac:dyDescent="0.2">
      <c r="A15724" s="94"/>
    </row>
    <row r="15725" spans="1:1" x14ac:dyDescent="0.2">
      <c r="A15725" s="94"/>
    </row>
    <row r="15726" spans="1:1" x14ac:dyDescent="0.2">
      <c r="A15726" s="94"/>
    </row>
    <row r="15727" spans="1:1" x14ac:dyDescent="0.2">
      <c r="A15727" s="94"/>
    </row>
    <row r="15728" spans="1:1" x14ac:dyDescent="0.2">
      <c r="A15728" s="94"/>
    </row>
    <row r="15729" spans="1:1" x14ac:dyDescent="0.2">
      <c r="A15729" s="94"/>
    </row>
    <row r="15730" spans="1:1" x14ac:dyDescent="0.2">
      <c r="A15730" s="94"/>
    </row>
    <row r="15731" spans="1:1" x14ac:dyDescent="0.2">
      <c r="A15731" s="94"/>
    </row>
    <row r="15732" spans="1:1" x14ac:dyDescent="0.2">
      <c r="A15732" s="94"/>
    </row>
    <row r="15733" spans="1:1" x14ac:dyDescent="0.2">
      <c r="A15733" s="94"/>
    </row>
    <row r="15734" spans="1:1" x14ac:dyDescent="0.2">
      <c r="A15734" s="94"/>
    </row>
    <row r="15735" spans="1:1" x14ac:dyDescent="0.2">
      <c r="A15735" s="94"/>
    </row>
    <row r="15736" spans="1:1" x14ac:dyDescent="0.2">
      <c r="A15736" s="94"/>
    </row>
    <row r="15737" spans="1:1" x14ac:dyDescent="0.2">
      <c r="A15737" s="94"/>
    </row>
    <row r="15738" spans="1:1" x14ac:dyDescent="0.2">
      <c r="A15738" s="94"/>
    </row>
    <row r="15739" spans="1:1" x14ac:dyDescent="0.2">
      <c r="A15739" s="94"/>
    </row>
    <row r="15740" spans="1:1" x14ac:dyDescent="0.2">
      <c r="A15740" s="94"/>
    </row>
    <row r="15741" spans="1:1" x14ac:dyDescent="0.2">
      <c r="A15741" s="94"/>
    </row>
    <row r="15742" spans="1:1" x14ac:dyDescent="0.2">
      <c r="A15742" s="94"/>
    </row>
    <row r="15743" spans="1:1" x14ac:dyDescent="0.2">
      <c r="A15743" s="94"/>
    </row>
    <row r="15744" spans="1:1" x14ac:dyDescent="0.2">
      <c r="A15744" s="94"/>
    </row>
    <row r="15745" spans="1:1" x14ac:dyDescent="0.2">
      <c r="A15745" s="94"/>
    </row>
    <row r="15746" spans="1:1" x14ac:dyDescent="0.2">
      <c r="A15746" s="94"/>
    </row>
    <row r="15747" spans="1:1" x14ac:dyDescent="0.2">
      <c r="A15747" s="94"/>
    </row>
    <row r="15748" spans="1:1" x14ac:dyDescent="0.2">
      <c r="A15748" s="94"/>
    </row>
    <row r="15749" spans="1:1" x14ac:dyDescent="0.2">
      <c r="A15749" s="94"/>
    </row>
    <row r="15750" spans="1:1" x14ac:dyDescent="0.2">
      <c r="A15750" s="94"/>
    </row>
    <row r="15751" spans="1:1" x14ac:dyDescent="0.2">
      <c r="A15751" s="94"/>
    </row>
    <row r="15752" spans="1:1" x14ac:dyDescent="0.2">
      <c r="A15752" s="94"/>
    </row>
    <row r="15753" spans="1:1" x14ac:dyDescent="0.2">
      <c r="A15753" s="94"/>
    </row>
    <row r="15754" spans="1:1" x14ac:dyDescent="0.2">
      <c r="A15754" s="94"/>
    </row>
    <row r="15755" spans="1:1" x14ac:dyDescent="0.2">
      <c r="A15755" s="94"/>
    </row>
    <row r="15756" spans="1:1" x14ac:dyDescent="0.2">
      <c r="A15756" s="94"/>
    </row>
    <row r="15757" spans="1:1" x14ac:dyDescent="0.2">
      <c r="A15757" s="94"/>
    </row>
    <row r="15758" spans="1:1" x14ac:dyDescent="0.2">
      <c r="A15758" s="94"/>
    </row>
    <row r="15759" spans="1:1" x14ac:dyDescent="0.2">
      <c r="A15759" s="94"/>
    </row>
    <row r="15760" spans="1:1" x14ac:dyDescent="0.2">
      <c r="A15760" s="94"/>
    </row>
    <row r="15761" spans="1:1" x14ac:dyDescent="0.2">
      <c r="A15761" s="94"/>
    </row>
    <row r="15762" spans="1:1" x14ac:dyDescent="0.2">
      <c r="A15762" s="94"/>
    </row>
    <row r="15763" spans="1:1" x14ac:dyDescent="0.2">
      <c r="A15763" s="94"/>
    </row>
    <row r="15764" spans="1:1" x14ac:dyDescent="0.2">
      <c r="A15764" s="94"/>
    </row>
    <row r="15765" spans="1:1" x14ac:dyDescent="0.2">
      <c r="A15765" s="94"/>
    </row>
    <row r="15766" spans="1:1" x14ac:dyDescent="0.2">
      <c r="A15766" s="94"/>
    </row>
    <row r="15767" spans="1:1" x14ac:dyDescent="0.2">
      <c r="A15767" s="94"/>
    </row>
    <row r="15768" spans="1:1" x14ac:dyDescent="0.2">
      <c r="A15768" s="94"/>
    </row>
    <row r="15769" spans="1:1" x14ac:dyDescent="0.2">
      <c r="A15769" s="94"/>
    </row>
    <row r="15770" spans="1:1" x14ac:dyDescent="0.2">
      <c r="A15770" s="94"/>
    </row>
    <row r="15771" spans="1:1" x14ac:dyDescent="0.2">
      <c r="A15771" s="94"/>
    </row>
    <row r="15772" spans="1:1" x14ac:dyDescent="0.2">
      <c r="A15772" s="94"/>
    </row>
    <row r="15773" spans="1:1" x14ac:dyDescent="0.2">
      <c r="A15773" s="94"/>
    </row>
    <row r="15774" spans="1:1" x14ac:dyDescent="0.2">
      <c r="A15774" s="94"/>
    </row>
    <row r="15775" spans="1:1" x14ac:dyDescent="0.2">
      <c r="A15775" s="94"/>
    </row>
    <row r="15776" spans="1:1" x14ac:dyDescent="0.2">
      <c r="A15776" s="94"/>
    </row>
    <row r="15777" spans="1:1" x14ac:dyDescent="0.2">
      <c r="A15777" s="94"/>
    </row>
    <row r="15778" spans="1:1" x14ac:dyDescent="0.2">
      <c r="A15778" s="94"/>
    </row>
    <row r="15779" spans="1:1" x14ac:dyDescent="0.2">
      <c r="A15779" s="94"/>
    </row>
    <row r="15780" spans="1:1" x14ac:dyDescent="0.2">
      <c r="A15780" s="94"/>
    </row>
    <row r="15781" spans="1:1" x14ac:dyDescent="0.2">
      <c r="A15781" s="94"/>
    </row>
    <row r="15782" spans="1:1" x14ac:dyDescent="0.2">
      <c r="A15782" s="94"/>
    </row>
    <row r="15783" spans="1:1" x14ac:dyDescent="0.2">
      <c r="A15783" s="94"/>
    </row>
    <row r="15784" spans="1:1" x14ac:dyDescent="0.2">
      <c r="A15784" s="94"/>
    </row>
    <row r="15785" spans="1:1" x14ac:dyDescent="0.2">
      <c r="A15785" s="94"/>
    </row>
    <row r="15786" spans="1:1" x14ac:dyDescent="0.2">
      <c r="A15786" s="94"/>
    </row>
    <row r="15787" spans="1:1" x14ac:dyDescent="0.2">
      <c r="A15787" s="94"/>
    </row>
    <row r="15788" spans="1:1" x14ac:dyDescent="0.2">
      <c r="A15788" s="94"/>
    </row>
    <row r="15789" spans="1:1" x14ac:dyDescent="0.2">
      <c r="A15789" s="94"/>
    </row>
    <row r="15790" spans="1:1" x14ac:dyDescent="0.2">
      <c r="A15790" s="94"/>
    </row>
    <row r="15791" spans="1:1" x14ac:dyDescent="0.2">
      <c r="A15791" s="94"/>
    </row>
    <row r="15792" spans="1:1" x14ac:dyDescent="0.2">
      <c r="A15792" s="94"/>
    </row>
    <row r="15793" spans="1:1" x14ac:dyDescent="0.2">
      <c r="A15793" s="94"/>
    </row>
    <row r="15794" spans="1:1" x14ac:dyDescent="0.2">
      <c r="A15794" s="94"/>
    </row>
    <row r="15795" spans="1:1" x14ac:dyDescent="0.2">
      <c r="A15795" s="94"/>
    </row>
    <row r="15796" spans="1:1" x14ac:dyDescent="0.2">
      <c r="A15796" s="94"/>
    </row>
    <row r="15797" spans="1:1" x14ac:dyDescent="0.2">
      <c r="A15797" s="94"/>
    </row>
    <row r="15798" spans="1:1" x14ac:dyDescent="0.2">
      <c r="A15798" s="94"/>
    </row>
    <row r="15799" spans="1:1" x14ac:dyDescent="0.2">
      <c r="A15799" s="94"/>
    </row>
    <row r="15800" spans="1:1" x14ac:dyDescent="0.2">
      <c r="A15800" s="94"/>
    </row>
    <row r="15801" spans="1:1" x14ac:dyDescent="0.2">
      <c r="A15801" s="94"/>
    </row>
    <row r="15802" spans="1:1" x14ac:dyDescent="0.2">
      <c r="A15802" s="94"/>
    </row>
    <row r="15803" spans="1:1" x14ac:dyDescent="0.2">
      <c r="A15803" s="94"/>
    </row>
    <row r="15804" spans="1:1" x14ac:dyDescent="0.2">
      <c r="A15804" s="94"/>
    </row>
    <row r="15805" spans="1:1" x14ac:dyDescent="0.2">
      <c r="A15805" s="94"/>
    </row>
    <row r="15806" spans="1:1" x14ac:dyDescent="0.2">
      <c r="A15806" s="94"/>
    </row>
    <row r="15807" spans="1:1" x14ac:dyDescent="0.2">
      <c r="A15807" s="94"/>
    </row>
    <row r="15808" spans="1:1" x14ac:dyDescent="0.2">
      <c r="A15808" s="94"/>
    </row>
    <row r="15809" spans="1:1" x14ac:dyDescent="0.2">
      <c r="A15809" s="94"/>
    </row>
    <row r="15810" spans="1:1" x14ac:dyDescent="0.2">
      <c r="A15810" s="94"/>
    </row>
    <row r="15811" spans="1:1" x14ac:dyDescent="0.2">
      <c r="A15811" s="94"/>
    </row>
    <row r="15812" spans="1:1" x14ac:dyDescent="0.2">
      <c r="A15812" s="94"/>
    </row>
    <row r="15813" spans="1:1" x14ac:dyDescent="0.2">
      <c r="A15813" s="94"/>
    </row>
    <row r="15814" spans="1:1" x14ac:dyDescent="0.2">
      <c r="A15814" s="94"/>
    </row>
    <row r="15815" spans="1:1" x14ac:dyDescent="0.2">
      <c r="A15815" s="94"/>
    </row>
    <row r="15816" spans="1:1" x14ac:dyDescent="0.2">
      <c r="A15816" s="94"/>
    </row>
    <row r="15817" spans="1:1" x14ac:dyDescent="0.2">
      <c r="A15817" s="94"/>
    </row>
    <row r="15818" spans="1:1" x14ac:dyDescent="0.2">
      <c r="A15818" s="94"/>
    </row>
    <row r="15819" spans="1:1" x14ac:dyDescent="0.2">
      <c r="A15819" s="94"/>
    </row>
    <row r="15820" spans="1:1" x14ac:dyDescent="0.2">
      <c r="A15820" s="94"/>
    </row>
    <row r="15821" spans="1:1" x14ac:dyDescent="0.2">
      <c r="A15821" s="94"/>
    </row>
    <row r="15822" spans="1:1" x14ac:dyDescent="0.2">
      <c r="A15822" s="94"/>
    </row>
    <row r="15823" spans="1:1" x14ac:dyDescent="0.2">
      <c r="A15823" s="94"/>
    </row>
    <row r="15824" spans="1:1" x14ac:dyDescent="0.2">
      <c r="A15824" s="94"/>
    </row>
    <row r="15825" spans="1:1" x14ac:dyDescent="0.2">
      <c r="A15825" s="94"/>
    </row>
    <row r="15826" spans="1:1" x14ac:dyDescent="0.2">
      <c r="A15826" s="94"/>
    </row>
    <row r="15827" spans="1:1" x14ac:dyDescent="0.2">
      <c r="A15827" s="94"/>
    </row>
    <row r="15828" spans="1:1" x14ac:dyDescent="0.2">
      <c r="A15828" s="94"/>
    </row>
    <row r="15829" spans="1:1" x14ac:dyDescent="0.2">
      <c r="A15829" s="94"/>
    </row>
    <row r="15830" spans="1:1" x14ac:dyDescent="0.2">
      <c r="A15830" s="94"/>
    </row>
    <row r="15831" spans="1:1" x14ac:dyDescent="0.2">
      <c r="A15831" s="94"/>
    </row>
    <row r="15832" spans="1:1" x14ac:dyDescent="0.2">
      <c r="A15832" s="94"/>
    </row>
    <row r="15833" spans="1:1" x14ac:dyDescent="0.2">
      <c r="A15833" s="94"/>
    </row>
    <row r="15834" spans="1:1" x14ac:dyDescent="0.2">
      <c r="A15834" s="94"/>
    </row>
    <row r="15835" spans="1:1" x14ac:dyDescent="0.2">
      <c r="A15835" s="94"/>
    </row>
    <row r="15836" spans="1:1" x14ac:dyDescent="0.2">
      <c r="A15836" s="94"/>
    </row>
    <row r="15837" spans="1:1" x14ac:dyDescent="0.2">
      <c r="A15837" s="94"/>
    </row>
    <row r="15838" spans="1:1" x14ac:dyDescent="0.2">
      <c r="A15838" s="94"/>
    </row>
    <row r="15839" spans="1:1" x14ac:dyDescent="0.2">
      <c r="A15839" s="94"/>
    </row>
    <row r="15840" spans="1:1" x14ac:dyDescent="0.2">
      <c r="A15840" s="94"/>
    </row>
    <row r="15841" spans="1:1" x14ac:dyDescent="0.2">
      <c r="A15841" s="94"/>
    </row>
    <row r="15842" spans="1:1" x14ac:dyDescent="0.2">
      <c r="A15842" s="94"/>
    </row>
    <row r="15843" spans="1:1" x14ac:dyDescent="0.2">
      <c r="A15843" s="94"/>
    </row>
    <row r="15844" spans="1:1" x14ac:dyDescent="0.2">
      <c r="A15844" s="94"/>
    </row>
    <row r="15845" spans="1:1" x14ac:dyDescent="0.2">
      <c r="A15845" s="94"/>
    </row>
    <row r="15846" spans="1:1" x14ac:dyDescent="0.2">
      <c r="A15846" s="94"/>
    </row>
    <row r="15847" spans="1:1" x14ac:dyDescent="0.2">
      <c r="A15847" s="94"/>
    </row>
    <row r="15848" spans="1:1" x14ac:dyDescent="0.2">
      <c r="A15848" s="94"/>
    </row>
    <row r="15849" spans="1:1" x14ac:dyDescent="0.2">
      <c r="A15849" s="94"/>
    </row>
    <row r="15850" spans="1:1" x14ac:dyDescent="0.2">
      <c r="A15850" s="94"/>
    </row>
    <row r="15851" spans="1:1" x14ac:dyDescent="0.2">
      <c r="A15851" s="94"/>
    </row>
    <row r="15852" spans="1:1" x14ac:dyDescent="0.2">
      <c r="A15852" s="94"/>
    </row>
    <row r="15853" spans="1:1" x14ac:dyDescent="0.2">
      <c r="A15853" s="94"/>
    </row>
    <row r="15854" spans="1:1" x14ac:dyDescent="0.2">
      <c r="A15854" s="94"/>
    </row>
    <row r="15855" spans="1:1" x14ac:dyDescent="0.2">
      <c r="A15855" s="94"/>
    </row>
    <row r="15856" spans="1:1" x14ac:dyDescent="0.2">
      <c r="A15856" s="94"/>
    </row>
    <row r="15857" spans="1:1" x14ac:dyDescent="0.2">
      <c r="A15857" s="94"/>
    </row>
    <row r="15858" spans="1:1" x14ac:dyDescent="0.2">
      <c r="A15858" s="94"/>
    </row>
    <row r="15859" spans="1:1" x14ac:dyDescent="0.2">
      <c r="A15859" s="94"/>
    </row>
    <row r="15860" spans="1:1" x14ac:dyDescent="0.2">
      <c r="A15860" s="94"/>
    </row>
    <row r="15861" spans="1:1" x14ac:dyDescent="0.2">
      <c r="A15861" s="94"/>
    </row>
    <row r="15862" spans="1:1" x14ac:dyDescent="0.2">
      <c r="A15862" s="94"/>
    </row>
    <row r="15863" spans="1:1" x14ac:dyDescent="0.2">
      <c r="A15863" s="94"/>
    </row>
    <row r="15864" spans="1:1" x14ac:dyDescent="0.2">
      <c r="A15864" s="94"/>
    </row>
    <row r="15865" spans="1:1" x14ac:dyDescent="0.2">
      <c r="A15865" s="94"/>
    </row>
    <row r="15866" spans="1:1" x14ac:dyDescent="0.2">
      <c r="A15866" s="94"/>
    </row>
    <row r="15867" spans="1:1" x14ac:dyDescent="0.2">
      <c r="A15867" s="94"/>
    </row>
    <row r="15868" spans="1:1" x14ac:dyDescent="0.2">
      <c r="A15868" s="94"/>
    </row>
    <row r="15869" spans="1:1" x14ac:dyDescent="0.2">
      <c r="A15869" s="94"/>
    </row>
    <row r="15870" spans="1:1" x14ac:dyDescent="0.2">
      <c r="A15870" s="94"/>
    </row>
    <row r="15871" spans="1:1" x14ac:dyDescent="0.2">
      <c r="A15871" s="94"/>
    </row>
    <row r="15872" spans="1:1" x14ac:dyDescent="0.2">
      <c r="A15872" s="94"/>
    </row>
    <row r="15873" spans="1:1" x14ac:dyDescent="0.2">
      <c r="A15873" s="94"/>
    </row>
    <row r="15874" spans="1:1" x14ac:dyDescent="0.2">
      <c r="A15874" s="94"/>
    </row>
    <row r="15875" spans="1:1" x14ac:dyDescent="0.2">
      <c r="A15875" s="94"/>
    </row>
    <row r="15876" spans="1:1" x14ac:dyDescent="0.2">
      <c r="A15876" s="94"/>
    </row>
    <row r="15877" spans="1:1" x14ac:dyDescent="0.2">
      <c r="A15877" s="94"/>
    </row>
    <row r="15878" spans="1:1" x14ac:dyDescent="0.2">
      <c r="A15878" s="94"/>
    </row>
    <row r="15879" spans="1:1" x14ac:dyDescent="0.2">
      <c r="A15879" s="94"/>
    </row>
    <row r="15880" spans="1:1" x14ac:dyDescent="0.2">
      <c r="A15880" s="94"/>
    </row>
    <row r="15881" spans="1:1" x14ac:dyDescent="0.2">
      <c r="A15881" s="94"/>
    </row>
    <row r="15882" spans="1:1" x14ac:dyDescent="0.2">
      <c r="A15882" s="94"/>
    </row>
    <row r="15883" spans="1:1" x14ac:dyDescent="0.2">
      <c r="A15883" s="94"/>
    </row>
    <row r="15884" spans="1:1" x14ac:dyDescent="0.2">
      <c r="A15884" s="94"/>
    </row>
    <row r="15885" spans="1:1" x14ac:dyDescent="0.2">
      <c r="A15885" s="94"/>
    </row>
    <row r="15886" spans="1:1" x14ac:dyDescent="0.2">
      <c r="A15886" s="94"/>
    </row>
    <row r="15887" spans="1:1" x14ac:dyDescent="0.2">
      <c r="A15887" s="94"/>
    </row>
    <row r="15888" spans="1:1" x14ac:dyDescent="0.2">
      <c r="A15888" s="94"/>
    </row>
    <row r="15889" spans="1:1" x14ac:dyDescent="0.2">
      <c r="A15889" s="94"/>
    </row>
    <row r="15890" spans="1:1" x14ac:dyDescent="0.2">
      <c r="A15890" s="94"/>
    </row>
    <row r="15891" spans="1:1" x14ac:dyDescent="0.2">
      <c r="A15891" s="94"/>
    </row>
    <row r="15892" spans="1:1" x14ac:dyDescent="0.2">
      <c r="A15892" s="94"/>
    </row>
    <row r="15893" spans="1:1" x14ac:dyDescent="0.2">
      <c r="A15893" s="94"/>
    </row>
    <row r="15894" spans="1:1" x14ac:dyDescent="0.2">
      <c r="A15894" s="94"/>
    </row>
    <row r="15895" spans="1:1" x14ac:dyDescent="0.2">
      <c r="A15895" s="94"/>
    </row>
    <row r="15896" spans="1:1" x14ac:dyDescent="0.2">
      <c r="A15896" s="94"/>
    </row>
    <row r="15897" spans="1:1" x14ac:dyDescent="0.2">
      <c r="A15897" s="94"/>
    </row>
    <row r="15898" spans="1:1" x14ac:dyDescent="0.2">
      <c r="A15898" s="94"/>
    </row>
    <row r="15899" spans="1:1" x14ac:dyDescent="0.2">
      <c r="A15899" s="94"/>
    </row>
    <row r="15900" spans="1:1" x14ac:dyDescent="0.2">
      <c r="A15900" s="94"/>
    </row>
    <row r="15901" spans="1:1" x14ac:dyDescent="0.2">
      <c r="A15901" s="94"/>
    </row>
    <row r="15902" spans="1:1" x14ac:dyDescent="0.2">
      <c r="A15902" s="94"/>
    </row>
    <row r="15903" spans="1:1" x14ac:dyDescent="0.2">
      <c r="A15903" s="94"/>
    </row>
    <row r="15904" spans="1:1" x14ac:dyDescent="0.2">
      <c r="A15904" s="94"/>
    </row>
    <row r="15905" spans="1:1" x14ac:dyDescent="0.2">
      <c r="A15905" s="94"/>
    </row>
    <row r="15906" spans="1:1" x14ac:dyDescent="0.2">
      <c r="A15906" s="94"/>
    </row>
    <row r="15907" spans="1:1" x14ac:dyDescent="0.2">
      <c r="A15907" s="94"/>
    </row>
    <row r="15908" spans="1:1" x14ac:dyDescent="0.2">
      <c r="A15908" s="94"/>
    </row>
    <row r="15909" spans="1:1" x14ac:dyDescent="0.2">
      <c r="A15909" s="94"/>
    </row>
    <row r="15910" spans="1:1" x14ac:dyDescent="0.2">
      <c r="A15910" s="94"/>
    </row>
    <row r="15911" spans="1:1" x14ac:dyDescent="0.2">
      <c r="A15911" s="94"/>
    </row>
    <row r="15912" spans="1:1" x14ac:dyDescent="0.2">
      <c r="A15912" s="94"/>
    </row>
    <row r="15913" spans="1:1" x14ac:dyDescent="0.2">
      <c r="A15913" s="94"/>
    </row>
    <row r="15914" spans="1:1" x14ac:dyDescent="0.2">
      <c r="A15914" s="94"/>
    </row>
    <row r="15915" spans="1:1" x14ac:dyDescent="0.2">
      <c r="A15915" s="94"/>
    </row>
    <row r="15916" spans="1:1" x14ac:dyDescent="0.2">
      <c r="A15916" s="94"/>
    </row>
    <row r="15917" spans="1:1" x14ac:dyDescent="0.2">
      <c r="A15917" s="94"/>
    </row>
    <row r="15918" spans="1:1" x14ac:dyDescent="0.2">
      <c r="A15918" s="94"/>
    </row>
    <row r="15919" spans="1:1" x14ac:dyDescent="0.2">
      <c r="A15919" s="94"/>
    </row>
    <row r="15920" spans="1:1" x14ac:dyDescent="0.2">
      <c r="A15920" s="94"/>
    </row>
    <row r="15921" spans="1:1" x14ac:dyDescent="0.2">
      <c r="A15921" s="94"/>
    </row>
    <row r="15922" spans="1:1" x14ac:dyDescent="0.2">
      <c r="A15922" s="94"/>
    </row>
    <row r="15923" spans="1:1" x14ac:dyDescent="0.2">
      <c r="A15923" s="94"/>
    </row>
    <row r="15924" spans="1:1" x14ac:dyDescent="0.2">
      <c r="A15924" s="94"/>
    </row>
    <row r="15925" spans="1:1" x14ac:dyDescent="0.2">
      <c r="A15925" s="94"/>
    </row>
    <row r="15926" spans="1:1" x14ac:dyDescent="0.2">
      <c r="A15926" s="94"/>
    </row>
    <row r="15927" spans="1:1" x14ac:dyDescent="0.2">
      <c r="A15927" s="94"/>
    </row>
    <row r="15928" spans="1:1" x14ac:dyDescent="0.2">
      <c r="A15928" s="94"/>
    </row>
    <row r="15929" spans="1:1" x14ac:dyDescent="0.2">
      <c r="A15929" s="94"/>
    </row>
    <row r="15930" spans="1:1" x14ac:dyDescent="0.2">
      <c r="A15930" s="94"/>
    </row>
    <row r="15931" spans="1:1" x14ac:dyDescent="0.2">
      <c r="A15931" s="94"/>
    </row>
    <row r="15932" spans="1:1" x14ac:dyDescent="0.2">
      <c r="A15932" s="94"/>
    </row>
    <row r="15933" spans="1:1" x14ac:dyDescent="0.2">
      <c r="A15933" s="94"/>
    </row>
    <row r="15934" spans="1:1" x14ac:dyDescent="0.2">
      <c r="A15934" s="94"/>
    </row>
    <row r="15935" spans="1:1" x14ac:dyDescent="0.2">
      <c r="A15935" s="94"/>
    </row>
    <row r="15936" spans="1:1" x14ac:dyDescent="0.2">
      <c r="A15936" s="94"/>
    </row>
    <row r="15937" spans="1:1" x14ac:dyDescent="0.2">
      <c r="A15937" s="94"/>
    </row>
    <row r="15938" spans="1:1" x14ac:dyDescent="0.2">
      <c r="A15938" s="94"/>
    </row>
    <row r="15939" spans="1:1" x14ac:dyDescent="0.2">
      <c r="A15939" s="94"/>
    </row>
    <row r="15940" spans="1:1" x14ac:dyDescent="0.2">
      <c r="A15940" s="94"/>
    </row>
    <row r="15941" spans="1:1" x14ac:dyDescent="0.2">
      <c r="A15941" s="94"/>
    </row>
    <row r="15942" spans="1:1" x14ac:dyDescent="0.2">
      <c r="A15942" s="94"/>
    </row>
    <row r="15943" spans="1:1" x14ac:dyDescent="0.2">
      <c r="A15943" s="94"/>
    </row>
    <row r="15944" spans="1:1" x14ac:dyDescent="0.2">
      <c r="A15944" s="94"/>
    </row>
    <row r="15945" spans="1:1" x14ac:dyDescent="0.2">
      <c r="A15945" s="94"/>
    </row>
    <row r="15946" spans="1:1" x14ac:dyDescent="0.2">
      <c r="A15946" s="94"/>
    </row>
    <row r="15947" spans="1:1" x14ac:dyDescent="0.2">
      <c r="A15947" s="94"/>
    </row>
    <row r="15948" spans="1:1" x14ac:dyDescent="0.2">
      <c r="A15948" s="94"/>
    </row>
    <row r="15949" spans="1:1" x14ac:dyDescent="0.2">
      <c r="A15949" s="94"/>
    </row>
    <row r="15950" spans="1:1" x14ac:dyDescent="0.2">
      <c r="A15950" s="94"/>
    </row>
    <row r="15951" spans="1:1" x14ac:dyDescent="0.2">
      <c r="A15951" s="94"/>
    </row>
    <row r="15952" spans="1:1" x14ac:dyDescent="0.2">
      <c r="A15952" s="94"/>
    </row>
    <row r="15953" spans="1:1" x14ac:dyDescent="0.2">
      <c r="A15953" s="94"/>
    </row>
    <row r="15954" spans="1:1" x14ac:dyDescent="0.2">
      <c r="A15954" s="94"/>
    </row>
    <row r="15955" spans="1:1" x14ac:dyDescent="0.2">
      <c r="A15955" s="94"/>
    </row>
    <row r="15956" spans="1:1" x14ac:dyDescent="0.2">
      <c r="A15956" s="94"/>
    </row>
    <row r="15957" spans="1:1" x14ac:dyDescent="0.2">
      <c r="A15957" s="94"/>
    </row>
    <row r="15958" spans="1:1" x14ac:dyDescent="0.2">
      <c r="A15958" s="94"/>
    </row>
    <row r="15959" spans="1:1" x14ac:dyDescent="0.2">
      <c r="A15959" s="94"/>
    </row>
    <row r="15960" spans="1:1" x14ac:dyDescent="0.2">
      <c r="A15960" s="94"/>
    </row>
    <row r="15961" spans="1:1" x14ac:dyDescent="0.2">
      <c r="A15961" s="94"/>
    </row>
    <row r="15962" spans="1:1" x14ac:dyDescent="0.2">
      <c r="A15962" s="94"/>
    </row>
    <row r="15963" spans="1:1" x14ac:dyDescent="0.2">
      <c r="A15963" s="94"/>
    </row>
    <row r="15964" spans="1:1" x14ac:dyDescent="0.2">
      <c r="A15964" s="94"/>
    </row>
    <row r="15965" spans="1:1" x14ac:dyDescent="0.2">
      <c r="A15965" s="94"/>
    </row>
    <row r="15966" spans="1:1" x14ac:dyDescent="0.2">
      <c r="A15966" s="94"/>
    </row>
    <row r="15967" spans="1:1" x14ac:dyDescent="0.2">
      <c r="A15967" s="94"/>
    </row>
    <row r="15968" spans="1:1" x14ac:dyDescent="0.2">
      <c r="A15968" s="94"/>
    </row>
    <row r="15969" spans="1:1" x14ac:dyDescent="0.2">
      <c r="A15969" s="94"/>
    </row>
    <row r="15970" spans="1:1" x14ac:dyDescent="0.2">
      <c r="A15970" s="94"/>
    </row>
    <row r="15971" spans="1:1" x14ac:dyDescent="0.2">
      <c r="A15971" s="94"/>
    </row>
    <row r="15972" spans="1:1" x14ac:dyDescent="0.2">
      <c r="A15972" s="94"/>
    </row>
    <row r="15973" spans="1:1" x14ac:dyDescent="0.2">
      <c r="A15973" s="94"/>
    </row>
    <row r="15974" spans="1:1" x14ac:dyDescent="0.2">
      <c r="A15974" s="94"/>
    </row>
    <row r="15975" spans="1:1" x14ac:dyDescent="0.2">
      <c r="A15975" s="94"/>
    </row>
    <row r="15976" spans="1:1" x14ac:dyDescent="0.2">
      <c r="A15976" s="94"/>
    </row>
    <row r="15977" spans="1:1" x14ac:dyDescent="0.2">
      <c r="A15977" s="94"/>
    </row>
    <row r="15978" spans="1:1" x14ac:dyDescent="0.2">
      <c r="A15978" s="94"/>
    </row>
    <row r="15979" spans="1:1" x14ac:dyDescent="0.2">
      <c r="A15979" s="94"/>
    </row>
    <row r="15980" spans="1:1" x14ac:dyDescent="0.2">
      <c r="A15980" s="94"/>
    </row>
    <row r="15981" spans="1:1" x14ac:dyDescent="0.2">
      <c r="A15981" s="94"/>
    </row>
    <row r="15982" spans="1:1" x14ac:dyDescent="0.2">
      <c r="A15982" s="94"/>
    </row>
    <row r="15983" spans="1:1" x14ac:dyDescent="0.2">
      <c r="A15983" s="94"/>
    </row>
    <row r="15984" spans="1:1" x14ac:dyDescent="0.2">
      <c r="A15984" s="94"/>
    </row>
    <row r="15985" spans="1:1" x14ac:dyDescent="0.2">
      <c r="A15985" s="94"/>
    </row>
    <row r="15986" spans="1:1" x14ac:dyDescent="0.2">
      <c r="A15986" s="94"/>
    </row>
    <row r="15987" spans="1:1" x14ac:dyDescent="0.2">
      <c r="A15987" s="94"/>
    </row>
    <row r="15988" spans="1:1" x14ac:dyDescent="0.2">
      <c r="A15988" s="94"/>
    </row>
    <row r="15989" spans="1:1" x14ac:dyDescent="0.2">
      <c r="A15989" s="94"/>
    </row>
    <row r="15990" spans="1:1" x14ac:dyDescent="0.2">
      <c r="A15990" s="94"/>
    </row>
    <row r="15991" spans="1:1" x14ac:dyDescent="0.2">
      <c r="A15991" s="94"/>
    </row>
    <row r="15992" spans="1:1" x14ac:dyDescent="0.2">
      <c r="A15992" s="94"/>
    </row>
    <row r="15993" spans="1:1" x14ac:dyDescent="0.2">
      <c r="A15993" s="94"/>
    </row>
    <row r="15994" spans="1:1" x14ac:dyDescent="0.2">
      <c r="A15994" s="94"/>
    </row>
    <row r="15995" spans="1:1" x14ac:dyDescent="0.2">
      <c r="A15995" s="94"/>
    </row>
    <row r="15996" spans="1:1" x14ac:dyDescent="0.2">
      <c r="A15996" s="94"/>
    </row>
    <row r="15997" spans="1:1" x14ac:dyDescent="0.2">
      <c r="A15997" s="94"/>
    </row>
    <row r="15998" spans="1:1" x14ac:dyDescent="0.2">
      <c r="A15998" s="94"/>
    </row>
    <row r="15999" spans="1:1" x14ac:dyDescent="0.2">
      <c r="A15999" s="94"/>
    </row>
    <row r="16000" spans="1:1" x14ac:dyDescent="0.2">
      <c r="A16000" s="94"/>
    </row>
    <row r="16001" spans="1:1" x14ac:dyDescent="0.2">
      <c r="A16001" s="94"/>
    </row>
    <row r="16002" spans="1:1" x14ac:dyDescent="0.2">
      <c r="A16002" s="94"/>
    </row>
    <row r="16003" spans="1:1" x14ac:dyDescent="0.2">
      <c r="A16003" s="94"/>
    </row>
    <row r="16004" spans="1:1" x14ac:dyDescent="0.2">
      <c r="A16004" s="94"/>
    </row>
    <row r="16005" spans="1:1" x14ac:dyDescent="0.2">
      <c r="A16005" s="94"/>
    </row>
    <row r="16006" spans="1:1" x14ac:dyDescent="0.2">
      <c r="A16006" s="94"/>
    </row>
    <row r="16007" spans="1:1" x14ac:dyDescent="0.2">
      <c r="A16007" s="94"/>
    </row>
    <row r="16008" spans="1:1" x14ac:dyDescent="0.2">
      <c r="A16008" s="94"/>
    </row>
    <row r="16009" spans="1:1" x14ac:dyDescent="0.2">
      <c r="A16009" s="94"/>
    </row>
    <row r="16010" spans="1:1" x14ac:dyDescent="0.2">
      <c r="A16010" s="94"/>
    </row>
    <row r="16011" spans="1:1" x14ac:dyDescent="0.2">
      <c r="A16011" s="94"/>
    </row>
    <row r="16012" spans="1:1" x14ac:dyDescent="0.2">
      <c r="A16012" s="94"/>
    </row>
    <row r="16013" spans="1:1" x14ac:dyDescent="0.2">
      <c r="A16013" s="94"/>
    </row>
    <row r="16014" spans="1:1" x14ac:dyDescent="0.2">
      <c r="A16014" s="94"/>
    </row>
    <row r="16015" spans="1:1" x14ac:dyDescent="0.2">
      <c r="A16015" s="94"/>
    </row>
    <row r="16016" spans="1:1" x14ac:dyDescent="0.2">
      <c r="A16016" s="94"/>
    </row>
    <row r="16017" spans="1:1" x14ac:dyDescent="0.2">
      <c r="A16017" s="94"/>
    </row>
    <row r="16018" spans="1:1" x14ac:dyDescent="0.2">
      <c r="A16018" s="94"/>
    </row>
    <row r="16019" spans="1:1" x14ac:dyDescent="0.2">
      <c r="A16019" s="94"/>
    </row>
    <row r="16020" spans="1:1" x14ac:dyDescent="0.2">
      <c r="A16020" s="94"/>
    </row>
    <row r="16021" spans="1:1" x14ac:dyDescent="0.2">
      <c r="A16021" s="94"/>
    </row>
    <row r="16022" spans="1:1" x14ac:dyDescent="0.2">
      <c r="A16022" s="94"/>
    </row>
    <row r="16023" spans="1:1" x14ac:dyDescent="0.2">
      <c r="A16023" s="94"/>
    </row>
    <row r="16024" spans="1:1" x14ac:dyDescent="0.2">
      <c r="A16024" s="94"/>
    </row>
    <row r="16025" spans="1:1" x14ac:dyDescent="0.2">
      <c r="A16025" s="94"/>
    </row>
    <row r="16026" spans="1:1" x14ac:dyDescent="0.2">
      <c r="A16026" s="94"/>
    </row>
    <row r="16027" spans="1:1" x14ac:dyDescent="0.2">
      <c r="A16027" s="94"/>
    </row>
    <row r="16028" spans="1:1" x14ac:dyDescent="0.2">
      <c r="A16028" s="94"/>
    </row>
    <row r="16029" spans="1:1" x14ac:dyDescent="0.2">
      <c r="A16029" s="94"/>
    </row>
    <row r="16030" spans="1:1" x14ac:dyDescent="0.2">
      <c r="A16030" s="94"/>
    </row>
    <row r="16031" spans="1:1" x14ac:dyDescent="0.2">
      <c r="A16031" s="94"/>
    </row>
    <row r="16032" spans="1:1" x14ac:dyDescent="0.2">
      <c r="A16032" s="94"/>
    </row>
    <row r="16033" spans="1:1" x14ac:dyDescent="0.2">
      <c r="A16033" s="94"/>
    </row>
    <row r="16034" spans="1:1" x14ac:dyDescent="0.2">
      <c r="A16034" s="94"/>
    </row>
    <row r="16035" spans="1:1" x14ac:dyDescent="0.2">
      <c r="A16035" s="94"/>
    </row>
    <row r="16036" spans="1:1" x14ac:dyDescent="0.2">
      <c r="A16036" s="94"/>
    </row>
    <row r="16037" spans="1:1" x14ac:dyDescent="0.2">
      <c r="A16037" s="94"/>
    </row>
    <row r="16038" spans="1:1" x14ac:dyDescent="0.2">
      <c r="A16038" s="94"/>
    </row>
    <row r="16039" spans="1:1" x14ac:dyDescent="0.2">
      <c r="A16039" s="94"/>
    </row>
    <row r="16040" spans="1:1" x14ac:dyDescent="0.2">
      <c r="A16040" s="94"/>
    </row>
    <row r="16041" spans="1:1" x14ac:dyDescent="0.2">
      <c r="A16041" s="94"/>
    </row>
    <row r="16042" spans="1:1" x14ac:dyDescent="0.2">
      <c r="A16042" s="94"/>
    </row>
    <row r="16043" spans="1:1" x14ac:dyDescent="0.2">
      <c r="A16043" s="94"/>
    </row>
    <row r="16044" spans="1:1" x14ac:dyDescent="0.2">
      <c r="A16044" s="94"/>
    </row>
    <row r="16045" spans="1:1" x14ac:dyDescent="0.2">
      <c r="A16045" s="94"/>
    </row>
    <row r="16046" spans="1:1" x14ac:dyDescent="0.2">
      <c r="A16046" s="94"/>
    </row>
    <row r="16047" spans="1:1" x14ac:dyDescent="0.2">
      <c r="A16047" s="94"/>
    </row>
    <row r="16048" spans="1:1" x14ac:dyDescent="0.2">
      <c r="A16048" s="94"/>
    </row>
    <row r="16049" spans="1:1" x14ac:dyDescent="0.2">
      <c r="A16049" s="94"/>
    </row>
    <row r="16050" spans="1:1" x14ac:dyDescent="0.2">
      <c r="A16050" s="94"/>
    </row>
    <row r="16051" spans="1:1" x14ac:dyDescent="0.2">
      <c r="A16051" s="94"/>
    </row>
    <row r="16052" spans="1:1" x14ac:dyDescent="0.2">
      <c r="A16052" s="94"/>
    </row>
    <row r="16053" spans="1:1" x14ac:dyDescent="0.2">
      <c r="A16053" s="94"/>
    </row>
    <row r="16054" spans="1:1" x14ac:dyDescent="0.2">
      <c r="A16054" s="94"/>
    </row>
    <row r="16055" spans="1:1" x14ac:dyDescent="0.2">
      <c r="A16055" s="94"/>
    </row>
    <row r="16056" spans="1:1" x14ac:dyDescent="0.2">
      <c r="A16056" s="94"/>
    </row>
    <row r="16057" spans="1:1" x14ac:dyDescent="0.2">
      <c r="A16057" s="94"/>
    </row>
    <row r="16058" spans="1:1" x14ac:dyDescent="0.2">
      <c r="A16058" s="94"/>
    </row>
    <row r="16059" spans="1:1" x14ac:dyDescent="0.2">
      <c r="A16059" s="94"/>
    </row>
    <row r="16060" spans="1:1" x14ac:dyDescent="0.2">
      <c r="A16060" s="94"/>
    </row>
    <row r="16061" spans="1:1" x14ac:dyDescent="0.2">
      <c r="A16061" s="94"/>
    </row>
    <row r="16062" spans="1:1" x14ac:dyDescent="0.2">
      <c r="A16062" s="94"/>
    </row>
    <row r="16063" spans="1:1" x14ac:dyDescent="0.2">
      <c r="A16063" s="94"/>
    </row>
    <row r="16064" spans="1:1" x14ac:dyDescent="0.2">
      <c r="A16064" s="94"/>
    </row>
    <row r="16065" spans="1:1" x14ac:dyDescent="0.2">
      <c r="A16065" s="94"/>
    </row>
    <row r="16066" spans="1:1" x14ac:dyDescent="0.2">
      <c r="A16066" s="94"/>
    </row>
    <row r="16067" spans="1:1" x14ac:dyDescent="0.2">
      <c r="A16067" s="94"/>
    </row>
    <row r="16068" spans="1:1" x14ac:dyDescent="0.2">
      <c r="A16068" s="94"/>
    </row>
    <row r="16069" spans="1:1" x14ac:dyDescent="0.2">
      <c r="A16069" s="94"/>
    </row>
    <row r="16070" spans="1:1" x14ac:dyDescent="0.2">
      <c r="A16070" s="94"/>
    </row>
    <row r="16071" spans="1:1" x14ac:dyDescent="0.2">
      <c r="A16071" s="94"/>
    </row>
    <row r="16072" spans="1:1" x14ac:dyDescent="0.2">
      <c r="A16072" s="94"/>
    </row>
    <row r="16073" spans="1:1" x14ac:dyDescent="0.2">
      <c r="A16073" s="94"/>
    </row>
    <row r="16074" spans="1:1" x14ac:dyDescent="0.2">
      <c r="A16074" s="94"/>
    </row>
    <row r="16075" spans="1:1" x14ac:dyDescent="0.2">
      <c r="A16075" s="94"/>
    </row>
    <row r="16076" spans="1:1" x14ac:dyDescent="0.2">
      <c r="A16076" s="94"/>
    </row>
    <row r="16077" spans="1:1" x14ac:dyDescent="0.2">
      <c r="A16077" s="94"/>
    </row>
    <row r="16078" spans="1:1" x14ac:dyDescent="0.2">
      <c r="A16078" s="94"/>
    </row>
    <row r="16079" spans="1:1" x14ac:dyDescent="0.2">
      <c r="A16079" s="94"/>
    </row>
    <row r="16080" spans="1:1" x14ac:dyDescent="0.2">
      <c r="A16080" s="94"/>
    </row>
    <row r="16081" spans="1:1" x14ac:dyDescent="0.2">
      <c r="A16081" s="94"/>
    </row>
    <row r="16082" spans="1:1" x14ac:dyDescent="0.2">
      <c r="A16082" s="94"/>
    </row>
    <row r="16083" spans="1:1" x14ac:dyDescent="0.2">
      <c r="A16083" s="94"/>
    </row>
    <row r="16084" spans="1:1" x14ac:dyDescent="0.2">
      <c r="A16084" s="94"/>
    </row>
    <row r="16085" spans="1:1" x14ac:dyDescent="0.2">
      <c r="A16085" s="94"/>
    </row>
    <row r="16086" spans="1:1" x14ac:dyDescent="0.2">
      <c r="A16086" s="94"/>
    </row>
    <row r="16087" spans="1:1" x14ac:dyDescent="0.2">
      <c r="A16087" s="94"/>
    </row>
    <row r="16088" spans="1:1" x14ac:dyDescent="0.2">
      <c r="A16088" s="94"/>
    </row>
    <row r="16089" spans="1:1" x14ac:dyDescent="0.2">
      <c r="A16089" s="94"/>
    </row>
    <row r="16090" spans="1:1" x14ac:dyDescent="0.2">
      <c r="A16090" s="94"/>
    </row>
    <row r="16091" spans="1:1" x14ac:dyDescent="0.2">
      <c r="A16091" s="94"/>
    </row>
    <row r="16092" spans="1:1" x14ac:dyDescent="0.2">
      <c r="A16092" s="94"/>
    </row>
    <row r="16093" spans="1:1" x14ac:dyDescent="0.2">
      <c r="A16093" s="94"/>
    </row>
    <row r="16094" spans="1:1" x14ac:dyDescent="0.2">
      <c r="A16094" s="94"/>
    </row>
    <row r="16095" spans="1:1" x14ac:dyDescent="0.2">
      <c r="A16095" s="94"/>
    </row>
    <row r="16096" spans="1:1" x14ac:dyDescent="0.2">
      <c r="A16096" s="94"/>
    </row>
    <row r="16097" spans="1:1" x14ac:dyDescent="0.2">
      <c r="A16097" s="94"/>
    </row>
    <row r="16098" spans="1:1" x14ac:dyDescent="0.2">
      <c r="A16098" s="94"/>
    </row>
    <row r="16099" spans="1:1" x14ac:dyDescent="0.2">
      <c r="A16099" s="94"/>
    </row>
    <row r="16100" spans="1:1" x14ac:dyDescent="0.2">
      <c r="A16100" s="94"/>
    </row>
    <row r="16101" spans="1:1" x14ac:dyDescent="0.2">
      <c r="A16101" s="94"/>
    </row>
    <row r="16102" spans="1:1" x14ac:dyDescent="0.2">
      <c r="A16102" s="94"/>
    </row>
    <row r="16103" spans="1:1" x14ac:dyDescent="0.2">
      <c r="A16103" s="94"/>
    </row>
    <row r="16104" spans="1:1" x14ac:dyDescent="0.2">
      <c r="A16104" s="94"/>
    </row>
    <row r="16105" spans="1:1" x14ac:dyDescent="0.2">
      <c r="A16105" s="94"/>
    </row>
    <row r="16106" spans="1:1" x14ac:dyDescent="0.2">
      <c r="A16106" s="94"/>
    </row>
    <row r="16107" spans="1:1" x14ac:dyDescent="0.2">
      <c r="A16107" s="94"/>
    </row>
    <row r="16108" spans="1:1" x14ac:dyDescent="0.2">
      <c r="A16108" s="94"/>
    </row>
    <row r="16109" spans="1:1" x14ac:dyDescent="0.2">
      <c r="A16109" s="94"/>
    </row>
    <row r="16110" spans="1:1" x14ac:dyDescent="0.2">
      <c r="A16110" s="94"/>
    </row>
    <row r="16111" spans="1:1" x14ac:dyDescent="0.2">
      <c r="A16111" s="94"/>
    </row>
    <row r="16112" spans="1:1" x14ac:dyDescent="0.2">
      <c r="A16112" s="94"/>
    </row>
    <row r="16113" spans="1:1" x14ac:dyDescent="0.2">
      <c r="A16113" s="94"/>
    </row>
    <row r="16114" spans="1:1" x14ac:dyDescent="0.2">
      <c r="A16114" s="94"/>
    </row>
    <row r="16115" spans="1:1" x14ac:dyDescent="0.2">
      <c r="A16115" s="94"/>
    </row>
    <row r="16116" spans="1:1" x14ac:dyDescent="0.2">
      <c r="A16116" s="94"/>
    </row>
    <row r="16117" spans="1:1" x14ac:dyDescent="0.2">
      <c r="A16117" s="94"/>
    </row>
    <row r="16118" spans="1:1" x14ac:dyDescent="0.2">
      <c r="A16118" s="94"/>
    </row>
    <row r="16119" spans="1:1" x14ac:dyDescent="0.2">
      <c r="A16119" s="94"/>
    </row>
    <row r="16120" spans="1:1" x14ac:dyDescent="0.2">
      <c r="A16120" s="94"/>
    </row>
    <row r="16121" spans="1:1" x14ac:dyDescent="0.2">
      <c r="A16121" s="94"/>
    </row>
    <row r="16122" spans="1:1" x14ac:dyDescent="0.2">
      <c r="A16122" s="94"/>
    </row>
    <row r="16123" spans="1:1" x14ac:dyDescent="0.2">
      <c r="A16123" s="94"/>
    </row>
    <row r="16124" spans="1:1" x14ac:dyDescent="0.2">
      <c r="A16124" s="94"/>
    </row>
    <row r="16125" spans="1:1" x14ac:dyDescent="0.2">
      <c r="A16125" s="94"/>
    </row>
    <row r="16126" spans="1:1" x14ac:dyDescent="0.2">
      <c r="A16126" s="94"/>
    </row>
    <row r="16127" spans="1:1" x14ac:dyDescent="0.2">
      <c r="A16127" s="94"/>
    </row>
    <row r="16128" spans="1:1" x14ac:dyDescent="0.2">
      <c r="A16128" s="94"/>
    </row>
    <row r="16129" spans="1:1" x14ac:dyDescent="0.2">
      <c r="A16129" s="94"/>
    </row>
    <row r="16130" spans="1:1" x14ac:dyDescent="0.2">
      <c r="A16130" s="94"/>
    </row>
    <row r="16131" spans="1:1" x14ac:dyDescent="0.2">
      <c r="A16131" s="94"/>
    </row>
    <row r="16132" spans="1:1" x14ac:dyDescent="0.2">
      <c r="A16132" s="94"/>
    </row>
    <row r="16133" spans="1:1" x14ac:dyDescent="0.2">
      <c r="A16133" s="94"/>
    </row>
    <row r="16134" spans="1:1" x14ac:dyDescent="0.2">
      <c r="A16134" s="94"/>
    </row>
    <row r="16135" spans="1:1" x14ac:dyDescent="0.2">
      <c r="A16135" s="94"/>
    </row>
    <row r="16136" spans="1:1" x14ac:dyDescent="0.2">
      <c r="A16136" s="94"/>
    </row>
    <row r="16137" spans="1:1" x14ac:dyDescent="0.2">
      <c r="A16137" s="94"/>
    </row>
    <row r="16138" spans="1:1" x14ac:dyDescent="0.2">
      <c r="A16138" s="94"/>
    </row>
    <row r="16139" spans="1:1" x14ac:dyDescent="0.2">
      <c r="A16139" s="94"/>
    </row>
    <row r="16140" spans="1:1" x14ac:dyDescent="0.2">
      <c r="A16140" s="94"/>
    </row>
    <row r="16141" spans="1:1" x14ac:dyDescent="0.2">
      <c r="A16141" s="94"/>
    </row>
    <row r="16142" spans="1:1" x14ac:dyDescent="0.2">
      <c r="A16142" s="94"/>
    </row>
    <row r="16143" spans="1:1" x14ac:dyDescent="0.2">
      <c r="A16143" s="94"/>
    </row>
    <row r="16144" spans="1:1" x14ac:dyDescent="0.2">
      <c r="A16144" s="94"/>
    </row>
    <row r="16145" spans="1:1" x14ac:dyDescent="0.2">
      <c r="A16145" s="94"/>
    </row>
    <row r="16146" spans="1:1" x14ac:dyDescent="0.2">
      <c r="A16146" s="94"/>
    </row>
    <row r="16147" spans="1:1" x14ac:dyDescent="0.2">
      <c r="A16147" s="94"/>
    </row>
    <row r="16148" spans="1:1" x14ac:dyDescent="0.2">
      <c r="A16148" s="94"/>
    </row>
    <row r="16149" spans="1:1" x14ac:dyDescent="0.2">
      <c r="A16149" s="94"/>
    </row>
    <row r="16150" spans="1:1" x14ac:dyDescent="0.2">
      <c r="A16150" s="94"/>
    </row>
    <row r="16151" spans="1:1" x14ac:dyDescent="0.2">
      <c r="A16151" s="94"/>
    </row>
    <row r="16152" spans="1:1" x14ac:dyDescent="0.2">
      <c r="A16152" s="94"/>
    </row>
    <row r="16153" spans="1:1" x14ac:dyDescent="0.2">
      <c r="A16153" s="94"/>
    </row>
    <row r="16154" spans="1:1" x14ac:dyDescent="0.2">
      <c r="A16154" s="94"/>
    </row>
    <row r="16155" spans="1:1" x14ac:dyDescent="0.2">
      <c r="A16155" s="94"/>
    </row>
    <row r="16156" spans="1:1" x14ac:dyDescent="0.2">
      <c r="A16156" s="94"/>
    </row>
    <row r="16157" spans="1:1" x14ac:dyDescent="0.2">
      <c r="A16157" s="94"/>
    </row>
    <row r="16158" spans="1:1" x14ac:dyDescent="0.2">
      <c r="A16158" s="94"/>
    </row>
    <row r="16159" spans="1:1" x14ac:dyDescent="0.2">
      <c r="A16159" s="94"/>
    </row>
    <row r="16160" spans="1:1" x14ac:dyDescent="0.2">
      <c r="A16160" s="94"/>
    </row>
    <row r="16161" spans="1:1" x14ac:dyDescent="0.2">
      <c r="A16161" s="94"/>
    </row>
    <row r="16162" spans="1:1" x14ac:dyDescent="0.2">
      <c r="A16162" s="94"/>
    </row>
    <row r="16163" spans="1:1" x14ac:dyDescent="0.2">
      <c r="A16163" s="94"/>
    </row>
    <row r="16164" spans="1:1" x14ac:dyDescent="0.2">
      <c r="A16164" s="94"/>
    </row>
    <row r="16165" spans="1:1" x14ac:dyDescent="0.2">
      <c r="A16165" s="94"/>
    </row>
    <row r="16166" spans="1:1" x14ac:dyDescent="0.2">
      <c r="A16166" s="94"/>
    </row>
    <row r="16167" spans="1:1" x14ac:dyDescent="0.2">
      <c r="A16167" s="94"/>
    </row>
    <row r="16168" spans="1:1" x14ac:dyDescent="0.2">
      <c r="A16168" s="94"/>
    </row>
    <row r="16169" spans="1:1" x14ac:dyDescent="0.2">
      <c r="A16169" s="94"/>
    </row>
    <row r="16170" spans="1:1" x14ac:dyDescent="0.2">
      <c r="A16170" s="94"/>
    </row>
    <row r="16171" spans="1:1" x14ac:dyDescent="0.2">
      <c r="A16171" s="94"/>
    </row>
    <row r="16172" spans="1:1" x14ac:dyDescent="0.2">
      <c r="A16172" s="94"/>
    </row>
    <row r="16173" spans="1:1" x14ac:dyDescent="0.2">
      <c r="A16173" s="94"/>
    </row>
    <row r="16174" spans="1:1" x14ac:dyDescent="0.2">
      <c r="A16174" s="94"/>
    </row>
    <row r="16175" spans="1:1" x14ac:dyDescent="0.2">
      <c r="A16175" s="94"/>
    </row>
    <row r="16176" spans="1:1" x14ac:dyDescent="0.2">
      <c r="A16176" s="94"/>
    </row>
    <row r="16177" spans="1:1" x14ac:dyDescent="0.2">
      <c r="A16177" s="94"/>
    </row>
    <row r="16178" spans="1:1" x14ac:dyDescent="0.2">
      <c r="A16178" s="94"/>
    </row>
    <row r="16179" spans="1:1" x14ac:dyDescent="0.2">
      <c r="A16179" s="94"/>
    </row>
    <row r="16180" spans="1:1" x14ac:dyDescent="0.2">
      <c r="A16180" s="94"/>
    </row>
    <row r="16181" spans="1:1" x14ac:dyDescent="0.2">
      <c r="A16181" s="94"/>
    </row>
    <row r="16182" spans="1:1" x14ac:dyDescent="0.2">
      <c r="A16182" s="94"/>
    </row>
    <row r="16183" spans="1:1" x14ac:dyDescent="0.2">
      <c r="A16183" s="94"/>
    </row>
    <row r="16184" spans="1:1" x14ac:dyDescent="0.2">
      <c r="A16184" s="94"/>
    </row>
    <row r="16185" spans="1:1" x14ac:dyDescent="0.2">
      <c r="A16185" s="94"/>
    </row>
    <row r="16186" spans="1:1" x14ac:dyDescent="0.2">
      <c r="A16186" s="94"/>
    </row>
    <row r="16187" spans="1:1" x14ac:dyDescent="0.2">
      <c r="A16187" s="94"/>
    </row>
    <row r="16188" spans="1:1" x14ac:dyDescent="0.2">
      <c r="A16188" s="94"/>
    </row>
    <row r="16189" spans="1:1" x14ac:dyDescent="0.2">
      <c r="A16189" s="94"/>
    </row>
    <row r="16190" spans="1:1" x14ac:dyDescent="0.2">
      <c r="A16190" s="94"/>
    </row>
    <row r="16191" spans="1:1" x14ac:dyDescent="0.2">
      <c r="A16191" s="94"/>
    </row>
    <row r="16192" spans="1:1" x14ac:dyDescent="0.2">
      <c r="A16192" s="94"/>
    </row>
    <row r="16193" spans="1:1" x14ac:dyDescent="0.2">
      <c r="A16193" s="94"/>
    </row>
    <row r="16194" spans="1:1" x14ac:dyDescent="0.2">
      <c r="A16194" s="94"/>
    </row>
    <row r="16195" spans="1:1" x14ac:dyDescent="0.2">
      <c r="A16195" s="94"/>
    </row>
    <row r="16196" spans="1:1" x14ac:dyDescent="0.2">
      <c r="A16196" s="94"/>
    </row>
    <row r="16197" spans="1:1" x14ac:dyDescent="0.2">
      <c r="A16197" s="94"/>
    </row>
    <row r="16198" spans="1:1" x14ac:dyDescent="0.2">
      <c r="A16198" s="94"/>
    </row>
    <row r="16199" spans="1:1" x14ac:dyDescent="0.2">
      <c r="A16199" s="94"/>
    </row>
    <row r="16200" spans="1:1" x14ac:dyDescent="0.2">
      <c r="A16200" s="94"/>
    </row>
    <row r="16201" spans="1:1" x14ac:dyDescent="0.2">
      <c r="A16201" s="94"/>
    </row>
    <row r="16202" spans="1:1" x14ac:dyDescent="0.2">
      <c r="A16202" s="94"/>
    </row>
    <row r="16203" spans="1:1" x14ac:dyDescent="0.2">
      <c r="A16203" s="94"/>
    </row>
    <row r="16204" spans="1:1" x14ac:dyDescent="0.2">
      <c r="A16204" s="94"/>
    </row>
    <row r="16205" spans="1:1" x14ac:dyDescent="0.2">
      <c r="A16205" s="94"/>
    </row>
    <row r="16206" spans="1:1" x14ac:dyDescent="0.2">
      <c r="A16206" s="94"/>
    </row>
    <row r="16207" spans="1:1" x14ac:dyDescent="0.2">
      <c r="A16207" s="94"/>
    </row>
    <row r="16208" spans="1:1" x14ac:dyDescent="0.2">
      <c r="A16208" s="94"/>
    </row>
    <row r="16209" spans="1:1" x14ac:dyDescent="0.2">
      <c r="A16209" s="94"/>
    </row>
    <row r="16210" spans="1:1" x14ac:dyDescent="0.2">
      <c r="A16210" s="94"/>
    </row>
    <row r="16211" spans="1:1" x14ac:dyDescent="0.2">
      <c r="A16211" s="94"/>
    </row>
    <row r="16212" spans="1:1" x14ac:dyDescent="0.2">
      <c r="A16212" s="94"/>
    </row>
    <row r="16213" spans="1:1" x14ac:dyDescent="0.2">
      <c r="A16213" s="94"/>
    </row>
    <row r="16214" spans="1:1" x14ac:dyDescent="0.2">
      <c r="A16214" s="94"/>
    </row>
    <row r="16215" spans="1:1" x14ac:dyDescent="0.2">
      <c r="A16215" s="94"/>
    </row>
    <row r="16216" spans="1:1" x14ac:dyDescent="0.2">
      <c r="A16216" s="94"/>
    </row>
    <row r="16217" spans="1:1" x14ac:dyDescent="0.2">
      <c r="A16217" s="94"/>
    </row>
    <row r="16218" spans="1:1" x14ac:dyDescent="0.2">
      <c r="A16218" s="94"/>
    </row>
    <row r="16219" spans="1:1" x14ac:dyDescent="0.2">
      <c r="A16219" s="94"/>
    </row>
    <row r="16220" spans="1:1" x14ac:dyDescent="0.2">
      <c r="A16220" s="94"/>
    </row>
    <row r="16221" spans="1:1" x14ac:dyDescent="0.2">
      <c r="A16221" s="94"/>
    </row>
    <row r="16222" spans="1:1" x14ac:dyDescent="0.2">
      <c r="A16222" s="94"/>
    </row>
    <row r="16223" spans="1:1" x14ac:dyDescent="0.2">
      <c r="A16223" s="94"/>
    </row>
    <row r="16224" spans="1:1" x14ac:dyDescent="0.2">
      <c r="A16224" s="94"/>
    </row>
    <row r="16225" spans="1:1" x14ac:dyDescent="0.2">
      <c r="A16225" s="94"/>
    </row>
    <row r="16226" spans="1:1" x14ac:dyDescent="0.2">
      <c r="A16226" s="94"/>
    </row>
    <row r="16227" spans="1:1" x14ac:dyDescent="0.2">
      <c r="A16227" s="94"/>
    </row>
    <row r="16228" spans="1:1" x14ac:dyDescent="0.2">
      <c r="A16228" s="94"/>
    </row>
    <row r="16229" spans="1:1" x14ac:dyDescent="0.2">
      <c r="A16229" s="94"/>
    </row>
    <row r="16230" spans="1:1" x14ac:dyDescent="0.2">
      <c r="A16230" s="94"/>
    </row>
    <row r="16231" spans="1:1" x14ac:dyDescent="0.2">
      <c r="A16231" s="94"/>
    </row>
    <row r="16232" spans="1:1" x14ac:dyDescent="0.2">
      <c r="A16232" s="94"/>
    </row>
    <row r="16233" spans="1:1" x14ac:dyDescent="0.2">
      <c r="A16233" s="94"/>
    </row>
    <row r="16234" spans="1:1" x14ac:dyDescent="0.2">
      <c r="A16234" s="94"/>
    </row>
    <row r="16235" spans="1:1" x14ac:dyDescent="0.2">
      <c r="A16235" s="94"/>
    </row>
    <row r="16236" spans="1:1" x14ac:dyDescent="0.2">
      <c r="A16236" s="94"/>
    </row>
    <row r="16237" spans="1:1" x14ac:dyDescent="0.2">
      <c r="A16237" s="94"/>
    </row>
    <row r="16238" spans="1:1" x14ac:dyDescent="0.2">
      <c r="A16238" s="94"/>
    </row>
    <row r="16239" spans="1:1" x14ac:dyDescent="0.2">
      <c r="A16239" s="94"/>
    </row>
    <row r="16240" spans="1:1" x14ac:dyDescent="0.2">
      <c r="A16240" s="94"/>
    </row>
    <row r="16241" spans="1:1" x14ac:dyDescent="0.2">
      <c r="A16241" s="94"/>
    </row>
    <row r="16242" spans="1:1" x14ac:dyDescent="0.2">
      <c r="A16242" s="94"/>
    </row>
    <row r="16243" spans="1:1" x14ac:dyDescent="0.2">
      <c r="A16243" s="94"/>
    </row>
    <row r="16244" spans="1:1" x14ac:dyDescent="0.2">
      <c r="A16244" s="94"/>
    </row>
    <row r="16245" spans="1:1" x14ac:dyDescent="0.2">
      <c r="A16245" s="94"/>
    </row>
    <row r="16246" spans="1:1" x14ac:dyDescent="0.2">
      <c r="A16246" s="94"/>
    </row>
    <row r="16247" spans="1:1" x14ac:dyDescent="0.2">
      <c r="A16247" s="94"/>
    </row>
    <row r="16248" spans="1:1" x14ac:dyDescent="0.2">
      <c r="A16248" s="94"/>
    </row>
    <row r="16249" spans="1:1" x14ac:dyDescent="0.2">
      <c r="A16249" s="94"/>
    </row>
    <row r="16250" spans="1:1" x14ac:dyDescent="0.2">
      <c r="A16250" s="94"/>
    </row>
    <row r="16251" spans="1:1" x14ac:dyDescent="0.2">
      <c r="A16251" s="94"/>
    </row>
    <row r="16252" spans="1:1" x14ac:dyDescent="0.2">
      <c r="A16252" s="94"/>
    </row>
    <row r="16253" spans="1:1" x14ac:dyDescent="0.2">
      <c r="A16253" s="94"/>
    </row>
    <row r="16254" spans="1:1" x14ac:dyDescent="0.2">
      <c r="A16254" s="94"/>
    </row>
    <row r="16255" spans="1:1" x14ac:dyDescent="0.2">
      <c r="A16255" s="94"/>
    </row>
    <row r="16256" spans="1:1" x14ac:dyDescent="0.2">
      <c r="A16256" s="94"/>
    </row>
    <row r="16257" spans="1:1" x14ac:dyDescent="0.2">
      <c r="A16257" s="94"/>
    </row>
    <row r="16258" spans="1:1" x14ac:dyDescent="0.2">
      <c r="A16258" s="94"/>
    </row>
    <row r="16259" spans="1:1" x14ac:dyDescent="0.2">
      <c r="A16259" s="94"/>
    </row>
    <row r="16260" spans="1:1" x14ac:dyDescent="0.2">
      <c r="A16260" s="94"/>
    </row>
    <row r="16261" spans="1:1" x14ac:dyDescent="0.2">
      <c r="A16261" s="94"/>
    </row>
    <row r="16262" spans="1:1" x14ac:dyDescent="0.2">
      <c r="A16262" s="94"/>
    </row>
    <row r="16263" spans="1:1" x14ac:dyDescent="0.2">
      <c r="A16263" s="94"/>
    </row>
    <row r="16264" spans="1:1" x14ac:dyDescent="0.2">
      <c r="A16264" s="94"/>
    </row>
    <row r="16265" spans="1:1" x14ac:dyDescent="0.2">
      <c r="A16265" s="94"/>
    </row>
    <row r="16266" spans="1:1" x14ac:dyDescent="0.2">
      <c r="A16266" s="94"/>
    </row>
    <row r="16267" spans="1:1" x14ac:dyDescent="0.2">
      <c r="A16267" s="94"/>
    </row>
    <row r="16268" spans="1:1" x14ac:dyDescent="0.2">
      <c r="A16268" s="94"/>
    </row>
    <row r="16269" spans="1:1" x14ac:dyDescent="0.2">
      <c r="A16269" s="94"/>
    </row>
    <row r="16270" spans="1:1" x14ac:dyDescent="0.2">
      <c r="A16270" s="94"/>
    </row>
    <row r="16271" spans="1:1" x14ac:dyDescent="0.2">
      <c r="A16271" s="94"/>
    </row>
    <row r="16272" spans="1:1" x14ac:dyDescent="0.2">
      <c r="A16272" s="94"/>
    </row>
    <row r="16273" spans="1:1" x14ac:dyDescent="0.2">
      <c r="A16273" s="94"/>
    </row>
    <row r="16274" spans="1:1" x14ac:dyDescent="0.2">
      <c r="A16274" s="94"/>
    </row>
    <row r="16275" spans="1:1" x14ac:dyDescent="0.2">
      <c r="A16275" s="94"/>
    </row>
    <row r="16276" spans="1:1" x14ac:dyDescent="0.2">
      <c r="A16276" s="94"/>
    </row>
    <row r="16277" spans="1:1" x14ac:dyDescent="0.2">
      <c r="A16277" s="94"/>
    </row>
    <row r="16278" spans="1:1" x14ac:dyDescent="0.2">
      <c r="A16278" s="94"/>
    </row>
    <row r="16279" spans="1:1" x14ac:dyDescent="0.2">
      <c r="A16279" s="94"/>
    </row>
    <row r="16280" spans="1:1" x14ac:dyDescent="0.2">
      <c r="A16280" s="94"/>
    </row>
    <row r="16281" spans="1:1" x14ac:dyDescent="0.2">
      <c r="A16281" s="94"/>
    </row>
    <row r="16282" spans="1:1" x14ac:dyDescent="0.2">
      <c r="A16282" s="94"/>
    </row>
    <row r="16283" spans="1:1" x14ac:dyDescent="0.2">
      <c r="A16283" s="94"/>
    </row>
    <row r="16284" spans="1:1" x14ac:dyDescent="0.2">
      <c r="A16284" s="94"/>
    </row>
    <row r="16285" spans="1:1" x14ac:dyDescent="0.2">
      <c r="A16285" s="94"/>
    </row>
    <row r="16286" spans="1:1" x14ac:dyDescent="0.2">
      <c r="A16286" s="94"/>
    </row>
    <row r="16287" spans="1:1" x14ac:dyDescent="0.2">
      <c r="A16287" s="94"/>
    </row>
    <row r="16288" spans="1:1" x14ac:dyDescent="0.2">
      <c r="A16288" s="94"/>
    </row>
    <row r="16289" spans="1:1" x14ac:dyDescent="0.2">
      <c r="A16289" s="94"/>
    </row>
    <row r="16290" spans="1:1" x14ac:dyDescent="0.2">
      <c r="A16290" s="94"/>
    </row>
    <row r="16291" spans="1:1" x14ac:dyDescent="0.2">
      <c r="A16291" s="94"/>
    </row>
    <row r="16292" spans="1:1" x14ac:dyDescent="0.2">
      <c r="A16292" s="94"/>
    </row>
    <row r="16293" spans="1:1" x14ac:dyDescent="0.2">
      <c r="A16293" s="94"/>
    </row>
    <row r="16294" spans="1:1" x14ac:dyDescent="0.2">
      <c r="A16294" s="94"/>
    </row>
    <row r="16295" spans="1:1" x14ac:dyDescent="0.2">
      <c r="A16295" s="94"/>
    </row>
    <row r="16296" spans="1:1" x14ac:dyDescent="0.2">
      <c r="A16296" s="94"/>
    </row>
    <row r="16297" spans="1:1" x14ac:dyDescent="0.2">
      <c r="A16297" s="94"/>
    </row>
    <row r="16298" spans="1:1" x14ac:dyDescent="0.2">
      <c r="A16298" s="94"/>
    </row>
    <row r="16299" spans="1:1" x14ac:dyDescent="0.2">
      <c r="A16299" s="94"/>
    </row>
    <row r="16300" spans="1:1" x14ac:dyDescent="0.2">
      <c r="A16300" s="94"/>
    </row>
    <row r="16301" spans="1:1" x14ac:dyDescent="0.2">
      <c r="A16301" s="94"/>
    </row>
    <row r="16302" spans="1:1" x14ac:dyDescent="0.2">
      <c r="A16302" s="94"/>
    </row>
    <row r="16303" spans="1:1" x14ac:dyDescent="0.2">
      <c r="A16303" s="94"/>
    </row>
    <row r="16304" spans="1:1" x14ac:dyDescent="0.2">
      <c r="A16304" s="94"/>
    </row>
    <row r="16305" spans="1:1" x14ac:dyDescent="0.2">
      <c r="A16305" s="94"/>
    </row>
    <row r="16306" spans="1:1" x14ac:dyDescent="0.2">
      <c r="A16306" s="94"/>
    </row>
    <row r="16307" spans="1:1" x14ac:dyDescent="0.2">
      <c r="A16307" s="94"/>
    </row>
    <row r="16308" spans="1:1" x14ac:dyDescent="0.2">
      <c r="A16308" s="94"/>
    </row>
    <row r="16309" spans="1:1" x14ac:dyDescent="0.2">
      <c r="A16309" s="94"/>
    </row>
    <row r="16310" spans="1:1" x14ac:dyDescent="0.2">
      <c r="A16310" s="94"/>
    </row>
    <row r="16311" spans="1:1" x14ac:dyDescent="0.2">
      <c r="A16311" s="94"/>
    </row>
    <row r="16312" spans="1:1" x14ac:dyDescent="0.2">
      <c r="A16312" s="94"/>
    </row>
    <row r="16313" spans="1:1" x14ac:dyDescent="0.2">
      <c r="A16313" s="94"/>
    </row>
    <row r="16314" spans="1:1" x14ac:dyDescent="0.2">
      <c r="A16314" s="94"/>
    </row>
    <row r="16315" spans="1:1" x14ac:dyDescent="0.2">
      <c r="A16315" s="94"/>
    </row>
    <row r="16316" spans="1:1" x14ac:dyDescent="0.2">
      <c r="A16316" s="94"/>
    </row>
    <row r="16317" spans="1:1" x14ac:dyDescent="0.2">
      <c r="A16317" s="94"/>
    </row>
    <row r="16318" spans="1:1" x14ac:dyDescent="0.2">
      <c r="A16318" s="94"/>
    </row>
    <row r="16319" spans="1:1" x14ac:dyDescent="0.2">
      <c r="A16319" s="94"/>
    </row>
    <row r="16320" spans="1:1" x14ac:dyDescent="0.2">
      <c r="A16320" s="94"/>
    </row>
    <row r="16321" spans="1:1" x14ac:dyDescent="0.2">
      <c r="A16321" s="94"/>
    </row>
    <row r="16322" spans="1:1" x14ac:dyDescent="0.2">
      <c r="A16322" s="94"/>
    </row>
    <row r="16323" spans="1:1" x14ac:dyDescent="0.2">
      <c r="A16323" s="94"/>
    </row>
    <row r="16324" spans="1:1" x14ac:dyDescent="0.2">
      <c r="A16324" s="94"/>
    </row>
    <row r="16325" spans="1:1" x14ac:dyDescent="0.2">
      <c r="A16325" s="94"/>
    </row>
    <row r="16326" spans="1:1" x14ac:dyDescent="0.2">
      <c r="A16326" s="94"/>
    </row>
    <row r="16327" spans="1:1" x14ac:dyDescent="0.2">
      <c r="A16327" s="94"/>
    </row>
    <row r="16328" spans="1:1" x14ac:dyDescent="0.2">
      <c r="A16328" s="94"/>
    </row>
    <row r="16329" spans="1:1" x14ac:dyDescent="0.2">
      <c r="A16329" s="94"/>
    </row>
    <row r="16330" spans="1:1" x14ac:dyDescent="0.2">
      <c r="A16330" s="94"/>
    </row>
    <row r="16331" spans="1:1" x14ac:dyDescent="0.2">
      <c r="A16331" s="94"/>
    </row>
    <row r="16332" spans="1:1" x14ac:dyDescent="0.2">
      <c r="A16332" s="94"/>
    </row>
    <row r="16333" spans="1:1" x14ac:dyDescent="0.2">
      <c r="A16333" s="94"/>
    </row>
    <row r="16334" spans="1:1" x14ac:dyDescent="0.2">
      <c r="A16334" s="94"/>
    </row>
    <row r="16335" spans="1:1" x14ac:dyDescent="0.2">
      <c r="A16335" s="94"/>
    </row>
    <row r="16336" spans="1:1" x14ac:dyDescent="0.2">
      <c r="A16336" s="94"/>
    </row>
    <row r="16337" spans="1:1" x14ac:dyDescent="0.2">
      <c r="A16337" s="94"/>
    </row>
    <row r="16338" spans="1:1" x14ac:dyDescent="0.2">
      <c r="A16338" s="94"/>
    </row>
    <row r="16339" spans="1:1" x14ac:dyDescent="0.2">
      <c r="A16339" s="94"/>
    </row>
    <row r="16340" spans="1:1" x14ac:dyDescent="0.2">
      <c r="A16340" s="94"/>
    </row>
    <row r="16341" spans="1:1" x14ac:dyDescent="0.2">
      <c r="A16341" s="94"/>
    </row>
    <row r="16342" spans="1:1" x14ac:dyDescent="0.2">
      <c r="A16342" s="94"/>
    </row>
    <row r="16343" spans="1:1" x14ac:dyDescent="0.2">
      <c r="A16343" s="94"/>
    </row>
    <row r="16344" spans="1:1" x14ac:dyDescent="0.2">
      <c r="A16344" s="94"/>
    </row>
    <row r="16345" spans="1:1" x14ac:dyDescent="0.2">
      <c r="A16345" s="94"/>
    </row>
    <row r="16346" spans="1:1" x14ac:dyDescent="0.2">
      <c r="A16346" s="94"/>
    </row>
    <row r="16347" spans="1:1" x14ac:dyDescent="0.2">
      <c r="A16347" s="94"/>
    </row>
    <row r="16348" spans="1:1" x14ac:dyDescent="0.2">
      <c r="A16348" s="94"/>
    </row>
    <row r="16349" spans="1:1" x14ac:dyDescent="0.2">
      <c r="A16349" s="94"/>
    </row>
    <row r="16350" spans="1:1" x14ac:dyDescent="0.2">
      <c r="A16350" s="94"/>
    </row>
    <row r="16351" spans="1:1" x14ac:dyDescent="0.2">
      <c r="A16351" s="94"/>
    </row>
    <row r="16352" spans="1:1" x14ac:dyDescent="0.2">
      <c r="A16352" s="94"/>
    </row>
    <row r="16353" spans="1:1" x14ac:dyDescent="0.2">
      <c r="A16353" s="94"/>
    </row>
    <row r="16354" spans="1:1" x14ac:dyDescent="0.2">
      <c r="A16354" s="94"/>
    </row>
    <row r="16355" spans="1:1" x14ac:dyDescent="0.2">
      <c r="A16355" s="94"/>
    </row>
    <row r="16356" spans="1:1" x14ac:dyDescent="0.2">
      <c r="A16356" s="94"/>
    </row>
    <row r="16357" spans="1:1" x14ac:dyDescent="0.2">
      <c r="A16357" s="94"/>
    </row>
    <row r="16358" spans="1:1" x14ac:dyDescent="0.2">
      <c r="A16358" s="94"/>
    </row>
    <row r="16359" spans="1:1" x14ac:dyDescent="0.2">
      <c r="A16359" s="94"/>
    </row>
    <row r="16360" spans="1:1" x14ac:dyDescent="0.2">
      <c r="A16360" s="94"/>
    </row>
    <row r="16361" spans="1:1" x14ac:dyDescent="0.2">
      <c r="A16361" s="94"/>
    </row>
    <row r="16362" spans="1:1" x14ac:dyDescent="0.2">
      <c r="A16362" s="94"/>
    </row>
    <row r="16363" spans="1:1" x14ac:dyDescent="0.2">
      <c r="A16363" s="94"/>
    </row>
    <row r="16364" spans="1:1" x14ac:dyDescent="0.2">
      <c r="A16364" s="94"/>
    </row>
    <row r="16365" spans="1:1" x14ac:dyDescent="0.2">
      <c r="A16365" s="94"/>
    </row>
    <row r="16366" spans="1:1" x14ac:dyDescent="0.2">
      <c r="A16366" s="94"/>
    </row>
    <row r="16367" spans="1:1" x14ac:dyDescent="0.2">
      <c r="A16367" s="94"/>
    </row>
    <row r="16368" spans="1:1" x14ac:dyDescent="0.2">
      <c r="A16368" s="94"/>
    </row>
    <row r="16369" spans="1:1" x14ac:dyDescent="0.2">
      <c r="A16369" s="94"/>
    </row>
    <row r="16370" spans="1:1" x14ac:dyDescent="0.2">
      <c r="A16370" s="94"/>
    </row>
    <row r="16371" spans="1:1" x14ac:dyDescent="0.2">
      <c r="A16371" s="94"/>
    </row>
    <row r="16372" spans="1:1" x14ac:dyDescent="0.2">
      <c r="A16372" s="94"/>
    </row>
    <row r="16373" spans="1:1" x14ac:dyDescent="0.2">
      <c r="A16373" s="94"/>
    </row>
    <row r="16374" spans="1:1" x14ac:dyDescent="0.2">
      <c r="A16374" s="94"/>
    </row>
    <row r="16375" spans="1:1" x14ac:dyDescent="0.2">
      <c r="A16375" s="94"/>
    </row>
    <row r="16376" spans="1:1" x14ac:dyDescent="0.2">
      <c r="A16376" s="94"/>
    </row>
    <row r="16377" spans="1:1" x14ac:dyDescent="0.2">
      <c r="A16377" s="94"/>
    </row>
    <row r="16378" spans="1:1" x14ac:dyDescent="0.2">
      <c r="A16378" s="94"/>
    </row>
    <row r="16379" spans="1:1" x14ac:dyDescent="0.2">
      <c r="A16379" s="94"/>
    </row>
    <row r="16380" spans="1:1" x14ac:dyDescent="0.2">
      <c r="A16380" s="94"/>
    </row>
    <row r="16381" spans="1:1" x14ac:dyDescent="0.2">
      <c r="A16381" s="94"/>
    </row>
    <row r="16382" spans="1:1" x14ac:dyDescent="0.2">
      <c r="A16382" s="94"/>
    </row>
    <row r="16383" spans="1:1" x14ac:dyDescent="0.2">
      <c r="A16383" s="94"/>
    </row>
    <row r="16384" spans="1:1" x14ac:dyDescent="0.2">
      <c r="A16384" s="94"/>
    </row>
    <row r="16385" spans="1:1" x14ac:dyDescent="0.2">
      <c r="A16385" s="94"/>
    </row>
    <row r="16386" spans="1:1" x14ac:dyDescent="0.2">
      <c r="A16386" s="9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835"/>
  <sheetViews>
    <sheetView topLeftCell="V1" zoomScale="120" zoomScaleNormal="120" workbookViewId="0">
      <selection activeCell="Q12" sqref="Q12"/>
    </sheetView>
  </sheetViews>
  <sheetFormatPr baseColWidth="10" defaultRowHeight="16" x14ac:dyDescent="0.2"/>
  <cols>
    <col min="1" max="7" width="10.83203125" style="74"/>
    <col min="8" max="8" width="15.6640625" style="74" customWidth="1"/>
    <col min="9" max="9" width="20.1640625" style="74" customWidth="1"/>
    <col min="10" max="10" width="18.1640625" style="74" customWidth="1"/>
    <col min="11" max="11" width="14.5" style="74" customWidth="1"/>
    <col min="12" max="12" width="24.83203125" customWidth="1"/>
    <col min="13" max="17" width="10.83203125" style="74"/>
    <col min="18" max="18" width="10.83203125" style="118"/>
    <col min="19" max="19" width="10.83203125" style="74"/>
    <col min="20" max="20" width="14.1640625" style="74" customWidth="1"/>
    <col min="21" max="32" width="10.83203125" style="74"/>
    <col min="33" max="33" width="5.5" style="74" customWidth="1"/>
    <col min="34" max="40" width="10.83203125" style="74"/>
    <col min="41" max="41" width="7.5" style="74" customWidth="1"/>
    <col min="42" max="16384" width="10.83203125" style="74"/>
  </cols>
  <sheetData>
    <row r="1" spans="1:41" ht="33" customHeight="1" x14ac:dyDescent="0.2">
      <c r="A1" s="127" t="s">
        <v>11</v>
      </c>
      <c r="B1" s="127" t="s">
        <v>12</v>
      </c>
      <c r="C1" s="128" t="s">
        <v>13</v>
      </c>
      <c r="D1" s="128" t="s">
        <v>14</v>
      </c>
      <c r="E1" s="128" t="s">
        <v>15</v>
      </c>
      <c r="F1" s="128" t="s">
        <v>16</v>
      </c>
      <c r="G1" s="128" t="s">
        <v>116</v>
      </c>
      <c r="H1" s="127" t="s">
        <v>118</v>
      </c>
      <c r="I1" s="128" t="s">
        <v>117</v>
      </c>
      <c r="J1" s="127" t="s">
        <v>3007</v>
      </c>
      <c r="K1" s="128" t="s">
        <v>864</v>
      </c>
      <c r="L1" s="127" t="s">
        <v>865</v>
      </c>
      <c r="M1" s="129" t="s">
        <v>17</v>
      </c>
      <c r="N1" s="129" t="s">
        <v>18</v>
      </c>
      <c r="O1" s="130" t="s">
        <v>19</v>
      </c>
      <c r="P1" s="131" t="s">
        <v>119</v>
      </c>
      <c r="Q1" s="132" t="s">
        <v>120</v>
      </c>
      <c r="R1" s="127" t="s">
        <v>863</v>
      </c>
      <c r="S1" s="133" t="s">
        <v>866</v>
      </c>
      <c r="T1" s="134" t="s">
        <v>867</v>
      </c>
      <c r="U1" s="132" t="s">
        <v>20</v>
      </c>
      <c r="V1" s="127" t="s">
        <v>21</v>
      </c>
      <c r="W1" s="132" t="s">
        <v>22</v>
      </c>
      <c r="X1" s="132" t="s">
        <v>2957</v>
      </c>
      <c r="Y1" s="132" t="s">
        <v>3002</v>
      </c>
      <c r="Z1" s="131" t="s">
        <v>868</v>
      </c>
      <c r="AA1" s="127" t="s">
        <v>3003</v>
      </c>
      <c r="AB1" s="127" t="s">
        <v>20</v>
      </c>
      <c r="AC1" s="128" t="s">
        <v>3004</v>
      </c>
      <c r="AD1" s="128" t="s">
        <v>3005</v>
      </c>
      <c r="AE1" s="128" t="s">
        <v>3006</v>
      </c>
      <c r="AF1" s="128" t="s">
        <v>985</v>
      </c>
      <c r="AO1" s="127" t="s">
        <v>3001</v>
      </c>
    </row>
    <row r="2" spans="1:41" ht="19" customHeight="1" x14ac:dyDescent="0.2">
      <c r="A2" s="64" t="s">
        <v>34</v>
      </c>
      <c r="B2" s="45"/>
      <c r="C2" s="45"/>
      <c r="D2" s="45"/>
      <c r="E2" s="45"/>
      <c r="F2" s="65"/>
      <c r="G2" s="65"/>
      <c r="I2" s="67"/>
      <c r="J2" s="45"/>
      <c r="K2" s="69"/>
      <c r="M2" s="75" t="e">
        <f>+COUNTBLANK(#REF!)</f>
        <v>#REF!</v>
      </c>
      <c r="N2" s="75" t="e">
        <f>+COUNTBLANK(#REF!)</f>
        <v>#REF!</v>
      </c>
      <c r="O2" s="75" t="e">
        <f>+COUNTBLANK(#REF!)</f>
        <v>#REF!</v>
      </c>
      <c r="P2" s="75" t="e">
        <f>+COUNTBLANK(#REF!)</f>
        <v>#REF!</v>
      </c>
      <c r="Q2" s="75" t="e">
        <f>+COUNTBLANK(#REF!)</f>
        <v>#REF!</v>
      </c>
      <c r="R2" s="137"/>
      <c r="S2" s="75" t="e">
        <f>+COUNTBLANK(#REF!)</f>
        <v>#REF!</v>
      </c>
      <c r="T2" s="75" t="e">
        <f>+COUNTBLANK(#REF!)</f>
        <v>#REF!</v>
      </c>
      <c r="U2" s="75" t="e">
        <f>+COUNTBLANK(#REF!)</f>
        <v>#REF!</v>
      </c>
      <c r="V2" s="75" t="e">
        <f>+COUNTBLANK(#REF!)</f>
        <v>#REF!</v>
      </c>
      <c r="W2" s="75" t="e">
        <f>+COUNTBLANK(#REF!)</f>
        <v>#REF!</v>
      </c>
      <c r="X2" s="75" t="e">
        <f>+COUNTBLANK(#REF!)</f>
        <v>#REF!</v>
      </c>
      <c r="Y2" s="75" t="e">
        <f>+COUNTBLANK(#REF!)</f>
        <v>#REF!</v>
      </c>
      <c r="Z2" s="75" t="e">
        <f>+COUNTBLANK(#REF!)</f>
        <v>#REF!</v>
      </c>
      <c r="AA2" s="75" t="e">
        <f>+COUNTBLANK(#REF!)</f>
        <v>#REF!</v>
      </c>
      <c r="AB2" s="75" t="e">
        <f>+COUNTBLANK(#REF!)</f>
        <v>#REF!</v>
      </c>
      <c r="AC2" s="75" t="e">
        <f>+COUNTBLANK(#REF!)</f>
        <v>#REF!</v>
      </c>
      <c r="AD2" s="75" t="e">
        <f>+COUNTBLANK(#REF!)</f>
        <v>#REF!</v>
      </c>
      <c r="AE2" s="75" t="e">
        <f>+COUNTBLANK(#REF!)</f>
        <v>#REF!</v>
      </c>
      <c r="AF2" s="75" t="e">
        <f>+COUNTBLANK(#REF!)</f>
        <v>#REF!</v>
      </c>
      <c r="AG2" s="63"/>
      <c r="AH2" s="74" t="s">
        <v>2993</v>
      </c>
      <c r="AO2" s="69"/>
    </row>
    <row r="3" spans="1:41" x14ac:dyDescent="0.2">
      <c r="A3" s="64" t="s">
        <v>32</v>
      </c>
      <c r="B3" s="68"/>
      <c r="C3" s="68"/>
      <c r="D3" s="68"/>
      <c r="E3" s="68"/>
      <c r="F3" s="65"/>
      <c r="G3" s="65"/>
      <c r="I3" s="71"/>
      <c r="J3" s="68"/>
      <c r="K3" s="69"/>
      <c r="M3" s="70" t="e">
        <f>+MAX(#REF!)</f>
        <v>#REF!</v>
      </c>
      <c r="N3" s="70" t="e">
        <f>+MAX(#REF!)</f>
        <v>#REF!</v>
      </c>
      <c r="O3" s="70" t="e">
        <f>+MAX(#REF!)</f>
        <v>#REF!</v>
      </c>
      <c r="P3" s="70" t="e">
        <f>+MAX(#REF!)</f>
        <v>#REF!</v>
      </c>
      <c r="Q3" s="70" t="e">
        <f>+MAX(#REF!)</f>
        <v>#REF!</v>
      </c>
      <c r="R3" s="137"/>
      <c r="S3" s="70" t="e">
        <f>+MAX(#REF!)</f>
        <v>#REF!</v>
      </c>
      <c r="T3" s="70" t="e">
        <f>+MAX(#REF!)</f>
        <v>#REF!</v>
      </c>
      <c r="U3" s="70" t="e">
        <f>+MAX(#REF!)</f>
        <v>#REF!</v>
      </c>
      <c r="V3" s="70" t="e">
        <f>+MAX(#REF!)</f>
        <v>#REF!</v>
      </c>
      <c r="W3" s="70" t="e">
        <f>+MAX(#REF!)</f>
        <v>#REF!</v>
      </c>
      <c r="X3" s="70" t="e">
        <f>+MAX(#REF!)</f>
        <v>#REF!</v>
      </c>
      <c r="Y3" s="70" t="e">
        <f>+MAX(#REF!)</f>
        <v>#REF!</v>
      </c>
      <c r="Z3" s="70" t="e">
        <f>+MAX(#REF!)</f>
        <v>#REF!</v>
      </c>
      <c r="AA3" s="70" t="e">
        <f>+MAX(#REF!)</f>
        <v>#REF!</v>
      </c>
      <c r="AB3" s="70" t="e">
        <f>+MAX(#REF!)</f>
        <v>#REF!</v>
      </c>
      <c r="AC3" s="70" t="e">
        <f>+MAX(#REF!)</f>
        <v>#REF!</v>
      </c>
      <c r="AD3" s="70" t="e">
        <f>+MAX(#REF!)</f>
        <v>#REF!</v>
      </c>
      <c r="AE3" s="70" t="e">
        <f>+MAX(#REF!)</f>
        <v>#REF!</v>
      </c>
      <c r="AF3" s="70" t="e">
        <f>+MAX(#REF!)</f>
        <v>#REF!</v>
      </c>
      <c r="AG3" s="63"/>
      <c r="AO3" s="69"/>
    </row>
    <row r="4" spans="1:41" x14ac:dyDescent="0.2">
      <c r="A4" s="64" t="s">
        <v>30</v>
      </c>
      <c r="B4" s="45"/>
      <c r="C4" s="45"/>
      <c r="D4" s="45"/>
      <c r="E4" s="45"/>
      <c r="F4" s="65"/>
      <c r="G4" s="65"/>
      <c r="H4" s="66"/>
      <c r="I4" s="71"/>
      <c r="J4" s="68"/>
      <c r="K4" s="69"/>
      <c r="M4" s="70" t="e">
        <f>+MEDIAN(L1:L1)</f>
        <v>#NUM!</v>
      </c>
      <c r="N4" s="70" t="e">
        <f>+MEDIAN(M1:M1)</f>
        <v>#NUM!</v>
      </c>
      <c r="O4" s="70" t="e">
        <f>+MEDIAN(N1:N1)</f>
        <v>#NUM!</v>
      </c>
      <c r="P4" s="70" t="e">
        <f>+MEDIAN(O1:O1)</f>
        <v>#NUM!</v>
      </c>
      <c r="Q4" s="70" t="e">
        <f>+MEDIAN(P1:P1)</f>
        <v>#NUM!</v>
      </c>
      <c r="R4" s="137"/>
      <c r="S4" s="70" t="e">
        <f>+MEDIAN(R1:R1)</f>
        <v>#NUM!</v>
      </c>
      <c r="T4" s="70" t="e">
        <f>+MEDIAN(S1:S1)</f>
        <v>#NUM!</v>
      </c>
      <c r="U4" s="70" t="e">
        <f>+MEDIAN(T1:T1)</f>
        <v>#NUM!</v>
      </c>
      <c r="V4" s="70" t="e">
        <f>+MEDIAN(U1:U1)</f>
        <v>#NUM!</v>
      </c>
      <c r="W4" s="70" t="e">
        <f>+MEDIAN(V1:V1)</f>
        <v>#NUM!</v>
      </c>
      <c r="X4" s="70" t="e">
        <f>+MEDIAN(W1:W1)</f>
        <v>#NUM!</v>
      </c>
      <c r="Y4" s="70" t="e">
        <f>+MEDIAN(Y1:Y1)</f>
        <v>#NUM!</v>
      </c>
      <c r="Z4" s="70" t="e">
        <f>+MEDIAN(Z1:Z1)</f>
        <v>#NUM!</v>
      </c>
      <c r="AA4" s="70" t="e">
        <f>+MEDIAN(AA1:AA1)</f>
        <v>#NUM!</v>
      </c>
      <c r="AB4" s="70" t="e">
        <f>+MEDIAN(AB1:AB1)</f>
        <v>#NUM!</v>
      </c>
      <c r="AC4" s="70" t="e">
        <f>+MEDIAN(AC1:AC1)</f>
        <v>#NUM!</v>
      </c>
      <c r="AD4" s="70" t="e">
        <f>+MEDIAN(AD1:AD1)</f>
        <v>#NUM!</v>
      </c>
      <c r="AE4" s="70" t="e">
        <f>+MEDIAN(AE1:AE1)</f>
        <v>#NUM!</v>
      </c>
      <c r="AF4" s="70" t="e">
        <f>+MEDIAN(AF1:AF1)</f>
        <v>#NUM!</v>
      </c>
      <c r="AG4" s="63"/>
      <c r="AO4" s="69"/>
    </row>
    <row r="5" spans="1:41" x14ac:dyDescent="0.2">
      <c r="A5" s="64" t="s">
        <v>31</v>
      </c>
      <c r="B5" s="68"/>
      <c r="C5" s="68"/>
      <c r="D5" s="68"/>
      <c r="E5" s="68"/>
      <c r="F5" s="65"/>
      <c r="G5" s="65"/>
      <c r="H5" s="72"/>
      <c r="I5" s="73"/>
      <c r="J5" s="68"/>
      <c r="K5" s="69"/>
      <c r="M5" s="70">
        <f>+MIN(L1:L1)</f>
        <v>0</v>
      </c>
      <c r="N5" s="70">
        <f>+MIN(M1:M1)</f>
        <v>0</v>
      </c>
      <c r="O5" s="70">
        <f>+MIN(N1:N1)</f>
        <v>0</v>
      </c>
      <c r="P5" s="70">
        <f>+MIN(O1:O1)</f>
        <v>0</v>
      </c>
      <c r="Q5" s="70">
        <f>+MIN(P1:P1)</f>
        <v>0</v>
      </c>
      <c r="R5" s="137"/>
      <c r="S5" s="70">
        <f>+MIN(R1:R1)</f>
        <v>0</v>
      </c>
      <c r="T5" s="70">
        <f>+MIN(S1:S1)</f>
        <v>0</v>
      </c>
      <c r="U5" s="70">
        <f>+MIN(T1:T1)</f>
        <v>0</v>
      </c>
      <c r="V5" s="70">
        <f>+MIN(U1:U1)</f>
        <v>0</v>
      </c>
      <c r="W5" s="70">
        <f>+MIN(V1:V1)</f>
        <v>0</v>
      </c>
      <c r="X5" s="70">
        <f>+MIN(W1:W1)</f>
        <v>0</v>
      </c>
      <c r="Y5" s="70">
        <f>+MIN(Y1:Y1)</f>
        <v>0</v>
      </c>
      <c r="Z5" s="70">
        <f>+MIN(Z1:Z1)</f>
        <v>0</v>
      </c>
      <c r="AA5" s="70">
        <f>+MIN(AA1:AA1)</f>
        <v>0</v>
      </c>
      <c r="AB5" s="70">
        <f>+MIN(AB1:AB1)</f>
        <v>0</v>
      </c>
      <c r="AC5" s="70">
        <f>+MIN(AC1:AC1)</f>
        <v>0</v>
      </c>
      <c r="AD5" s="70">
        <f>+MIN(AD1:AD1)</f>
        <v>0</v>
      </c>
      <c r="AE5" s="70">
        <f>+MIN(AE1:AE1)</f>
        <v>0</v>
      </c>
      <c r="AF5" s="70">
        <f>+MIN(AF1:AF1)</f>
        <v>0</v>
      </c>
      <c r="AG5" s="63"/>
      <c r="AO5" s="69"/>
    </row>
    <row r="6" spans="1:41" ht="15" x14ac:dyDescent="0.2">
      <c r="A6" s="106" t="s">
        <v>23</v>
      </c>
      <c r="B6" s="74" t="s">
        <v>1086</v>
      </c>
      <c r="C6" s="74" t="s">
        <v>1087</v>
      </c>
      <c r="D6" s="74" t="s">
        <v>1095</v>
      </c>
      <c r="E6" s="74" t="s">
        <v>1235</v>
      </c>
      <c r="H6" s="74" t="s">
        <v>754</v>
      </c>
      <c r="I6" s="74" t="s">
        <v>1822</v>
      </c>
      <c r="J6" s="74" t="s">
        <v>1822</v>
      </c>
      <c r="K6" s="74" t="s">
        <v>26</v>
      </c>
      <c r="L6" s="74" t="s">
        <v>1826</v>
      </c>
      <c r="M6" s="107">
        <v>-3.4698204380000002</v>
      </c>
      <c r="N6" s="107">
        <v>37.422740990000001</v>
      </c>
      <c r="O6" s="108">
        <v>705.10226179999995</v>
      </c>
      <c r="P6" s="108">
        <v>0.5</v>
      </c>
      <c r="Q6" s="108">
        <v>0.44305926499999998</v>
      </c>
      <c r="R6" s="135"/>
      <c r="S6" s="74">
        <v>97</v>
      </c>
      <c r="T6" s="74">
        <v>88</v>
      </c>
      <c r="U6" s="109">
        <f>V6/X6*T6</f>
        <v>48.399999999999991</v>
      </c>
      <c r="V6" s="109">
        <v>1.65</v>
      </c>
      <c r="W6" s="109">
        <v>0.48863000000000001</v>
      </c>
      <c r="X6" s="74">
        <v>3</v>
      </c>
      <c r="Y6" s="109">
        <v>0.38747999999999999</v>
      </c>
      <c r="Z6" s="109">
        <v>10.5</v>
      </c>
      <c r="AA6" s="77">
        <f>Y6/W6</f>
        <v>0.79299265292757293</v>
      </c>
      <c r="AB6" s="77">
        <f>U6</f>
        <v>48.399999999999991</v>
      </c>
      <c r="AC6" s="78">
        <f>+AB6*(100-Z6)/100</f>
        <v>43.317999999999991</v>
      </c>
      <c r="AD6" s="78">
        <f>AC6*AA6</f>
        <v>34.350855739516597</v>
      </c>
      <c r="AE6" s="78">
        <f>+(AD6/Z6*12.5)</f>
        <v>40.893875880376903</v>
      </c>
      <c r="AF6" s="63">
        <f>AE6*10000/25</f>
        <v>16357.55035215076</v>
      </c>
      <c r="AG6" s="63"/>
    </row>
    <row r="7" spans="1:41" ht="15" x14ac:dyDescent="0.2">
      <c r="A7" s="106" t="s">
        <v>23</v>
      </c>
      <c r="B7" s="74" t="s">
        <v>1078</v>
      </c>
      <c r="C7" s="74" t="s">
        <v>1194</v>
      </c>
      <c r="D7" s="74" t="s">
        <v>1383</v>
      </c>
      <c r="E7" s="74" t="s">
        <v>1784</v>
      </c>
      <c r="H7" s="74" t="s">
        <v>336</v>
      </c>
      <c r="I7" s="74" t="s">
        <v>337</v>
      </c>
      <c r="J7" s="74" t="s">
        <v>337</v>
      </c>
      <c r="K7" s="74" t="s">
        <v>24</v>
      </c>
      <c r="L7" s="74" t="s">
        <v>2092</v>
      </c>
      <c r="M7" s="107">
        <v>-7.6926818211155501</v>
      </c>
      <c r="N7" s="107">
        <v>31.113432802758901</v>
      </c>
      <c r="O7" s="108">
        <v>1622.4597462808599</v>
      </c>
      <c r="P7" s="108">
        <v>10</v>
      </c>
      <c r="Q7" s="108">
        <v>9.4441059949999993</v>
      </c>
      <c r="R7" s="137"/>
      <c r="S7" s="74">
        <v>74</v>
      </c>
      <c r="T7" s="74">
        <v>63</v>
      </c>
      <c r="U7" s="109">
        <f>V7/X7*T7</f>
        <v>43.05</v>
      </c>
      <c r="V7" s="109">
        <v>2.0499999999999998</v>
      </c>
      <c r="W7" s="109">
        <v>0.78</v>
      </c>
      <c r="X7" s="74">
        <v>3</v>
      </c>
      <c r="Y7" s="109">
        <v>0.627</v>
      </c>
      <c r="Z7" s="109">
        <v>10.1</v>
      </c>
      <c r="AA7" s="77">
        <f>Y7/W7</f>
        <v>0.80384615384615377</v>
      </c>
      <c r="AB7" s="77">
        <f>U7</f>
        <v>43.05</v>
      </c>
      <c r="AC7" s="78">
        <f>+AB7*(100-Z7)/100</f>
        <v>38.701950000000004</v>
      </c>
      <c r="AD7" s="78">
        <f>AC7*AA7</f>
        <v>31.110413653846155</v>
      </c>
      <c r="AE7" s="78">
        <f>+(AD7/Z7*12.5)</f>
        <v>38.502987195354152</v>
      </c>
      <c r="AF7" s="63">
        <f>AE7*10000/25</f>
        <v>15401.194878141661</v>
      </c>
      <c r="AG7" s="63"/>
    </row>
    <row r="8" spans="1:41" ht="15" x14ac:dyDescent="0.2">
      <c r="A8" s="106" t="s">
        <v>23</v>
      </c>
      <c r="B8" s="74" t="s">
        <v>1078</v>
      </c>
      <c r="C8" s="74" t="s">
        <v>1132</v>
      </c>
      <c r="D8" s="74" t="s">
        <v>1868</v>
      </c>
      <c r="E8" s="74" t="s">
        <v>2519</v>
      </c>
      <c r="H8" s="74" t="s">
        <v>935</v>
      </c>
      <c r="I8" s="74" t="s">
        <v>2898</v>
      </c>
      <c r="J8" s="74" t="s">
        <v>2899</v>
      </c>
      <c r="K8" s="74" t="s">
        <v>24</v>
      </c>
      <c r="L8" s="74" t="s">
        <v>2905</v>
      </c>
      <c r="M8" s="107">
        <v>-9.1716677832447893</v>
      </c>
      <c r="N8" s="107">
        <v>32.7324000868973</v>
      </c>
      <c r="O8" s="108">
        <v>1283.0530175741201</v>
      </c>
      <c r="P8" s="108">
        <v>3</v>
      </c>
      <c r="Q8" s="108">
        <v>4.1849702799999999</v>
      </c>
      <c r="R8" s="137"/>
      <c r="S8" s="74">
        <v>103</v>
      </c>
      <c r="T8" s="74">
        <v>97</v>
      </c>
      <c r="U8" s="109">
        <f>V8/X8*T8</f>
        <v>53.349999999999994</v>
      </c>
      <c r="V8" s="109">
        <v>1.65</v>
      </c>
      <c r="W8" s="109">
        <v>0.65524000000000004</v>
      </c>
      <c r="X8" s="74">
        <v>3</v>
      </c>
      <c r="Y8" s="109">
        <v>0.55657000000000001</v>
      </c>
      <c r="Z8" s="76">
        <v>12.9</v>
      </c>
      <c r="AA8" s="77">
        <f>Y8/W8</f>
        <v>0.8494139551919907</v>
      </c>
      <c r="AB8" s="77">
        <f>U8</f>
        <v>53.349999999999994</v>
      </c>
      <c r="AC8" s="78">
        <f>+AB8*(100-Z8)/100</f>
        <v>46.467849999999991</v>
      </c>
      <c r="AD8" s="78">
        <f>AC8*AA8</f>
        <v>39.470440257768139</v>
      </c>
      <c r="AE8" s="78">
        <f>+(AD8/Z8*12.5)</f>
        <v>38.246550637372231</v>
      </c>
      <c r="AF8" s="63">
        <f>AE8*10000/25</f>
        <v>15298.620254948892</v>
      </c>
      <c r="AG8" s="63"/>
      <c r="AH8" s="74" t="s">
        <v>2816</v>
      </c>
    </row>
    <row r="9" spans="1:41" ht="15" x14ac:dyDescent="0.2">
      <c r="A9" s="106" t="s">
        <v>23</v>
      </c>
      <c r="B9" s="74" t="s">
        <v>1086</v>
      </c>
      <c r="C9" s="74" t="s">
        <v>1087</v>
      </c>
      <c r="D9" s="74" t="s">
        <v>1141</v>
      </c>
      <c r="E9" s="74" t="s">
        <v>1142</v>
      </c>
      <c r="H9" s="74" t="s">
        <v>693</v>
      </c>
      <c r="I9" s="74" t="s">
        <v>2480</v>
      </c>
      <c r="J9" s="74" t="s">
        <v>553</v>
      </c>
      <c r="K9" s="74" t="s">
        <v>24</v>
      </c>
      <c r="L9" s="74" t="s">
        <v>2481</v>
      </c>
      <c r="M9" s="107">
        <v>-3.2397926471398901</v>
      </c>
      <c r="N9" s="107">
        <v>37.141024859843803</v>
      </c>
      <c r="O9" s="108">
        <v>1168.3379310881</v>
      </c>
      <c r="P9" s="108">
        <v>0.75</v>
      </c>
      <c r="Q9" s="108">
        <v>5.139784E-2</v>
      </c>
      <c r="R9" s="135"/>
      <c r="S9" s="74">
        <v>73</v>
      </c>
      <c r="T9" s="74">
        <v>72</v>
      </c>
      <c r="U9" s="109">
        <f>V9/X9*T9</f>
        <v>43.199999999999996</v>
      </c>
      <c r="V9" s="109">
        <v>1.8</v>
      </c>
      <c r="W9" s="109">
        <v>0.46083999999999997</v>
      </c>
      <c r="X9" s="74">
        <v>3</v>
      </c>
      <c r="Y9" s="109">
        <v>0.35987999999999998</v>
      </c>
      <c r="Z9" s="109">
        <v>10.1</v>
      </c>
      <c r="AA9" s="77">
        <f>Y9/W9</f>
        <v>0.78092179498307435</v>
      </c>
      <c r="AB9" s="77">
        <f>U9</f>
        <v>43.199999999999996</v>
      </c>
      <c r="AC9" s="78">
        <f>+AB9*(100-Z9)/100</f>
        <v>38.836799999999997</v>
      </c>
      <c r="AD9" s="78">
        <f>AC9*AA9</f>
        <v>30.328503567398659</v>
      </c>
      <c r="AE9" s="78">
        <f>+(AD9/Z9*12.5)</f>
        <v>37.535276692325077</v>
      </c>
      <c r="AF9" s="63">
        <f>AE9*10000/25</f>
        <v>15014.11067693003</v>
      </c>
      <c r="AG9" s="63"/>
      <c r="AH9" s="74" t="s">
        <v>2816</v>
      </c>
    </row>
    <row r="10" spans="1:41" ht="15" x14ac:dyDescent="0.2">
      <c r="A10" s="106" t="s">
        <v>23</v>
      </c>
      <c r="B10" s="74" t="s">
        <v>1086</v>
      </c>
      <c r="C10" s="74" t="s">
        <v>1087</v>
      </c>
      <c r="D10" s="74" t="s">
        <v>1088</v>
      </c>
      <c r="E10" s="74" t="s">
        <v>1436</v>
      </c>
      <c r="H10" s="74" t="s">
        <v>592</v>
      </c>
      <c r="I10" s="74" t="s">
        <v>1633</v>
      </c>
      <c r="J10" s="74" t="s">
        <v>1633</v>
      </c>
      <c r="K10" s="74" t="s">
        <v>24</v>
      </c>
      <c r="L10" s="74" t="s">
        <v>1634</v>
      </c>
      <c r="M10" s="107">
        <v>-3.1893243250349799</v>
      </c>
      <c r="N10" s="107">
        <v>37.075885717645001</v>
      </c>
      <c r="O10" s="108">
        <v>1248.35320315273</v>
      </c>
      <c r="P10" s="108">
        <v>0.75</v>
      </c>
      <c r="Q10" s="108">
        <v>0.39561510500000002</v>
      </c>
      <c r="R10" s="135"/>
      <c r="S10" s="74">
        <v>75</v>
      </c>
      <c r="T10" s="74">
        <v>70</v>
      </c>
      <c r="U10" s="109">
        <f>V10/X10*T10</f>
        <v>38.499999999999993</v>
      </c>
      <c r="V10" s="109">
        <v>1.65</v>
      </c>
      <c r="W10" s="109">
        <v>0.46395999999999998</v>
      </c>
      <c r="X10" s="74">
        <v>3</v>
      </c>
      <c r="Y10" s="109">
        <v>0.40189999999999998</v>
      </c>
      <c r="Z10" s="109">
        <v>10.1</v>
      </c>
      <c r="AA10" s="77">
        <f>Y10/W10</f>
        <v>0.86623846883352007</v>
      </c>
      <c r="AB10" s="77">
        <f>U10</f>
        <v>38.499999999999993</v>
      </c>
      <c r="AC10" s="78">
        <f>+AB10*(100-Z10)/100</f>
        <v>34.611499999999999</v>
      </c>
      <c r="AD10" s="78">
        <f>AC10*AA10</f>
        <v>29.981812764031378</v>
      </c>
      <c r="AE10" s="78">
        <f>+(AD10/Z10*12.5)</f>
        <v>37.106203915880421</v>
      </c>
      <c r="AF10" s="63">
        <f>AE10*10000/25</f>
        <v>14842.481566352169</v>
      </c>
      <c r="AG10" s="63"/>
      <c r="AH10" s="74" t="s">
        <v>2816</v>
      </c>
    </row>
    <row r="11" spans="1:41" ht="15" x14ac:dyDescent="0.2">
      <c r="A11" s="106" t="s">
        <v>23</v>
      </c>
      <c r="B11" s="74" t="s">
        <v>1078</v>
      </c>
      <c r="C11" s="74" t="s">
        <v>1157</v>
      </c>
      <c r="D11" s="74" t="s">
        <v>1489</v>
      </c>
      <c r="E11" s="74" t="s">
        <v>1925</v>
      </c>
      <c r="H11" s="74" t="s">
        <v>383</v>
      </c>
      <c r="I11" s="74" t="s">
        <v>2544</v>
      </c>
      <c r="J11" s="74" t="s">
        <v>384</v>
      </c>
      <c r="K11" s="74" t="s">
        <v>25</v>
      </c>
      <c r="L11" s="74" t="s">
        <v>2547</v>
      </c>
      <c r="M11" s="107">
        <v>-10.545139772264401</v>
      </c>
      <c r="N11" s="107">
        <v>35.340954111060803</v>
      </c>
      <c r="O11" s="108">
        <v>1071.6480282448299</v>
      </c>
      <c r="P11" s="108">
        <v>4</v>
      </c>
      <c r="Q11" s="108">
        <v>3.2679636250000001</v>
      </c>
      <c r="R11" s="137"/>
      <c r="S11" s="74">
        <v>105</v>
      </c>
      <c r="T11" s="74">
        <v>98</v>
      </c>
      <c r="U11" s="109">
        <f>V11/X11*T11</f>
        <v>39.199999999999996</v>
      </c>
      <c r="V11" s="109">
        <v>1.2</v>
      </c>
      <c r="W11" s="109">
        <v>0.52</v>
      </c>
      <c r="X11" s="74">
        <v>3</v>
      </c>
      <c r="Y11" s="109">
        <v>0.42399999999999999</v>
      </c>
      <c r="Z11" s="109">
        <v>10</v>
      </c>
      <c r="AA11" s="77">
        <f>Y11/W11</f>
        <v>0.81538461538461537</v>
      </c>
      <c r="AB11" s="77">
        <f>U11</f>
        <v>39.199999999999996</v>
      </c>
      <c r="AC11" s="78">
        <f>+AB11*(100-Z11)/100</f>
        <v>35.279999999999994</v>
      </c>
      <c r="AD11" s="78">
        <f>AC11*AA11</f>
        <v>28.766769230769224</v>
      </c>
      <c r="AE11" s="78">
        <f>+(AD11/Z11*12.5)</f>
        <v>35.958461538461528</v>
      </c>
      <c r="AF11" s="63">
        <f>AE11*10000/25</f>
        <v>14383.38461538461</v>
      </c>
      <c r="AG11" s="63"/>
    </row>
    <row r="12" spans="1:41" ht="15" x14ac:dyDescent="0.2">
      <c r="A12" s="106" t="s">
        <v>23</v>
      </c>
      <c r="B12" s="74" t="s">
        <v>1086</v>
      </c>
      <c r="C12" s="74" t="s">
        <v>1087</v>
      </c>
      <c r="D12" s="74" t="s">
        <v>1095</v>
      </c>
      <c r="E12" s="74" t="s">
        <v>1126</v>
      </c>
      <c r="H12" s="74" t="s">
        <v>857</v>
      </c>
      <c r="I12" s="74" t="s">
        <v>1127</v>
      </c>
      <c r="J12" s="74" t="s">
        <v>1128</v>
      </c>
      <c r="K12" s="74" t="s">
        <v>24</v>
      </c>
      <c r="L12" s="74" t="s">
        <v>1130</v>
      </c>
      <c r="M12" s="107">
        <v>-3.4455498382005398</v>
      </c>
      <c r="N12" s="107">
        <v>37.404540046507798</v>
      </c>
      <c r="O12" s="108">
        <v>713.39781027083995</v>
      </c>
      <c r="P12" s="108">
        <v>2.5</v>
      </c>
      <c r="Q12" s="108">
        <v>2.49921997</v>
      </c>
      <c r="R12" s="135"/>
      <c r="S12" s="74">
        <v>95</v>
      </c>
      <c r="T12" s="74">
        <v>81</v>
      </c>
      <c r="U12" s="109">
        <f>V12/X12*T12</f>
        <v>40.5</v>
      </c>
      <c r="V12" s="109">
        <v>1.5</v>
      </c>
      <c r="W12" s="109">
        <v>0.46468999999999999</v>
      </c>
      <c r="X12" s="74">
        <v>3</v>
      </c>
      <c r="Y12" s="109">
        <v>0.37792000000000003</v>
      </c>
      <c r="Z12" s="109">
        <v>10.8</v>
      </c>
      <c r="AA12" s="77">
        <f>Y12/W12</f>
        <v>0.81327336503905834</v>
      </c>
      <c r="AB12" s="77">
        <f>U12</f>
        <v>40.5</v>
      </c>
      <c r="AC12" s="78">
        <f>+AB12*(100-Z12)/100</f>
        <v>36.125999999999998</v>
      </c>
      <c r="AD12" s="78">
        <f>AC12*AA12</f>
        <v>29.380313585401019</v>
      </c>
      <c r="AE12" s="78">
        <f>+(AD12/Z12*12.5)</f>
        <v>34.004992575695617</v>
      </c>
      <c r="AF12" s="63">
        <f>AE12*10000/25</f>
        <v>13601.997030278246</v>
      </c>
      <c r="AG12" s="63"/>
    </row>
    <row r="13" spans="1:41" ht="15" x14ac:dyDescent="0.2">
      <c r="A13" s="106" t="s">
        <v>23</v>
      </c>
      <c r="B13" s="74" t="s">
        <v>1086</v>
      </c>
      <c r="C13" s="74" t="s">
        <v>1177</v>
      </c>
      <c r="D13" s="74" t="s">
        <v>1204</v>
      </c>
      <c r="E13" s="74" t="s">
        <v>1205</v>
      </c>
      <c r="H13" s="74" t="s">
        <v>828</v>
      </c>
      <c r="I13" s="74" t="s">
        <v>2535</v>
      </c>
      <c r="J13" s="74" t="s">
        <v>829</v>
      </c>
      <c r="K13" s="74" t="s">
        <v>24</v>
      </c>
      <c r="L13" s="74" t="s">
        <v>2537</v>
      </c>
      <c r="M13" s="107">
        <v>-3.36262999999999</v>
      </c>
      <c r="N13" s="107">
        <v>35.6139266666666</v>
      </c>
      <c r="O13" s="108">
        <v>969.9</v>
      </c>
      <c r="P13" s="108">
        <v>2.5</v>
      </c>
      <c r="Q13" s="108">
        <v>2.146601135</v>
      </c>
      <c r="R13" s="135"/>
      <c r="S13" s="74">
        <v>81</v>
      </c>
      <c r="T13" s="74">
        <v>81</v>
      </c>
      <c r="U13" s="109">
        <f>V13/X13*T13</f>
        <v>36.450000000000003</v>
      </c>
      <c r="V13" s="109">
        <v>1.35</v>
      </c>
      <c r="W13" s="109">
        <v>0.43120999999999998</v>
      </c>
      <c r="X13" s="74">
        <v>3</v>
      </c>
      <c r="Y13" s="109">
        <v>0.33723999999999998</v>
      </c>
      <c r="Z13" s="110">
        <v>10.5</v>
      </c>
      <c r="AA13" s="77">
        <f>Y13/W13</f>
        <v>0.78207833770088819</v>
      </c>
      <c r="AB13" s="77">
        <f>U13</f>
        <v>36.450000000000003</v>
      </c>
      <c r="AC13" s="78">
        <f>+AB13*(100-Z13)/100</f>
        <v>32.622750000000003</v>
      </c>
      <c r="AD13" s="78">
        <f>AC13*AA13</f>
        <v>25.513546091231653</v>
      </c>
      <c r="AE13" s="78">
        <f>+(AD13/Z13*12.5)</f>
        <v>30.373269156228162</v>
      </c>
      <c r="AF13" s="63">
        <f>AE13*10000/25</f>
        <v>12149.307662491265</v>
      </c>
      <c r="AG13" s="63"/>
    </row>
    <row r="14" spans="1:41" ht="15" x14ac:dyDescent="0.2">
      <c r="A14" s="106" t="s">
        <v>23</v>
      </c>
      <c r="B14" s="74" t="s">
        <v>1078</v>
      </c>
      <c r="C14" s="74" t="s">
        <v>1113</v>
      </c>
      <c r="D14" s="74" t="s">
        <v>1243</v>
      </c>
      <c r="E14" s="74" t="s">
        <v>1284</v>
      </c>
      <c r="H14" s="74" t="s">
        <v>326</v>
      </c>
      <c r="I14" s="74" t="s">
        <v>1962</v>
      </c>
      <c r="J14" s="74" t="s">
        <v>1963</v>
      </c>
      <c r="K14" s="74" t="s">
        <v>25</v>
      </c>
      <c r="L14" s="74" t="s">
        <v>1964</v>
      </c>
      <c r="M14" s="107">
        <v>-9.2902783333333296</v>
      </c>
      <c r="N14" s="107">
        <v>34.6386033333333</v>
      </c>
      <c r="O14" s="108">
        <v>2021.5</v>
      </c>
      <c r="P14" s="108">
        <v>1.5</v>
      </c>
      <c r="Q14" s="108">
        <v>1.252081035</v>
      </c>
      <c r="R14" s="137"/>
      <c r="S14" s="74">
        <v>85</v>
      </c>
      <c r="T14" s="74">
        <v>85</v>
      </c>
      <c r="U14" s="109">
        <f>V14/X14*T14</f>
        <v>32.866666666666667</v>
      </c>
      <c r="V14" s="109">
        <v>1.1599999999999999</v>
      </c>
      <c r="W14" s="109">
        <v>0.52</v>
      </c>
      <c r="X14" s="74">
        <v>3</v>
      </c>
      <c r="Y14" s="109">
        <v>0.38700000000000001</v>
      </c>
      <c r="Z14" s="109">
        <v>9.9</v>
      </c>
      <c r="AA14" s="77">
        <f>Y14/W14</f>
        <v>0.74423076923076925</v>
      </c>
      <c r="AB14" s="77">
        <f>U14</f>
        <v>32.866666666666667</v>
      </c>
      <c r="AC14" s="78">
        <f>+AB14*(100-Z14)/100</f>
        <v>29.612866666666665</v>
      </c>
      <c r="AD14" s="78">
        <f>AC14*AA14</f>
        <v>22.038806538461539</v>
      </c>
      <c r="AE14" s="78">
        <f>+(AD14/Z14*12.5)</f>
        <v>27.826775932400931</v>
      </c>
      <c r="AF14" s="63">
        <f>AE14*10000/25</f>
        <v>11130.710372960371</v>
      </c>
      <c r="AG14" s="63"/>
    </row>
    <row r="15" spans="1:41" ht="15" x14ac:dyDescent="0.2">
      <c r="A15" s="106" t="s">
        <v>23</v>
      </c>
      <c r="B15" s="74" t="s">
        <v>1078</v>
      </c>
      <c r="C15" s="74" t="s">
        <v>1157</v>
      </c>
      <c r="D15" s="74" t="s">
        <v>1489</v>
      </c>
      <c r="E15" s="74" t="s">
        <v>1925</v>
      </c>
      <c r="H15" s="74" t="s">
        <v>383</v>
      </c>
      <c r="I15" s="74" t="s">
        <v>2544</v>
      </c>
      <c r="J15" s="74" t="s">
        <v>384</v>
      </c>
      <c r="K15" s="74" t="s">
        <v>24</v>
      </c>
      <c r="L15" s="74" t="s">
        <v>2546</v>
      </c>
      <c r="M15" s="107">
        <v>-10.545360830292701</v>
      </c>
      <c r="N15" s="107">
        <v>35.341102213534299</v>
      </c>
      <c r="O15" s="108">
        <v>1075.1178544776101</v>
      </c>
      <c r="P15" s="108">
        <v>4</v>
      </c>
      <c r="Q15" s="108">
        <v>3.2679636250000001</v>
      </c>
      <c r="R15" s="137"/>
      <c r="S15" s="74">
        <v>85</v>
      </c>
      <c r="T15" s="74">
        <v>84</v>
      </c>
      <c r="U15" s="109">
        <f>V15/X15*T15</f>
        <v>32.76</v>
      </c>
      <c r="V15" s="109">
        <v>1.95</v>
      </c>
      <c r="W15" s="109">
        <v>0.62</v>
      </c>
      <c r="X15" s="74">
        <v>5</v>
      </c>
      <c r="Y15" s="109">
        <v>0.47899999999999998</v>
      </c>
      <c r="Z15" s="109">
        <v>10.3</v>
      </c>
      <c r="AA15" s="77">
        <f>Y15/W15</f>
        <v>0.77258064516129032</v>
      </c>
      <c r="AB15" s="77">
        <f>U15</f>
        <v>32.76</v>
      </c>
      <c r="AC15" s="78">
        <f>+AB15*(100-Z15)/100</f>
        <v>29.385720000000003</v>
      </c>
      <c r="AD15" s="78">
        <f>AC15*AA15</f>
        <v>22.702838516129034</v>
      </c>
      <c r="AE15" s="78">
        <f>+(AD15/Z15*12.5)</f>
        <v>27.551988490447854</v>
      </c>
      <c r="AF15" s="63">
        <f>AE15*10000/25</f>
        <v>11020.795396179143</v>
      </c>
      <c r="AG15" s="63"/>
    </row>
    <row r="16" spans="1:41" ht="15" x14ac:dyDescent="0.2">
      <c r="A16" s="106" t="s">
        <v>23</v>
      </c>
      <c r="B16" s="74" t="s">
        <v>1078</v>
      </c>
      <c r="C16" s="74" t="s">
        <v>1194</v>
      </c>
      <c r="D16" s="74" t="s">
        <v>1383</v>
      </c>
      <c r="E16" s="74" t="s">
        <v>1784</v>
      </c>
      <c r="H16" s="74" t="s">
        <v>336</v>
      </c>
      <c r="I16" s="74" t="s">
        <v>337</v>
      </c>
      <c r="J16" s="74" t="s">
        <v>337</v>
      </c>
      <c r="K16" s="74" t="s">
        <v>26</v>
      </c>
      <c r="L16" s="74" t="s">
        <v>2085</v>
      </c>
      <c r="M16" s="107">
        <v>-7.6929485700000004</v>
      </c>
      <c r="N16" s="107">
        <v>31.113895070000002</v>
      </c>
      <c r="O16" s="108">
        <v>1616.7653539999999</v>
      </c>
      <c r="P16" s="108">
        <v>10</v>
      </c>
      <c r="Q16" s="108">
        <v>9.4441059949999993</v>
      </c>
      <c r="R16" s="137"/>
      <c r="S16" s="74">
        <v>53</v>
      </c>
      <c r="T16" s="74">
        <v>43</v>
      </c>
      <c r="U16" s="109">
        <f>V16/X16*T16</f>
        <v>30.1</v>
      </c>
      <c r="V16" s="109">
        <v>2.1</v>
      </c>
      <c r="W16" s="109">
        <v>0.68</v>
      </c>
      <c r="X16" s="74">
        <v>3</v>
      </c>
      <c r="Y16" s="109">
        <v>0.54900000000000004</v>
      </c>
      <c r="Z16" s="109">
        <v>10.3</v>
      </c>
      <c r="AA16" s="77">
        <f>Y16/W16</f>
        <v>0.80735294117647061</v>
      </c>
      <c r="AB16" s="77">
        <f>U16</f>
        <v>30.1</v>
      </c>
      <c r="AC16" s="78">
        <f>+AB16*(100-Z16)/100</f>
        <v>26.999700000000004</v>
      </c>
      <c r="AD16" s="78">
        <f>AC16*AA16</f>
        <v>21.798287205882357</v>
      </c>
      <c r="AE16" s="78">
        <f>+(AD16/Z16*12.5)</f>
        <v>26.454232045973729</v>
      </c>
      <c r="AF16" s="63">
        <f>AE16*10000/25</f>
        <v>10581.692818389491</v>
      </c>
      <c r="AG16" s="63"/>
    </row>
    <row r="17" spans="1:33" ht="15" x14ac:dyDescent="0.2">
      <c r="A17" s="106" t="s">
        <v>23</v>
      </c>
      <c r="B17" s="74" t="s">
        <v>1078</v>
      </c>
      <c r="C17" s="74" t="s">
        <v>1157</v>
      </c>
      <c r="D17" s="74" t="s">
        <v>1489</v>
      </c>
      <c r="E17" s="74" t="s">
        <v>1925</v>
      </c>
      <c r="H17" s="74" t="s">
        <v>1009</v>
      </c>
      <c r="I17" s="74" t="s">
        <v>2619</v>
      </c>
      <c r="J17" s="74" t="s">
        <v>392</v>
      </c>
      <c r="K17" s="74" t="s">
        <v>24</v>
      </c>
      <c r="L17" s="74" t="s">
        <v>2622</v>
      </c>
      <c r="M17" s="107">
        <v>-10.543747761437</v>
      </c>
      <c r="N17" s="107">
        <v>35.342963133081497</v>
      </c>
      <c r="O17" s="108">
        <v>1057.8198904614501</v>
      </c>
      <c r="P17" s="108">
        <v>3.5</v>
      </c>
      <c r="Q17" s="108">
        <v>2.9823102449999999</v>
      </c>
      <c r="R17" s="137"/>
      <c r="S17" s="74">
        <v>94</v>
      </c>
      <c r="T17" s="74">
        <v>94</v>
      </c>
      <c r="U17" s="109">
        <f>V17/X17*T17</f>
        <v>20.68</v>
      </c>
      <c r="V17" s="109">
        <v>0.88</v>
      </c>
      <c r="W17" s="109">
        <v>0.46</v>
      </c>
      <c r="X17" s="74">
        <v>4</v>
      </c>
      <c r="Y17" s="109">
        <v>0.47</v>
      </c>
      <c r="Z17" s="109">
        <v>9.1999999999999993</v>
      </c>
      <c r="AA17" s="77">
        <f>Y17/W17</f>
        <v>1.0217391304347825</v>
      </c>
      <c r="AB17" s="77">
        <f>U17</f>
        <v>20.68</v>
      </c>
      <c r="AC17" s="78">
        <f>+AB17*(100-Z17)/100</f>
        <v>18.777439999999999</v>
      </c>
      <c r="AD17" s="78">
        <f>AC17*AA17</f>
        <v>19.185645217391301</v>
      </c>
      <c r="AE17" s="78">
        <f>+(AD17/Z17*12.5)</f>
        <v>26.067452741020791</v>
      </c>
      <c r="AF17" s="63">
        <f>AE17*10000/25</f>
        <v>10426.981096408315</v>
      </c>
      <c r="AG17" s="63"/>
    </row>
    <row r="18" spans="1:33" ht="15" x14ac:dyDescent="0.2">
      <c r="A18" s="106" t="s">
        <v>23</v>
      </c>
      <c r="B18" s="74" t="s">
        <v>1078</v>
      </c>
      <c r="C18" s="74" t="s">
        <v>1113</v>
      </c>
      <c r="D18" s="74" t="s">
        <v>1598</v>
      </c>
      <c r="E18" s="74" t="s">
        <v>1815</v>
      </c>
      <c r="H18" s="74" t="s">
        <v>280</v>
      </c>
      <c r="I18" s="74" t="s">
        <v>1828</v>
      </c>
      <c r="J18" s="74" t="s">
        <v>281</v>
      </c>
      <c r="K18" s="74" t="s">
        <v>25</v>
      </c>
      <c r="L18" s="74" t="s">
        <v>1829</v>
      </c>
      <c r="M18" s="107">
        <v>-9.4064736524215196</v>
      </c>
      <c r="N18" s="107">
        <v>34.808322972307103</v>
      </c>
      <c r="O18" s="108">
        <v>1968.4604026807699</v>
      </c>
      <c r="P18" s="108">
        <v>0.25</v>
      </c>
      <c r="Q18" s="108">
        <v>0.20954503999999999</v>
      </c>
      <c r="R18" s="137"/>
      <c r="S18" s="74">
        <v>66</v>
      </c>
      <c r="T18" s="74">
        <v>66</v>
      </c>
      <c r="U18" s="109">
        <f>V18/X18*T18</f>
        <v>39.160000000000004</v>
      </c>
      <c r="V18" s="109">
        <v>1.78</v>
      </c>
      <c r="W18" s="109">
        <v>0.44</v>
      </c>
      <c r="X18" s="74">
        <v>3</v>
      </c>
      <c r="Y18" s="109">
        <v>0.32800000000000001</v>
      </c>
      <c r="Z18" s="109">
        <v>12.3</v>
      </c>
      <c r="AA18" s="77">
        <f>Y18/W18</f>
        <v>0.74545454545454548</v>
      </c>
      <c r="AB18" s="77">
        <f>U18</f>
        <v>39.160000000000004</v>
      </c>
      <c r="AC18" s="78">
        <f>+AB18*(100-Z18)/100</f>
        <v>34.343320000000006</v>
      </c>
      <c r="AD18" s="78">
        <f>AC18*AA18</f>
        <v>25.601384000000007</v>
      </c>
      <c r="AE18" s="78">
        <f>+(AD18/Z18*12.5)</f>
        <v>26.01766666666667</v>
      </c>
      <c r="AF18" s="63">
        <f>AE18*10000/25</f>
        <v>10407.066666666669</v>
      </c>
      <c r="AG18" s="63"/>
    </row>
    <row r="19" spans="1:33" ht="15" x14ac:dyDescent="0.2">
      <c r="A19" s="106" t="s">
        <v>23</v>
      </c>
      <c r="B19" s="74" t="s">
        <v>1078</v>
      </c>
      <c r="C19" s="74" t="s">
        <v>1132</v>
      </c>
      <c r="D19" s="74" t="s">
        <v>1868</v>
      </c>
      <c r="E19" s="74" t="s">
        <v>2519</v>
      </c>
      <c r="H19" s="74" t="s">
        <v>937</v>
      </c>
      <c r="I19" s="74" t="s">
        <v>2907</v>
      </c>
      <c r="J19" s="74" t="s">
        <v>2908</v>
      </c>
      <c r="K19" s="74" t="s">
        <v>26</v>
      </c>
      <c r="L19" s="74" t="s">
        <v>2909</v>
      </c>
      <c r="M19" s="107">
        <v>-9.1690560370000007</v>
      </c>
      <c r="N19" s="107">
        <v>32.736492900000002</v>
      </c>
      <c r="O19" s="108">
        <v>1287.8351680000001</v>
      </c>
      <c r="P19" s="108">
        <v>7</v>
      </c>
      <c r="Q19" s="108">
        <v>7.8838850249999997</v>
      </c>
      <c r="R19" s="137"/>
      <c r="S19" s="74">
        <v>102</v>
      </c>
      <c r="T19" s="74">
        <v>90</v>
      </c>
      <c r="U19" s="109">
        <f>V19/X19*T19</f>
        <v>20.999999999999996</v>
      </c>
      <c r="V19" s="109">
        <v>0.7</v>
      </c>
      <c r="W19" s="109">
        <v>0.56000000000000005</v>
      </c>
      <c r="X19" s="74">
        <v>3</v>
      </c>
      <c r="Y19" s="109">
        <v>0.48099999999999998</v>
      </c>
      <c r="Z19" s="109">
        <v>8</v>
      </c>
      <c r="AA19" s="77">
        <f>Y19/W19</f>
        <v>0.85892857142857126</v>
      </c>
      <c r="AB19" s="77">
        <f>U19</f>
        <v>20.999999999999996</v>
      </c>
      <c r="AC19" s="78">
        <f>+AB19*(100-Z19)/100</f>
        <v>19.319999999999997</v>
      </c>
      <c r="AD19" s="78">
        <f>AC19*AA19</f>
        <v>16.594499999999993</v>
      </c>
      <c r="AE19" s="78">
        <f>+(AD19/Z19*12.5)</f>
        <v>25.92890624999999</v>
      </c>
      <c r="AF19" s="63">
        <f>AE19*10000/25</f>
        <v>10371.562499999996</v>
      </c>
      <c r="AG19" s="63"/>
    </row>
    <row r="20" spans="1:33" ht="15" x14ac:dyDescent="0.2">
      <c r="A20" s="106" t="s">
        <v>23</v>
      </c>
      <c r="B20" s="74" t="s">
        <v>1078</v>
      </c>
      <c r="C20" s="74" t="s">
        <v>1157</v>
      </c>
      <c r="D20" s="74" t="s">
        <v>1489</v>
      </c>
      <c r="E20" s="74" t="s">
        <v>1490</v>
      </c>
      <c r="H20" s="74" t="s">
        <v>403</v>
      </c>
      <c r="I20" s="74" t="s">
        <v>2663</v>
      </c>
      <c r="J20" s="74" t="s">
        <v>404</v>
      </c>
      <c r="K20" s="74" t="s">
        <v>26</v>
      </c>
      <c r="L20" s="74" t="s">
        <v>2665</v>
      </c>
      <c r="M20" s="107">
        <v>-10.57131161</v>
      </c>
      <c r="N20" s="107">
        <v>35.394731710000002</v>
      </c>
      <c r="O20" s="108">
        <v>972.93681119999997</v>
      </c>
      <c r="P20" s="108">
        <v>1</v>
      </c>
      <c r="Q20" s="108">
        <v>0.91675954999999998</v>
      </c>
      <c r="R20" s="137"/>
      <c r="S20" s="74">
        <v>80</v>
      </c>
      <c r="T20" s="74">
        <v>94</v>
      </c>
      <c r="U20" s="109">
        <f>V20/X20*T20</f>
        <v>26.319999999999997</v>
      </c>
      <c r="V20" s="109">
        <v>0.84</v>
      </c>
      <c r="W20" s="109">
        <v>0.54</v>
      </c>
      <c r="X20" s="74">
        <v>3</v>
      </c>
      <c r="Y20" s="109">
        <v>0.441</v>
      </c>
      <c r="Z20" s="109">
        <v>9.6</v>
      </c>
      <c r="AA20" s="77">
        <f>Y20/W20</f>
        <v>0.81666666666666665</v>
      </c>
      <c r="AB20" s="77">
        <f>U20</f>
        <v>26.319999999999997</v>
      </c>
      <c r="AC20" s="78">
        <f>+AB20*(100-Z20)/100</f>
        <v>23.793279999999999</v>
      </c>
      <c r="AD20" s="78">
        <f>AC20*AA20</f>
        <v>19.431178666666664</v>
      </c>
      <c r="AE20" s="78">
        <f>+(AD20/Z20*12.5)</f>
        <v>25.301013888888885</v>
      </c>
      <c r="AF20" s="63">
        <f>AE20*10000/25</f>
        <v>10120.405555555553</v>
      </c>
      <c r="AG20" s="63"/>
    </row>
    <row r="21" spans="1:33" ht="15" x14ac:dyDescent="0.2">
      <c r="A21" s="106" t="s">
        <v>23</v>
      </c>
      <c r="B21" s="74" t="s">
        <v>1078</v>
      </c>
      <c r="C21" s="74" t="s">
        <v>1132</v>
      </c>
      <c r="D21" s="74" t="s">
        <v>1868</v>
      </c>
      <c r="E21" s="74" t="s">
        <v>2519</v>
      </c>
      <c r="H21" s="74" t="s">
        <v>937</v>
      </c>
      <c r="I21" s="74" t="s">
        <v>2907</v>
      </c>
      <c r="J21" s="74" t="s">
        <v>2908</v>
      </c>
      <c r="K21" s="74" t="s">
        <v>24</v>
      </c>
      <c r="L21" s="74" t="s">
        <v>2912</v>
      </c>
      <c r="M21" s="107">
        <v>-9.1692135382983402</v>
      </c>
      <c r="N21" s="107">
        <v>32.7372782400152</v>
      </c>
      <c r="O21" s="108">
        <v>1283.12725336719</v>
      </c>
      <c r="P21" s="108">
        <v>7</v>
      </c>
      <c r="Q21" s="108">
        <v>7.8838850249999997</v>
      </c>
      <c r="R21" s="137"/>
      <c r="S21" s="74">
        <v>69</v>
      </c>
      <c r="T21" s="74">
        <v>68</v>
      </c>
      <c r="U21" s="109">
        <f>V21/X21*T21</f>
        <v>19.946666666666665</v>
      </c>
      <c r="V21" s="109">
        <v>0.88</v>
      </c>
      <c r="W21" s="109">
        <v>0.54</v>
      </c>
      <c r="X21" s="74">
        <v>3</v>
      </c>
      <c r="Y21" s="109">
        <v>0.504</v>
      </c>
      <c r="Z21" s="109">
        <v>8.5</v>
      </c>
      <c r="AA21" s="77">
        <f>Y21/W21</f>
        <v>0.93333333333333324</v>
      </c>
      <c r="AB21" s="77">
        <f>U21</f>
        <v>19.946666666666665</v>
      </c>
      <c r="AC21" s="78">
        <f>+AB21*(100-Z21)/100</f>
        <v>18.251199999999997</v>
      </c>
      <c r="AD21" s="78">
        <f>AC21*AA21</f>
        <v>17.034453333333328</v>
      </c>
      <c r="AE21" s="78">
        <f>+(AD21/Z21*12.5)</f>
        <v>25.050666666666661</v>
      </c>
      <c r="AF21" s="63">
        <f>AE21*10000/25</f>
        <v>10020.266666666665</v>
      </c>
      <c r="AG21" s="63"/>
    </row>
    <row r="22" spans="1:33" ht="15" x14ac:dyDescent="0.2">
      <c r="A22" s="106" t="s">
        <v>23</v>
      </c>
      <c r="B22" s="74" t="s">
        <v>1078</v>
      </c>
      <c r="C22" s="74" t="s">
        <v>1132</v>
      </c>
      <c r="D22" s="74" t="s">
        <v>1868</v>
      </c>
      <c r="E22" s="74" t="s">
        <v>2519</v>
      </c>
      <c r="H22" s="74" t="s">
        <v>935</v>
      </c>
      <c r="I22" s="74" t="s">
        <v>2898</v>
      </c>
      <c r="J22" s="74" t="s">
        <v>2899</v>
      </c>
      <c r="K22" s="74" t="s">
        <v>25</v>
      </c>
      <c r="L22" s="74" t="s">
        <v>2900</v>
      </c>
      <c r="M22" s="107">
        <v>-9.1717030953478105</v>
      </c>
      <c r="N22" s="107">
        <v>32.732572062871803</v>
      </c>
      <c r="O22" s="108">
        <v>1283.1775428513199</v>
      </c>
      <c r="P22" s="108">
        <v>3</v>
      </c>
      <c r="Q22" s="108">
        <v>4.1849702799999999</v>
      </c>
      <c r="R22" s="137"/>
      <c r="S22" s="74">
        <v>83</v>
      </c>
      <c r="T22" s="74">
        <v>68</v>
      </c>
      <c r="U22" s="109">
        <f>V22/X22*T22</f>
        <v>35.81333333333334</v>
      </c>
      <c r="V22" s="109">
        <v>1.58</v>
      </c>
      <c r="W22" s="109">
        <v>0.61188999999999993</v>
      </c>
      <c r="X22" s="74">
        <v>3</v>
      </c>
      <c r="Y22" s="109">
        <v>0.53298000000000001</v>
      </c>
      <c r="Z22" s="76">
        <v>13.8</v>
      </c>
      <c r="AA22" s="77">
        <f>Y22/W22</f>
        <v>0.87103891222278529</v>
      </c>
      <c r="AB22" s="77">
        <f>U22</f>
        <v>35.81333333333334</v>
      </c>
      <c r="AC22" s="78">
        <f>+AB22*(100-Z22)/100</f>
        <v>30.871093333333338</v>
      </c>
      <c r="AD22" s="78">
        <f>AC22*AA22</f>
        <v>26.889923556194748</v>
      </c>
      <c r="AE22" s="78">
        <f>+(AD22/Z22*12.5)</f>
        <v>24.356814815393793</v>
      </c>
      <c r="AF22" s="63">
        <f>AE22*10000/25</f>
        <v>9742.7259261575182</v>
      </c>
      <c r="AG22" s="63"/>
    </row>
    <row r="23" spans="1:33" ht="15" x14ac:dyDescent="0.2">
      <c r="A23" s="106" t="s">
        <v>23</v>
      </c>
      <c r="B23" s="74" t="s">
        <v>1086</v>
      </c>
      <c r="C23" s="74" t="s">
        <v>1087</v>
      </c>
      <c r="D23" s="74" t="s">
        <v>1088</v>
      </c>
      <c r="E23" s="74" t="s">
        <v>1436</v>
      </c>
      <c r="H23" s="74" t="s">
        <v>596</v>
      </c>
      <c r="I23" s="74" t="s">
        <v>800</v>
      </c>
      <c r="J23" s="74" t="s">
        <v>2230</v>
      </c>
      <c r="K23" s="74" t="s">
        <v>25</v>
      </c>
      <c r="L23" s="74" t="s">
        <v>2234</v>
      </c>
      <c r="M23" s="107">
        <v>-3.19102833333333</v>
      </c>
      <c r="N23" s="107">
        <v>37.0768316666666</v>
      </c>
      <c r="O23" s="108">
        <v>1283.0999999999999</v>
      </c>
      <c r="P23" s="108">
        <v>1</v>
      </c>
      <c r="Q23" s="108">
        <v>1.005964455</v>
      </c>
      <c r="R23" s="135"/>
      <c r="S23" s="74">
        <v>97</v>
      </c>
      <c r="T23" s="74">
        <v>92</v>
      </c>
      <c r="U23" s="109">
        <f>V23/X23*T23</f>
        <v>22.693333333333335</v>
      </c>
      <c r="V23" s="109">
        <v>0.74</v>
      </c>
      <c r="W23" s="109">
        <v>0.5492999999999999</v>
      </c>
      <c r="X23" s="74">
        <v>3</v>
      </c>
      <c r="Y23" s="109">
        <v>0.51722000000000001</v>
      </c>
      <c r="Z23" s="109">
        <v>10</v>
      </c>
      <c r="AA23" s="77">
        <f>Y23/W23</f>
        <v>0.9415983979610415</v>
      </c>
      <c r="AB23" s="77">
        <f>U23</f>
        <v>22.693333333333335</v>
      </c>
      <c r="AC23" s="78">
        <f>+AB23*(100-Z23)/100</f>
        <v>20.423999999999999</v>
      </c>
      <c r="AD23" s="78">
        <f>AC23*AA23</f>
        <v>19.231205679956311</v>
      </c>
      <c r="AE23" s="78">
        <f>+(AD23/Z23*12.5)</f>
        <v>24.03900709994539</v>
      </c>
      <c r="AF23" s="63">
        <f>AE23*10000/25</f>
        <v>9615.6028399781553</v>
      </c>
      <c r="AG23" s="63"/>
    </row>
    <row r="24" spans="1:33" ht="15" x14ac:dyDescent="0.2">
      <c r="A24" s="106" t="s">
        <v>23</v>
      </c>
      <c r="B24" s="74" t="s">
        <v>1078</v>
      </c>
      <c r="C24" s="74" t="s">
        <v>1157</v>
      </c>
      <c r="D24" s="74" t="s">
        <v>1489</v>
      </c>
      <c r="E24" s="74" t="s">
        <v>1490</v>
      </c>
      <c r="H24" s="74" t="s">
        <v>396</v>
      </c>
      <c r="I24" s="74" t="s">
        <v>397</v>
      </c>
      <c r="J24" s="74" t="s">
        <v>397</v>
      </c>
      <c r="K24" s="74" t="s">
        <v>26</v>
      </c>
      <c r="L24" s="74" t="s">
        <v>2632</v>
      </c>
      <c r="M24" s="107">
        <v>-10.56856095</v>
      </c>
      <c r="N24" s="107">
        <v>35.396682060000003</v>
      </c>
      <c r="O24" s="108">
        <v>969.08714559999999</v>
      </c>
      <c r="P24" s="108">
        <v>1</v>
      </c>
      <c r="Q24" s="108">
        <v>0.65112167499999996</v>
      </c>
      <c r="R24" s="137"/>
      <c r="S24" s="74">
        <v>39</v>
      </c>
      <c r="T24" s="74">
        <v>50</v>
      </c>
      <c r="U24" s="109">
        <f>V24/X24*T24</f>
        <v>25</v>
      </c>
      <c r="V24" s="109">
        <v>1</v>
      </c>
      <c r="W24" s="109">
        <v>0.5</v>
      </c>
      <c r="X24" s="74">
        <v>2</v>
      </c>
      <c r="Y24" s="109">
        <v>0.42199999999999999</v>
      </c>
      <c r="Z24" s="109">
        <v>9.9</v>
      </c>
      <c r="AA24" s="77">
        <f>Y24/W24</f>
        <v>0.84399999999999997</v>
      </c>
      <c r="AB24" s="77">
        <f>U24</f>
        <v>25</v>
      </c>
      <c r="AC24" s="78">
        <f>+AB24*(100-Z24)/100</f>
        <v>22.524999999999999</v>
      </c>
      <c r="AD24" s="78">
        <f>AC24*AA24</f>
        <v>19.011099999999999</v>
      </c>
      <c r="AE24" s="78">
        <f>+(AD24/Z24*12.5)</f>
        <v>24.003914141414139</v>
      </c>
      <c r="AF24" s="63">
        <f>AE24*10000/25</f>
        <v>9601.5656565656554</v>
      </c>
      <c r="AG24" s="63"/>
    </row>
    <row r="25" spans="1:33" ht="15" x14ac:dyDescent="0.2">
      <c r="A25" s="106" t="s">
        <v>23</v>
      </c>
      <c r="B25" s="74" t="s">
        <v>1086</v>
      </c>
      <c r="C25" s="74" t="s">
        <v>1087</v>
      </c>
      <c r="D25" s="74" t="s">
        <v>1088</v>
      </c>
      <c r="E25" s="74" t="s">
        <v>1436</v>
      </c>
      <c r="H25" s="74" t="s">
        <v>592</v>
      </c>
      <c r="I25" s="74" t="s">
        <v>1633</v>
      </c>
      <c r="J25" s="74" t="s">
        <v>1633</v>
      </c>
      <c r="K25" s="74" t="s">
        <v>25</v>
      </c>
      <c r="L25" s="74" t="s">
        <v>1635</v>
      </c>
      <c r="M25" s="107">
        <v>-3.1894189126137</v>
      </c>
      <c r="N25" s="107">
        <v>37.075912593711898</v>
      </c>
      <c r="O25" s="108">
        <v>1258.0921910198199</v>
      </c>
      <c r="P25" s="108">
        <v>0.75</v>
      </c>
      <c r="Q25" s="108">
        <v>0.39561510500000002</v>
      </c>
      <c r="R25" s="135"/>
      <c r="S25" s="74">
        <v>69</v>
      </c>
      <c r="T25" s="74">
        <v>65</v>
      </c>
      <c r="U25" s="109">
        <f>V25/X25*T25</f>
        <v>31.416666666666668</v>
      </c>
      <c r="V25" s="109">
        <v>1.45</v>
      </c>
      <c r="W25" s="109">
        <v>0.35181999999999997</v>
      </c>
      <c r="X25" s="74">
        <v>3</v>
      </c>
      <c r="Y25" s="109">
        <v>0.28455999999999998</v>
      </c>
      <c r="Z25" s="109">
        <v>11.8</v>
      </c>
      <c r="AA25" s="77">
        <f>Y25/W25</f>
        <v>0.80882269342277302</v>
      </c>
      <c r="AB25" s="77">
        <f>U25</f>
        <v>31.416666666666668</v>
      </c>
      <c r="AC25" s="78">
        <f>+AB25*(100-Z25)/100</f>
        <v>27.709500000000002</v>
      </c>
      <c r="AD25" s="78">
        <f>AC25*AA25</f>
        <v>22.412072423398332</v>
      </c>
      <c r="AE25" s="78">
        <f>+(AD25/Z25*12.5)</f>
        <v>23.741602143430434</v>
      </c>
      <c r="AF25" s="63">
        <f>AE25*10000/25</f>
        <v>9496.6408573721728</v>
      </c>
      <c r="AG25" s="63"/>
    </row>
    <row r="26" spans="1:33" ht="15" x14ac:dyDescent="0.2">
      <c r="A26" s="106" t="s">
        <v>23</v>
      </c>
      <c r="B26" s="74" t="s">
        <v>1078</v>
      </c>
      <c r="C26" s="74" t="s">
        <v>1079</v>
      </c>
      <c r="D26" s="74" t="s">
        <v>1419</v>
      </c>
      <c r="E26" s="74" t="s">
        <v>1420</v>
      </c>
      <c r="H26" s="74" t="s">
        <v>190</v>
      </c>
      <c r="I26" s="74" t="s">
        <v>1536</v>
      </c>
      <c r="J26" s="74" t="s">
        <v>1537</v>
      </c>
      <c r="K26" s="74" t="s">
        <v>24</v>
      </c>
      <c r="L26" s="74" t="s">
        <v>1538</v>
      </c>
      <c r="M26" s="107">
        <v>-8.2785666053143991</v>
      </c>
      <c r="N26" s="107">
        <v>35.040380167224903</v>
      </c>
      <c r="O26" s="108">
        <v>1558.6506404819099</v>
      </c>
      <c r="P26" s="108">
        <v>2</v>
      </c>
      <c r="Q26" s="108">
        <v>0.90761666500000004</v>
      </c>
      <c r="R26" s="137"/>
      <c r="S26" s="74">
        <v>108</v>
      </c>
      <c r="T26" s="74">
        <v>79</v>
      </c>
      <c r="U26" s="109">
        <f>V26/X26*T26</f>
        <v>32.126666666666665</v>
      </c>
      <c r="V26" s="109">
        <v>1.22</v>
      </c>
      <c r="W26" s="109">
        <v>0.54239000000000004</v>
      </c>
      <c r="X26" s="74">
        <v>3</v>
      </c>
      <c r="Y26" s="109">
        <v>0.46264999999999995</v>
      </c>
      <c r="Z26" s="109">
        <v>12.7</v>
      </c>
      <c r="AA26" s="77">
        <f>Y26/W26</f>
        <v>0.85298401519202038</v>
      </c>
      <c r="AB26" s="77">
        <f>U26</f>
        <v>32.126666666666665</v>
      </c>
      <c r="AC26" s="78">
        <f>+AB26*(100-Z26)/100</f>
        <v>28.046579999999999</v>
      </c>
      <c r="AD26" s="78">
        <f>AC26*AA26</f>
        <v>23.923284420804215</v>
      </c>
      <c r="AE26" s="78">
        <f>+(AD26/Z26*12.5)</f>
        <v>23.546539784256119</v>
      </c>
      <c r="AF26" s="63">
        <f>AE26*10000/25</f>
        <v>9418.6159137024479</v>
      </c>
      <c r="AG26" s="63"/>
    </row>
    <row r="27" spans="1:33" ht="15" x14ac:dyDescent="0.2">
      <c r="A27" s="106" t="s">
        <v>23</v>
      </c>
      <c r="B27" s="74" t="s">
        <v>1078</v>
      </c>
      <c r="C27" s="74" t="s">
        <v>1079</v>
      </c>
      <c r="D27" s="74" t="s">
        <v>1419</v>
      </c>
      <c r="E27" s="74" t="s">
        <v>1420</v>
      </c>
      <c r="H27" s="74" t="s">
        <v>187</v>
      </c>
      <c r="I27" s="74" t="s">
        <v>188</v>
      </c>
      <c r="J27" s="74" t="s">
        <v>188</v>
      </c>
      <c r="K27" s="74" t="s">
        <v>24</v>
      </c>
      <c r="L27" s="74" t="s">
        <v>1526</v>
      </c>
      <c r="M27" s="107">
        <v>-8.2774181034744192</v>
      </c>
      <c r="N27" s="107">
        <v>35.051333997429097</v>
      </c>
      <c r="O27" s="108">
        <v>1479.85408854966</v>
      </c>
      <c r="P27" s="108">
        <v>3</v>
      </c>
      <c r="Q27" s="108">
        <v>2.5978148650000001</v>
      </c>
      <c r="R27" s="137"/>
      <c r="S27" s="74">
        <v>110</v>
      </c>
      <c r="T27" s="74">
        <v>100</v>
      </c>
      <c r="U27" s="109">
        <f>V27/X27*T27</f>
        <v>30</v>
      </c>
      <c r="V27" s="109">
        <v>0.9</v>
      </c>
      <c r="W27" s="109">
        <v>0.60597000000000001</v>
      </c>
      <c r="X27" s="74">
        <v>3</v>
      </c>
      <c r="Y27" s="109">
        <v>0.52977999999999992</v>
      </c>
      <c r="Z27" s="109">
        <v>12.3</v>
      </c>
      <c r="AA27" s="77">
        <f>Y27/W27</f>
        <v>0.87426770302160162</v>
      </c>
      <c r="AB27" s="77">
        <f>U27</f>
        <v>30</v>
      </c>
      <c r="AC27" s="78">
        <f>+AB27*(100-Z27)/100</f>
        <v>26.31</v>
      </c>
      <c r="AD27" s="78">
        <f>AC27*AA27</f>
        <v>23.001983266498339</v>
      </c>
      <c r="AE27" s="78">
        <f>+(AD27/Z27*12.5)</f>
        <v>23.375999254571482</v>
      </c>
      <c r="AF27" s="63">
        <f>AE27*10000/25</f>
        <v>9350.3997018285936</v>
      </c>
      <c r="AG27" s="63"/>
    </row>
    <row r="28" spans="1:33" ht="15" x14ac:dyDescent="0.2">
      <c r="A28" s="106" t="s">
        <v>23</v>
      </c>
      <c r="B28" s="74" t="s">
        <v>1078</v>
      </c>
      <c r="C28" s="74" t="s">
        <v>1157</v>
      </c>
      <c r="D28" s="74" t="s">
        <v>1489</v>
      </c>
      <c r="E28" s="74" t="s">
        <v>2615</v>
      </c>
      <c r="H28" s="74" t="s">
        <v>418</v>
      </c>
      <c r="I28" s="74" t="s">
        <v>2771</v>
      </c>
      <c r="J28" s="74" t="s">
        <v>2772</v>
      </c>
      <c r="K28" s="74" t="s">
        <v>26</v>
      </c>
      <c r="L28" s="74" t="s">
        <v>2773</v>
      </c>
      <c r="M28" s="107">
        <v>-10.574896669999999</v>
      </c>
      <c r="N28" s="107">
        <v>35.38447833</v>
      </c>
      <c r="O28" s="108">
        <v>1004.9</v>
      </c>
      <c r="P28" s="108">
        <v>1</v>
      </c>
      <c r="Q28" s="108">
        <v>1.0380881049999999</v>
      </c>
      <c r="R28" s="137"/>
      <c r="S28" s="74">
        <v>122</v>
      </c>
      <c r="T28" s="74">
        <v>118</v>
      </c>
      <c r="U28" s="109">
        <f>V28/X28*T28</f>
        <v>26.74666666666667</v>
      </c>
      <c r="V28" s="109">
        <v>0.68</v>
      </c>
      <c r="W28" s="109">
        <v>0.52</v>
      </c>
      <c r="X28" s="74">
        <v>3</v>
      </c>
      <c r="Y28" s="109">
        <v>0.434</v>
      </c>
      <c r="Z28" s="109">
        <v>10.7</v>
      </c>
      <c r="AA28" s="77">
        <f>Y28/W28</f>
        <v>0.83461538461538454</v>
      </c>
      <c r="AB28" s="77">
        <f>U28</f>
        <v>26.74666666666667</v>
      </c>
      <c r="AC28" s="78">
        <f>+AB28*(100-Z28)/100</f>
        <v>23.884773333333339</v>
      </c>
      <c r="AD28" s="78">
        <f>AC28*AA28</f>
        <v>19.934599282051284</v>
      </c>
      <c r="AE28" s="78">
        <f>+(AD28/Z28*12.5)</f>
        <v>23.288083273424398</v>
      </c>
      <c r="AF28" s="63">
        <f>AE28*10000/25</f>
        <v>9315.2333093697598</v>
      </c>
      <c r="AG28" s="63"/>
    </row>
    <row r="29" spans="1:33" ht="15" x14ac:dyDescent="0.2">
      <c r="A29" s="106" t="s">
        <v>23</v>
      </c>
      <c r="B29" s="74" t="s">
        <v>1078</v>
      </c>
      <c r="C29" s="74" t="s">
        <v>1194</v>
      </c>
      <c r="D29" s="74" t="s">
        <v>1383</v>
      </c>
      <c r="E29" s="74" t="s">
        <v>1699</v>
      </c>
      <c r="H29" s="74" t="s">
        <v>2192</v>
      </c>
      <c r="I29" s="74" t="s">
        <v>2193</v>
      </c>
      <c r="J29" s="74" t="s">
        <v>2194</v>
      </c>
      <c r="K29" s="74" t="s">
        <v>26</v>
      </c>
      <c r="L29" s="74" t="s">
        <v>2196</v>
      </c>
      <c r="M29" s="107">
        <v>-7.7688131370000004</v>
      </c>
      <c r="N29" s="107">
        <v>31.136442720000002</v>
      </c>
      <c r="O29" s="108">
        <v>1722.465559</v>
      </c>
      <c r="P29" s="108">
        <v>0.5</v>
      </c>
      <c r="Q29" s="108">
        <v>0.74625710000000001</v>
      </c>
      <c r="R29" s="137"/>
      <c r="S29" s="74">
        <v>74</v>
      </c>
      <c r="T29" s="74">
        <v>81</v>
      </c>
      <c r="U29" s="109">
        <f>V29/X29*T29</f>
        <v>22.679999999999996</v>
      </c>
      <c r="V29" s="109">
        <v>1.4</v>
      </c>
      <c r="W29" s="109">
        <v>1.1200000000000001</v>
      </c>
      <c r="X29" s="74">
        <v>5</v>
      </c>
      <c r="Y29" s="109">
        <v>0.95099999999999996</v>
      </c>
      <c r="Z29" s="109">
        <v>9.4</v>
      </c>
      <c r="AA29" s="77">
        <f>Y29/W29</f>
        <v>0.84910714285714273</v>
      </c>
      <c r="AB29" s="77">
        <f>U29</f>
        <v>22.679999999999996</v>
      </c>
      <c r="AC29" s="78">
        <f>+AB29*(100-Z29)/100</f>
        <v>20.548079999999995</v>
      </c>
      <c r="AD29" s="78">
        <f>AC29*AA29</f>
        <v>17.447521499999993</v>
      </c>
      <c r="AE29" s="78">
        <f>+(AD29/Z29*12.5)</f>
        <v>23.20149135638297</v>
      </c>
      <c r="AF29" s="63">
        <f>AE29*10000/25</f>
        <v>9280.5965425531886</v>
      </c>
      <c r="AG29" s="63"/>
    </row>
    <row r="30" spans="1:33" ht="15" x14ac:dyDescent="0.2">
      <c r="A30" s="106" t="s">
        <v>23</v>
      </c>
      <c r="B30" s="74" t="s">
        <v>1078</v>
      </c>
      <c r="C30" s="74" t="s">
        <v>1132</v>
      </c>
      <c r="D30" s="74" t="s">
        <v>1868</v>
      </c>
      <c r="E30" s="74" t="s">
        <v>2075</v>
      </c>
      <c r="H30" s="74" t="s">
        <v>471</v>
      </c>
      <c r="I30" s="74" t="s">
        <v>472</v>
      </c>
      <c r="J30" s="74" t="s">
        <v>2952</v>
      </c>
      <c r="K30" s="74" t="s">
        <v>24</v>
      </c>
      <c r="L30" s="74" t="s">
        <v>2954</v>
      </c>
      <c r="M30" s="107">
        <v>-9.1693236030336696</v>
      </c>
      <c r="N30" s="107">
        <v>32.713743467540198</v>
      </c>
      <c r="O30" s="108">
        <v>1245.4624142452601</v>
      </c>
      <c r="P30" s="108">
        <v>3</v>
      </c>
      <c r="Q30" s="108">
        <v>1.69266925</v>
      </c>
      <c r="R30" s="137"/>
      <c r="S30" s="74">
        <v>116</v>
      </c>
      <c r="T30" s="74">
        <v>116</v>
      </c>
      <c r="U30" s="109">
        <f>V30/X30*T30</f>
        <v>30.933333333333334</v>
      </c>
      <c r="V30" s="109">
        <v>0.8</v>
      </c>
      <c r="W30" s="109">
        <v>0.66442000000000001</v>
      </c>
      <c r="X30" s="74">
        <v>3</v>
      </c>
      <c r="Y30" s="109">
        <v>0.57132000000000005</v>
      </c>
      <c r="Z30" s="109">
        <v>12.7</v>
      </c>
      <c r="AA30" s="77">
        <f>Y30/W30</f>
        <v>0.8598777881460522</v>
      </c>
      <c r="AB30" s="77">
        <f>U30</f>
        <v>30.933333333333334</v>
      </c>
      <c r="AC30" s="78">
        <f>+AB30*(100-Z30)/100</f>
        <v>27.004799999999999</v>
      </c>
      <c r="AD30" s="78">
        <f>AC30*AA30</f>
        <v>23.220827693326509</v>
      </c>
      <c r="AE30" s="78">
        <f>+(AD30/Z30*12.5)</f>
        <v>22.855145367447353</v>
      </c>
      <c r="AF30" s="63">
        <f>AE30*10000/25</f>
        <v>9142.0581469789413</v>
      </c>
      <c r="AG30" s="63"/>
    </row>
    <row r="31" spans="1:33" ht="15" x14ac:dyDescent="0.2">
      <c r="A31" s="106" t="s">
        <v>23</v>
      </c>
      <c r="B31" s="74" t="s">
        <v>1078</v>
      </c>
      <c r="C31" s="74" t="s">
        <v>1113</v>
      </c>
      <c r="D31" s="74" t="s">
        <v>1598</v>
      </c>
      <c r="E31" s="74" t="s">
        <v>1815</v>
      </c>
      <c r="H31" s="74" t="s">
        <v>285</v>
      </c>
      <c r="I31" s="74" t="s">
        <v>1848</v>
      </c>
      <c r="J31" s="74" t="s">
        <v>286</v>
      </c>
      <c r="K31" s="74" t="s">
        <v>25</v>
      </c>
      <c r="L31" s="74" t="s">
        <v>1855</v>
      </c>
      <c r="M31" s="107">
        <v>-9.4039283333333294</v>
      </c>
      <c r="N31" s="107">
        <v>34.806885000000001</v>
      </c>
      <c r="O31" s="108">
        <v>1983.8</v>
      </c>
      <c r="P31" s="108">
        <v>0.75</v>
      </c>
      <c r="Q31" s="108">
        <v>0.60095936000000005</v>
      </c>
      <c r="R31" s="137"/>
      <c r="S31" s="74">
        <v>37</v>
      </c>
      <c r="T31" s="74">
        <v>42</v>
      </c>
      <c r="U31" s="109">
        <f>V31/X31*T31</f>
        <v>22.68</v>
      </c>
      <c r="V31" s="109">
        <v>1.62</v>
      </c>
      <c r="W31" s="109">
        <v>0.6</v>
      </c>
      <c r="X31" s="74">
        <v>3</v>
      </c>
      <c r="Y31" s="109">
        <v>0.47199999999999998</v>
      </c>
      <c r="Z31" s="109">
        <v>9</v>
      </c>
      <c r="AA31" s="77">
        <f>Y31/W31</f>
        <v>0.78666666666666663</v>
      </c>
      <c r="AB31" s="77">
        <f>U31</f>
        <v>22.68</v>
      </c>
      <c r="AC31" s="78">
        <f>+AB31*(100-Z31)/100</f>
        <v>20.6388</v>
      </c>
      <c r="AD31" s="78">
        <f>AC31*AA31</f>
        <v>16.235855999999998</v>
      </c>
      <c r="AE31" s="78">
        <f>+(AD31/Z31*12.5)</f>
        <v>22.549799999999998</v>
      </c>
      <c r="AF31" s="63">
        <f>AE31*10000/25</f>
        <v>9019.9199999999983</v>
      </c>
      <c r="AG31" s="63"/>
    </row>
    <row r="32" spans="1:33" ht="15" x14ac:dyDescent="0.2">
      <c r="A32" s="106" t="s">
        <v>23</v>
      </c>
      <c r="B32" s="74" t="s">
        <v>1086</v>
      </c>
      <c r="C32" s="74" t="s">
        <v>1177</v>
      </c>
      <c r="D32" s="74" t="s">
        <v>1191</v>
      </c>
      <c r="E32" s="74" t="s">
        <v>1353</v>
      </c>
      <c r="H32" s="74" t="s">
        <v>1026</v>
      </c>
      <c r="I32" s="74" t="s">
        <v>1740</v>
      </c>
      <c r="K32" s="74" t="s">
        <v>26</v>
      </c>
      <c r="L32" s="74" t="s">
        <v>1743</v>
      </c>
      <c r="M32" s="107">
        <v>-3.3839128870000001</v>
      </c>
      <c r="N32" s="107">
        <v>36.937556149999999</v>
      </c>
      <c r="O32" s="108">
        <v>1083.4298140000001</v>
      </c>
      <c r="P32" s="108">
        <v>8</v>
      </c>
      <c r="Q32" s="108">
        <v>9.3932023650000005</v>
      </c>
      <c r="R32" s="135"/>
      <c r="S32" s="74">
        <v>143</v>
      </c>
      <c r="T32" s="74">
        <v>154</v>
      </c>
      <c r="U32" s="109">
        <f>V32/X32*T32</f>
        <v>34.906666666666666</v>
      </c>
      <c r="V32" s="109">
        <v>0.68</v>
      </c>
      <c r="W32" s="109">
        <v>0.37210000000000004</v>
      </c>
      <c r="X32" s="74">
        <v>3</v>
      </c>
      <c r="Y32" s="109">
        <v>0.29997000000000001</v>
      </c>
      <c r="Z32" s="109">
        <v>13.5</v>
      </c>
      <c r="AA32" s="77">
        <f>Y32/W32</f>
        <v>0.80615425960763232</v>
      </c>
      <c r="AB32" s="77">
        <f>U32</f>
        <v>34.906666666666666</v>
      </c>
      <c r="AC32" s="78">
        <f>+AB32*(100-Z32)/100</f>
        <v>30.194266666666667</v>
      </c>
      <c r="AD32" s="78">
        <f>AC32*AA32</f>
        <v>24.341236689062079</v>
      </c>
      <c r="AE32" s="78">
        <f>+(AD32/Z32*12.5)</f>
        <v>22.538182119501926</v>
      </c>
      <c r="AF32" s="63">
        <f>AE32*10000/25</f>
        <v>9015.2728478007703</v>
      </c>
      <c r="AG32" s="63"/>
    </row>
    <row r="33" spans="1:34" ht="15" x14ac:dyDescent="0.2">
      <c r="A33" s="106" t="s">
        <v>23</v>
      </c>
      <c r="B33" s="74" t="s">
        <v>1078</v>
      </c>
      <c r="C33" s="74" t="s">
        <v>1113</v>
      </c>
      <c r="D33" s="74" t="s">
        <v>1243</v>
      </c>
      <c r="E33" s="74" t="s">
        <v>1284</v>
      </c>
      <c r="H33" s="74" t="s">
        <v>319</v>
      </c>
      <c r="I33" s="74" t="s">
        <v>320</v>
      </c>
      <c r="J33" s="74" t="s">
        <v>320</v>
      </c>
      <c r="K33" s="74" t="s">
        <v>24</v>
      </c>
      <c r="L33" s="74" t="s">
        <v>1939</v>
      </c>
      <c r="M33" s="107">
        <v>-9.2956041698800895</v>
      </c>
      <c r="N33" s="107">
        <v>34.638073261707902</v>
      </c>
      <c r="O33" s="108">
        <v>1989.5717453515199</v>
      </c>
      <c r="P33" s="108">
        <v>2</v>
      </c>
      <c r="Q33" s="108">
        <v>0.85004120000000005</v>
      </c>
      <c r="R33" s="137"/>
      <c r="S33" s="74">
        <v>111</v>
      </c>
      <c r="T33" s="74">
        <v>111</v>
      </c>
      <c r="U33" s="109">
        <f>V33/X33*T33</f>
        <v>35.520000000000003</v>
      </c>
      <c r="V33" s="109">
        <v>0.96</v>
      </c>
      <c r="W33" s="109">
        <v>0.5</v>
      </c>
      <c r="X33" s="74">
        <v>3</v>
      </c>
      <c r="Y33" s="109">
        <v>0.33700000000000002</v>
      </c>
      <c r="Z33" s="109">
        <v>11.8</v>
      </c>
      <c r="AA33" s="77">
        <f>Y33/W33</f>
        <v>0.67400000000000004</v>
      </c>
      <c r="AB33" s="77">
        <f>U33</f>
        <v>35.520000000000003</v>
      </c>
      <c r="AC33" s="78">
        <f>+AB33*(100-Z33)/100</f>
        <v>31.328640000000004</v>
      </c>
      <c r="AD33" s="78">
        <f>AC33*AA33</f>
        <v>21.115503360000005</v>
      </c>
      <c r="AE33" s="78">
        <f>+(AD33/Z33*12.5)</f>
        <v>22.3681179661017</v>
      </c>
      <c r="AF33" s="63">
        <f>AE33*10000/25</f>
        <v>8947.2471864406798</v>
      </c>
      <c r="AG33" s="63"/>
    </row>
    <row r="34" spans="1:34" ht="15" x14ac:dyDescent="0.2">
      <c r="A34" s="106" t="s">
        <v>23</v>
      </c>
      <c r="B34" s="74" t="s">
        <v>1086</v>
      </c>
      <c r="C34" s="74" t="s">
        <v>1087</v>
      </c>
      <c r="D34" s="74" t="s">
        <v>1141</v>
      </c>
      <c r="E34" s="74" t="s">
        <v>1184</v>
      </c>
      <c r="H34" s="74" t="s">
        <v>540</v>
      </c>
      <c r="I34" s="74" t="s">
        <v>547</v>
      </c>
      <c r="J34" s="74" t="s">
        <v>2767</v>
      </c>
      <c r="K34" s="74" t="s">
        <v>25</v>
      </c>
      <c r="L34" s="74" t="s">
        <v>2770</v>
      </c>
      <c r="M34" s="107">
        <v>-3.2488636356997298</v>
      </c>
      <c r="N34" s="107">
        <v>37.116972702317398</v>
      </c>
      <c r="O34" s="108">
        <v>1068.75456755458</v>
      </c>
      <c r="P34" s="108">
        <v>0.75</v>
      </c>
      <c r="Q34" s="108">
        <v>1.1218566999999999</v>
      </c>
      <c r="R34" s="135"/>
      <c r="S34" s="74">
        <v>106</v>
      </c>
      <c r="T34" s="74">
        <v>100</v>
      </c>
      <c r="U34" s="109">
        <f>V34/X34*T34</f>
        <v>27.999999999999996</v>
      </c>
      <c r="V34" s="109">
        <v>0.84</v>
      </c>
      <c r="W34" s="109">
        <v>0.56974999999999998</v>
      </c>
      <c r="X34" s="74">
        <v>3</v>
      </c>
      <c r="Y34" s="109">
        <v>0.48707999999999996</v>
      </c>
      <c r="Z34" s="109">
        <v>11.8</v>
      </c>
      <c r="AA34" s="77">
        <f>Y34/W34</f>
        <v>0.85490127248793324</v>
      </c>
      <c r="AB34" s="77">
        <f>U34</f>
        <v>27.999999999999996</v>
      </c>
      <c r="AC34" s="78">
        <f>+AB34*(100-Z34)/100</f>
        <v>24.695999999999998</v>
      </c>
      <c r="AD34" s="78">
        <f>AC34*AA34</f>
        <v>21.112641825361997</v>
      </c>
      <c r="AE34" s="78">
        <f>+(AD34/Z34*12.5)</f>
        <v>22.365086679408893</v>
      </c>
      <c r="AF34" s="63">
        <f>AE34*10000/25</f>
        <v>8946.0346717635584</v>
      </c>
      <c r="AG34" s="63"/>
    </row>
    <row r="35" spans="1:34" ht="15" x14ac:dyDescent="0.2">
      <c r="A35" s="106" t="s">
        <v>23</v>
      </c>
      <c r="B35" s="74" t="s">
        <v>1078</v>
      </c>
      <c r="C35" s="74" t="s">
        <v>1132</v>
      </c>
      <c r="D35" s="74" t="s">
        <v>1868</v>
      </c>
      <c r="E35" s="74" t="s">
        <v>1869</v>
      </c>
      <c r="H35" s="74" t="s">
        <v>463</v>
      </c>
      <c r="I35" s="74" t="s">
        <v>464</v>
      </c>
      <c r="J35" s="74" t="s">
        <v>464</v>
      </c>
      <c r="K35" s="74" t="s">
        <v>25</v>
      </c>
      <c r="L35" s="74" t="s">
        <v>2878</v>
      </c>
      <c r="M35" s="107">
        <v>-9.2032806705049293</v>
      </c>
      <c r="N35" s="107">
        <v>32.7380525452323</v>
      </c>
      <c r="O35" s="108">
        <v>1322.7472669532899</v>
      </c>
      <c r="P35" s="108">
        <v>4</v>
      </c>
      <c r="Q35" s="108">
        <v>3.3645816800000001</v>
      </c>
      <c r="R35" s="137"/>
      <c r="S35" s="74">
        <v>94</v>
      </c>
      <c r="T35" s="74">
        <v>81</v>
      </c>
      <c r="U35" s="109">
        <f>V35/X35*T35</f>
        <v>24.3</v>
      </c>
      <c r="V35" s="109">
        <v>0.9</v>
      </c>
      <c r="W35" s="109">
        <v>0.74</v>
      </c>
      <c r="X35" s="74">
        <v>3</v>
      </c>
      <c r="Y35" s="109">
        <v>0.64</v>
      </c>
      <c r="Z35" s="109">
        <v>10.6</v>
      </c>
      <c r="AA35" s="77">
        <f>Y35/W35</f>
        <v>0.86486486486486491</v>
      </c>
      <c r="AB35" s="77">
        <f>U35</f>
        <v>24.3</v>
      </c>
      <c r="AC35" s="78">
        <f>+AB35*(100-Z35)/100</f>
        <v>21.7242</v>
      </c>
      <c r="AD35" s="78">
        <f>AC35*AA35</f>
        <v>18.788497297297297</v>
      </c>
      <c r="AE35" s="78">
        <f>+(AD35/Z35*12.5)</f>
        <v>22.15624681285059</v>
      </c>
      <c r="AF35" s="63">
        <f>AE35*10000/25</f>
        <v>8862.4987251402363</v>
      </c>
      <c r="AG35" s="63"/>
    </row>
    <row r="36" spans="1:34" ht="15" x14ac:dyDescent="0.2">
      <c r="A36" s="106" t="s">
        <v>23</v>
      </c>
      <c r="B36" s="74" t="s">
        <v>1086</v>
      </c>
      <c r="C36" s="74" t="s">
        <v>1087</v>
      </c>
      <c r="D36" s="74" t="s">
        <v>1141</v>
      </c>
      <c r="E36" s="74" t="s">
        <v>1184</v>
      </c>
      <c r="H36" s="74" t="s">
        <v>540</v>
      </c>
      <c r="I36" s="74" t="s">
        <v>547</v>
      </c>
      <c r="J36" s="74" t="s">
        <v>2767</v>
      </c>
      <c r="K36" s="74" t="s">
        <v>24</v>
      </c>
      <c r="L36" s="74" t="s">
        <v>2768</v>
      </c>
      <c r="M36" s="107">
        <v>-3.2490341629116899</v>
      </c>
      <c r="N36" s="107">
        <v>37.117747988380998</v>
      </c>
      <c r="O36" s="108">
        <v>1070.16279659817</v>
      </c>
      <c r="P36" s="108">
        <v>0.75</v>
      </c>
      <c r="Q36" s="108">
        <v>1.1218566999999999</v>
      </c>
      <c r="R36" s="135"/>
      <c r="S36" s="74">
        <v>110</v>
      </c>
      <c r="T36" s="74">
        <v>108</v>
      </c>
      <c r="U36" s="109">
        <f>V36/X36*T36</f>
        <v>24.12</v>
      </c>
      <c r="V36" s="109">
        <v>0.67</v>
      </c>
      <c r="W36" s="109">
        <v>0.53633000000000008</v>
      </c>
      <c r="X36" s="74">
        <v>3</v>
      </c>
      <c r="Y36" s="109">
        <v>0.46056000000000002</v>
      </c>
      <c r="Z36" s="109">
        <v>10.5</v>
      </c>
      <c r="AA36" s="77">
        <f>Y36/W36</f>
        <v>0.85872503868886685</v>
      </c>
      <c r="AB36" s="77">
        <f>U36</f>
        <v>24.12</v>
      </c>
      <c r="AC36" s="78">
        <f>+AB36*(100-Z36)/100</f>
        <v>21.587400000000002</v>
      </c>
      <c r="AD36" s="78">
        <f>AC36*AA36</f>
        <v>18.537640900192045</v>
      </c>
      <c r="AE36" s="78">
        <f>+(AD36/Z36*12.5)</f>
        <v>22.068620119276243</v>
      </c>
      <c r="AF36" s="63">
        <f>AE36*10000/25</f>
        <v>8827.4480477104971</v>
      </c>
      <c r="AG36" s="63"/>
    </row>
    <row r="37" spans="1:34" ht="15" x14ac:dyDescent="0.2">
      <c r="A37" s="106" t="s">
        <v>23</v>
      </c>
      <c r="B37" s="74" t="s">
        <v>1086</v>
      </c>
      <c r="C37" s="74" t="s">
        <v>1103</v>
      </c>
      <c r="D37" s="74" t="s">
        <v>1294</v>
      </c>
      <c r="E37" s="74" t="s">
        <v>1295</v>
      </c>
      <c r="H37" s="74" t="s">
        <v>616</v>
      </c>
      <c r="I37" s="74" t="s">
        <v>1296</v>
      </c>
      <c r="J37" s="74" t="s">
        <v>1296</v>
      </c>
      <c r="K37" s="74" t="s">
        <v>25</v>
      </c>
      <c r="L37" s="74" t="s">
        <v>1298</v>
      </c>
      <c r="M37" s="107">
        <v>-4.4545261324377696</v>
      </c>
      <c r="N37" s="107">
        <v>35.505518065698702</v>
      </c>
      <c r="O37" s="108">
        <v>1551.1902255550301</v>
      </c>
      <c r="P37" s="108">
        <v>2</v>
      </c>
      <c r="Q37" s="108">
        <v>2.1040990750000002</v>
      </c>
      <c r="R37" s="135"/>
      <c r="S37" s="74">
        <v>77</v>
      </c>
      <c r="T37" s="74">
        <v>77</v>
      </c>
      <c r="U37" s="109">
        <f>V37/X37*T37</f>
        <v>21.046666666666667</v>
      </c>
      <c r="V37" s="109">
        <v>0.82</v>
      </c>
      <c r="W37" s="109">
        <v>0.44627</v>
      </c>
      <c r="X37" s="74">
        <v>3</v>
      </c>
      <c r="Y37" s="109">
        <v>0.44902999999999998</v>
      </c>
      <c r="Z37" s="109">
        <v>10.8</v>
      </c>
      <c r="AA37" s="77">
        <f>Y37/W37</f>
        <v>1.0061845967687721</v>
      </c>
      <c r="AB37" s="77">
        <f>U37</f>
        <v>21.046666666666667</v>
      </c>
      <c r="AC37" s="78">
        <f>+AB37*(100-Z37)/100</f>
        <v>18.773626666666665</v>
      </c>
      <c r="AD37" s="78">
        <f>AC37*AA37</f>
        <v>18.889733977487467</v>
      </c>
      <c r="AE37" s="78">
        <f>+(AD37/Z37*12.5)</f>
        <v>21.863118029499383</v>
      </c>
      <c r="AF37" s="63">
        <f>AE37*10000/25</f>
        <v>8745.2472117997531</v>
      </c>
      <c r="AG37" s="63"/>
    </row>
    <row r="38" spans="1:34" ht="15" x14ac:dyDescent="0.2">
      <c r="A38" s="106" t="s">
        <v>23</v>
      </c>
      <c r="B38" s="74" t="s">
        <v>1078</v>
      </c>
      <c r="C38" s="74" t="s">
        <v>1132</v>
      </c>
      <c r="D38" s="74" t="s">
        <v>1868</v>
      </c>
      <c r="E38" s="74" t="s">
        <v>1869</v>
      </c>
      <c r="H38" s="74" t="s">
        <v>921</v>
      </c>
      <c r="I38" s="74" t="s">
        <v>2868</v>
      </c>
      <c r="J38" s="74" t="s">
        <v>922</v>
      </c>
      <c r="K38" s="74" t="s">
        <v>26</v>
      </c>
      <c r="L38" s="74" t="s">
        <v>2871</v>
      </c>
      <c r="M38" s="107">
        <v>-9.2020366669999998</v>
      </c>
      <c r="N38" s="107">
        <v>32.736088330000001</v>
      </c>
      <c r="O38" s="108">
        <v>1328.8</v>
      </c>
      <c r="P38" s="108">
        <v>2</v>
      </c>
      <c r="Q38" s="108">
        <v>2.1688405849999999</v>
      </c>
      <c r="R38" s="137"/>
      <c r="S38" s="74">
        <v>110</v>
      </c>
      <c r="T38" s="74">
        <v>83</v>
      </c>
      <c r="U38" s="109">
        <f>V38/X38*T38</f>
        <v>21.580000000000002</v>
      </c>
      <c r="V38" s="109">
        <v>0.78</v>
      </c>
      <c r="W38" s="109">
        <v>0.6</v>
      </c>
      <c r="X38" s="74">
        <v>3</v>
      </c>
      <c r="Y38" s="109">
        <v>0.51300000000000001</v>
      </c>
      <c r="Z38" s="109">
        <v>9.6</v>
      </c>
      <c r="AA38" s="77">
        <f>Y38/W38</f>
        <v>0.85500000000000009</v>
      </c>
      <c r="AB38" s="77">
        <f>U38</f>
        <v>21.580000000000002</v>
      </c>
      <c r="AC38" s="78">
        <f>+AB38*(100-Z38)/100</f>
        <v>19.508320000000005</v>
      </c>
      <c r="AD38" s="78">
        <f>AC38*AA38</f>
        <v>16.679613600000007</v>
      </c>
      <c r="AE38" s="78">
        <f>+(AD38/Z38*12.5)</f>
        <v>21.718246875000009</v>
      </c>
      <c r="AF38" s="63">
        <f>AE38*10000/25</f>
        <v>8687.2987500000036</v>
      </c>
      <c r="AG38" s="63"/>
    </row>
    <row r="39" spans="1:34" ht="15" x14ac:dyDescent="0.2">
      <c r="A39" s="106" t="s">
        <v>23</v>
      </c>
      <c r="B39" s="74" t="s">
        <v>1078</v>
      </c>
      <c r="C39" s="74" t="s">
        <v>1157</v>
      </c>
      <c r="D39" s="74" t="s">
        <v>1489</v>
      </c>
      <c r="E39" s="74" t="s">
        <v>1925</v>
      </c>
      <c r="H39" s="74" t="s">
        <v>391</v>
      </c>
      <c r="I39" s="74" t="s">
        <v>2609</v>
      </c>
      <c r="J39" s="74" t="s">
        <v>2610</v>
      </c>
      <c r="K39" s="74" t="s">
        <v>25</v>
      </c>
      <c r="L39" s="74" t="s">
        <v>2618</v>
      </c>
      <c r="M39" s="107">
        <v>-10.554452889597</v>
      </c>
      <c r="N39" s="107">
        <v>35.340676616048199</v>
      </c>
      <c r="O39" s="108">
        <v>1039.2523898173599</v>
      </c>
      <c r="P39" s="108">
        <v>1</v>
      </c>
      <c r="Q39" s="108">
        <v>1.136930105</v>
      </c>
      <c r="R39" s="137"/>
      <c r="S39" s="74">
        <v>71</v>
      </c>
      <c r="T39" s="74">
        <v>72</v>
      </c>
      <c r="U39" s="109">
        <f>V39/X39*T39</f>
        <v>24.96</v>
      </c>
      <c r="V39" s="109">
        <v>1.04</v>
      </c>
      <c r="W39" s="109">
        <v>0.62</v>
      </c>
      <c r="X39" s="74">
        <v>3</v>
      </c>
      <c r="Y39" s="109">
        <v>0.50600000000000001</v>
      </c>
      <c r="Z39" s="109">
        <v>10.5</v>
      </c>
      <c r="AA39" s="77">
        <f>Y39/W39</f>
        <v>0.81612903225806455</v>
      </c>
      <c r="AB39" s="77">
        <f>U39</f>
        <v>24.96</v>
      </c>
      <c r="AC39" s="78">
        <f>+AB39*(100-Z39)/100</f>
        <v>22.339200000000002</v>
      </c>
      <c r="AD39" s="78">
        <f>AC39*AA39</f>
        <v>18.231669677419358</v>
      </c>
      <c r="AE39" s="78">
        <f>+(AD39/Z39*12.5)</f>
        <v>21.704368663594472</v>
      </c>
      <c r="AF39" s="63">
        <f>AE39*10000/25</f>
        <v>8681.7474654377893</v>
      </c>
      <c r="AG39" s="63"/>
    </row>
    <row r="40" spans="1:34" ht="15" x14ac:dyDescent="0.2">
      <c r="A40" s="106" t="s">
        <v>23</v>
      </c>
      <c r="B40" s="74" t="s">
        <v>1078</v>
      </c>
      <c r="C40" s="74" t="s">
        <v>1157</v>
      </c>
      <c r="D40" s="74" t="s">
        <v>1489</v>
      </c>
      <c r="E40" s="74" t="s">
        <v>1925</v>
      </c>
      <c r="H40" s="74" t="s">
        <v>2569</v>
      </c>
      <c r="I40" s="74" t="s">
        <v>2570</v>
      </c>
      <c r="J40" s="74" t="s">
        <v>2571</v>
      </c>
      <c r="K40" s="74" t="s">
        <v>24</v>
      </c>
      <c r="L40" s="74" t="s">
        <v>2573</v>
      </c>
      <c r="M40" s="107">
        <v>-10.5432133333333</v>
      </c>
      <c r="N40" s="107">
        <v>35.355415000000001</v>
      </c>
      <c r="O40" s="108">
        <v>1049.5999999999999</v>
      </c>
      <c r="P40" s="108">
        <v>1</v>
      </c>
      <c r="Q40" s="108">
        <v>1.2550462950000001</v>
      </c>
      <c r="R40" s="137"/>
      <c r="S40" s="74">
        <v>92</v>
      </c>
      <c r="T40" s="74">
        <v>99</v>
      </c>
      <c r="U40" s="109">
        <f>V40/X40*T40</f>
        <v>18.809999999999999</v>
      </c>
      <c r="V40" s="109">
        <v>0.76</v>
      </c>
      <c r="W40" s="109">
        <v>0.6</v>
      </c>
      <c r="X40" s="74">
        <v>4</v>
      </c>
      <c r="Y40" s="109">
        <v>0.56000000000000005</v>
      </c>
      <c r="Z40" s="109">
        <v>9.1999999999999993</v>
      </c>
      <c r="AA40" s="77">
        <f>Y40/W40</f>
        <v>0.93333333333333346</v>
      </c>
      <c r="AB40" s="77">
        <f>U40</f>
        <v>18.809999999999999</v>
      </c>
      <c r="AC40" s="78">
        <f>+AB40*(100-Z40)/100</f>
        <v>17.07948</v>
      </c>
      <c r="AD40" s="78">
        <f>AC40*AA40</f>
        <v>15.940848000000003</v>
      </c>
      <c r="AE40" s="78">
        <f>+(AD40/Z40*12.5)</f>
        <v>21.658760869565221</v>
      </c>
      <c r="AF40" s="63">
        <f>AE40*10000/25</f>
        <v>8663.5043478260886</v>
      </c>
      <c r="AG40" s="63"/>
    </row>
    <row r="41" spans="1:34" ht="15" x14ac:dyDescent="0.2">
      <c r="A41" s="106" t="s">
        <v>23</v>
      </c>
      <c r="B41" s="74" t="s">
        <v>1086</v>
      </c>
      <c r="C41" s="74" t="s">
        <v>1177</v>
      </c>
      <c r="D41" s="74" t="s">
        <v>1178</v>
      </c>
      <c r="E41" s="74" t="s">
        <v>1179</v>
      </c>
      <c r="H41" s="74" t="s">
        <v>524</v>
      </c>
      <c r="I41" s="74" t="s">
        <v>2499</v>
      </c>
      <c r="J41" s="74" t="s">
        <v>833</v>
      </c>
      <c r="K41" s="74" t="s">
        <v>24</v>
      </c>
      <c r="L41" s="74" t="s">
        <v>2502</v>
      </c>
      <c r="M41" s="107">
        <v>-3.38203201255675</v>
      </c>
      <c r="N41" s="107">
        <v>36.319099726172198</v>
      </c>
      <c r="O41" s="108">
        <v>1400.7494072562199</v>
      </c>
      <c r="P41" s="108">
        <v>2.5</v>
      </c>
      <c r="Q41" s="108">
        <v>2.31735069</v>
      </c>
      <c r="R41" s="135"/>
      <c r="S41" s="74">
        <v>50</v>
      </c>
      <c r="T41" s="74">
        <v>52</v>
      </c>
      <c r="U41" s="109">
        <f>V41/X41*T41</f>
        <v>26.866666666666671</v>
      </c>
      <c r="V41" s="109">
        <v>1.55</v>
      </c>
      <c r="W41" s="109">
        <v>0.56364999999999998</v>
      </c>
      <c r="X41" s="74">
        <v>3</v>
      </c>
      <c r="Y41" s="109">
        <v>0.43987999999999999</v>
      </c>
      <c r="Z41" s="109">
        <v>10.8</v>
      </c>
      <c r="AA41" s="77">
        <f>Y41/W41</f>
        <v>0.78041337709571545</v>
      </c>
      <c r="AB41" s="77">
        <f>U41</f>
        <v>26.866666666666671</v>
      </c>
      <c r="AC41" s="78">
        <f>+AB41*(100-Z41)/100</f>
        <v>23.965066666666672</v>
      </c>
      <c r="AD41" s="78">
        <f>AC41*AA41</f>
        <v>18.702658609657298</v>
      </c>
      <c r="AE41" s="78">
        <f>+(AD41/Z41*12.5)</f>
        <v>21.64659561302928</v>
      </c>
      <c r="AF41" s="63">
        <f>AE41*10000/25</f>
        <v>8658.6382452117123</v>
      </c>
      <c r="AG41" s="63"/>
      <c r="AH41" s="74" t="s">
        <v>1523</v>
      </c>
    </row>
    <row r="42" spans="1:34" ht="15" x14ac:dyDescent="0.2">
      <c r="A42" s="106" t="s">
        <v>23</v>
      </c>
      <c r="B42" s="74" t="s">
        <v>1078</v>
      </c>
      <c r="C42" s="74" t="s">
        <v>1157</v>
      </c>
      <c r="D42" s="74" t="s">
        <v>1489</v>
      </c>
      <c r="E42" s="74" t="s">
        <v>1925</v>
      </c>
      <c r="H42" s="74" t="s">
        <v>391</v>
      </c>
      <c r="I42" s="74" t="s">
        <v>2609</v>
      </c>
      <c r="J42" s="74" t="s">
        <v>2610</v>
      </c>
      <c r="K42" s="74" t="s">
        <v>26</v>
      </c>
      <c r="L42" s="74" t="s">
        <v>2611</v>
      </c>
      <c r="M42" s="107">
        <v>-10.55420234</v>
      </c>
      <c r="N42" s="107">
        <v>35.340240350000002</v>
      </c>
      <c r="O42" s="108">
        <v>1040.8457900000001</v>
      </c>
      <c r="P42" s="108">
        <v>1</v>
      </c>
      <c r="Q42" s="108">
        <v>1.136930105</v>
      </c>
      <c r="R42" s="137"/>
      <c r="S42" s="74">
        <v>79</v>
      </c>
      <c r="T42" s="74">
        <v>76</v>
      </c>
      <c r="U42" s="109">
        <f>V42/X42*T42</f>
        <v>21.659999999999997</v>
      </c>
      <c r="V42" s="109">
        <v>1.1399999999999999</v>
      </c>
      <c r="W42" s="109">
        <v>0.68</v>
      </c>
      <c r="X42" s="74">
        <v>4</v>
      </c>
      <c r="Y42" s="109">
        <v>0.56899999999999995</v>
      </c>
      <c r="Z42" s="109">
        <v>9.5</v>
      </c>
      <c r="AA42" s="77">
        <f>Y42/W42</f>
        <v>0.83676470588235285</v>
      </c>
      <c r="AB42" s="77">
        <f>U42</f>
        <v>21.659999999999997</v>
      </c>
      <c r="AC42" s="78">
        <f>+AB42*(100-Z42)/100</f>
        <v>19.6023</v>
      </c>
      <c r="AD42" s="78">
        <f>AC42*AA42</f>
        <v>16.402512794117644</v>
      </c>
      <c r="AE42" s="78">
        <f>+(AD42/Z42*12.5)</f>
        <v>21.582253676470582</v>
      </c>
      <c r="AF42" s="63">
        <f>AE42*10000/25</f>
        <v>8632.9014705882328</v>
      </c>
      <c r="AG42" s="63"/>
      <c r="AH42" s="74" t="s">
        <v>1523</v>
      </c>
    </row>
    <row r="43" spans="1:34" ht="15" x14ac:dyDescent="0.2">
      <c r="A43" s="106" t="s">
        <v>23</v>
      </c>
      <c r="B43" s="74" t="s">
        <v>1078</v>
      </c>
      <c r="C43" s="74" t="s">
        <v>1132</v>
      </c>
      <c r="D43" s="74" t="s">
        <v>1868</v>
      </c>
      <c r="E43" s="74" t="s">
        <v>1869</v>
      </c>
      <c r="H43" s="74" t="s">
        <v>456</v>
      </c>
      <c r="I43" s="74" t="s">
        <v>2852</v>
      </c>
      <c r="J43" s="74" t="s">
        <v>457</v>
      </c>
      <c r="K43" s="74" t="s">
        <v>25</v>
      </c>
      <c r="L43" s="74" t="s">
        <v>2853</v>
      </c>
      <c r="M43" s="107">
        <v>-9.1974404038186393</v>
      </c>
      <c r="N43" s="107">
        <v>32.732644517443198</v>
      </c>
      <c r="O43" s="108">
        <v>1324.1315149448101</v>
      </c>
      <c r="P43" s="108">
        <v>4</v>
      </c>
      <c r="Q43" s="108">
        <v>4.1039198399999997</v>
      </c>
      <c r="R43" s="137"/>
      <c r="S43" s="74">
        <v>84</v>
      </c>
      <c r="T43" s="74">
        <v>85</v>
      </c>
      <c r="U43" s="109">
        <f>V43/X43*T43</f>
        <v>22.1</v>
      </c>
      <c r="V43" s="109">
        <v>0.78</v>
      </c>
      <c r="W43" s="109">
        <v>0.64</v>
      </c>
      <c r="X43" s="74">
        <v>3</v>
      </c>
      <c r="Y43" s="109">
        <v>0.56599999999999995</v>
      </c>
      <c r="Z43" s="110">
        <v>10.199999999999999</v>
      </c>
      <c r="AA43" s="77">
        <f>Y43/W43</f>
        <v>0.88437499999999991</v>
      </c>
      <c r="AB43" s="77">
        <f>U43</f>
        <v>22.1</v>
      </c>
      <c r="AC43" s="78">
        <f>+AB43*(100-Z43)/100</f>
        <v>19.845800000000001</v>
      </c>
      <c r="AD43" s="78">
        <f>AC43*AA43</f>
        <v>17.551129374999999</v>
      </c>
      <c r="AE43" s="78">
        <f>+(AD43/Z43*12.5)</f>
        <v>21.508736979166667</v>
      </c>
      <c r="AF43" s="63">
        <f>AE43*10000/25</f>
        <v>8603.4947916666661</v>
      </c>
      <c r="AG43" s="63"/>
      <c r="AH43" s="74" t="s">
        <v>1523</v>
      </c>
    </row>
    <row r="44" spans="1:34" ht="15" x14ac:dyDescent="0.2">
      <c r="A44" s="106" t="s">
        <v>23</v>
      </c>
      <c r="B44" s="74" t="s">
        <v>1086</v>
      </c>
      <c r="C44" s="74" t="s">
        <v>1177</v>
      </c>
      <c r="D44" s="74" t="s">
        <v>1178</v>
      </c>
      <c r="E44" s="74" t="s">
        <v>2086</v>
      </c>
      <c r="H44" s="74" t="s">
        <v>514</v>
      </c>
      <c r="I44" s="74" t="s">
        <v>512</v>
      </c>
      <c r="J44" s="74" t="s">
        <v>512</v>
      </c>
      <c r="K44" s="74" t="s">
        <v>25</v>
      </c>
      <c r="L44" s="74" t="s">
        <v>2155</v>
      </c>
      <c r="M44" s="107">
        <v>-3.3605524682938301</v>
      </c>
      <c r="N44" s="107">
        <v>36.321569081003602</v>
      </c>
      <c r="O44" s="108">
        <v>1463.7387253818399</v>
      </c>
      <c r="P44" s="108">
        <v>4</v>
      </c>
      <c r="Q44" s="108">
        <v>4.4698823450000003</v>
      </c>
      <c r="R44" s="135"/>
      <c r="S44" s="74">
        <v>163</v>
      </c>
      <c r="T44" s="74">
        <v>164</v>
      </c>
      <c r="U44" s="109">
        <f>V44/X44*T44</f>
        <v>27.333333333333332</v>
      </c>
      <c r="V44" s="109">
        <v>0.5</v>
      </c>
      <c r="W44" s="109">
        <v>0.32295999999999997</v>
      </c>
      <c r="X44" s="74">
        <v>3</v>
      </c>
      <c r="Y44" s="109">
        <v>0.24534999999999998</v>
      </c>
      <c r="Z44" s="109">
        <v>10.9</v>
      </c>
      <c r="AA44" s="77">
        <f>Y44/W44</f>
        <v>0.75969160267525393</v>
      </c>
      <c r="AB44" s="77">
        <f>U44</f>
        <v>27.333333333333332</v>
      </c>
      <c r="AC44" s="78">
        <f>+AB44*(100-Z44)/100</f>
        <v>24.353999999999996</v>
      </c>
      <c r="AD44" s="78">
        <f>AC44*AA44</f>
        <v>18.50152929155313</v>
      </c>
      <c r="AE44" s="78">
        <f>+(AD44/Z44*12.5)</f>
        <v>21.217350104992118</v>
      </c>
      <c r="AF44" s="63">
        <f>AE44*10000/25</f>
        <v>8486.9400419968479</v>
      </c>
      <c r="AG44" s="63"/>
    </row>
    <row r="45" spans="1:34" ht="15" x14ac:dyDescent="0.2">
      <c r="A45" s="106" t="s">
        <v>23</v>
      </c>
      <c r="B45" s="74" t="s">
        <v>1078</v>
      </c>
      <c r="C45" s="74" t="s">
        <v>1113</v>
      </c>
      <c r="D45" s="74" t="s">
        <v>1598</v>
      </c>
      <c r="E45" s="74" t="s">
        <v>1723</v>
      </c>
      <c r="H45" s="74" t="s">
        <v>884</v>
      </c>
      <c r="I45" s="74" t="s">
        <v>1749</v>
      </c>
      <c r="J45" s="74" t="s">
        <v>885</v>
      </c>
      <c r="K45" s="74" t="s">
        <v>26</v>
      </c>
      <c r="L45" s="74" t="s">
        <v>1750</v>
      </c>
      <c r="M45" s="107">
        <v>-9.3926629360000007</v>
      </c>
      <c r="N45" s="107">
        <v>34.77032766</v>
      </c>
      <c r="O45" s="108">
        <v>1983.8385169999999</v>
      </c>
      <c r="P45" s="108">
        <v>0.35</v>
      </c>
      <c r="Q45" s="108">
        <v>0.37980038500000002</v>
      </c>
      <c r="R45" s="137"/>
      <c r="S45" s="74">
        <v>89</v>
      </c>
      <c r="T45" s="74">
        <v>75</v>
      </c>
      <c r="U45" s="109">
        <f>V45/X45*T45</f>
        <v>23.000000000000004</v>
      </c>
      <c r="V45" s="109">
        <v>0.92</v>
      </c>
      <c r="W45" s="109">
        <v>0.5</v>
      </c>
      <c r="X45" s="74">
        <v>3</v>
      </c>
      <c r="Y45" s="109">
        <v>0.39900000000000002</v>
      </c>
      <c r="Z45" s="109">
        <v>9.8000000000000007</v>
      </c>
      <c r="AA45" s="77">
        <f>Y45/W45</f>
        <v>0.79800000000000004</v>
      </c>
      <c r="AB45" s="77">
        <f>U45</f>
        <v>23.000000000000004</v>
      </c>
      <c r="AC45" s="78">
        <f>+AB45*(100-Z45)/100</f>
        <v>20.746000000000002</v>
      </c>
      <c r="AD45" s="78">
        <f>AC45*AA45</f>
        <v>16.555308000000004</v>
      </c>
      <c r="AE45" s="78">
        <f>+(AD45/Z45*12.5)</f>
        <v>21.11646428571429</v>
      </c>
      <c r="AF45" s="63">
        <f>AE45*10000/25</f>
        <v>8446.5857142857167</v>
      </c>
      <c r="AG45" s="63"/>
    </row>
    <row r="46" spans="1:34" ht="15" x14ac:dyDescent="0.2">
      <c r="A46" s="106" t="s">
        <v>23</v>
      </c>
      <c r="B46" s="74" t="s">
        <v>1078</v>
      </c>
      <c r="C46" s="74" t="s">
        <v>1157</v>
      </c>
      <c r="D46" s="74" t="s">
        <v>1489</v>
      </c>
      <c r="E46" s="74" t="s">
        <v>1925</v>
      </c>
      <c r="H46" s="74" t="s">
        <v>2569</v>
      </c>
      <c r="I46" s="74" t="s">
        <v>2570</v>
      </c>
      <c r="J46" s="74" t="s">
        <v>2571</v>
      </c>
      <c r="K46" s="74" t="s">
        <v>25</v>
      </c>
      <c r="L46" s="74" t="s">
        <v>2572</v>
      </c>
      <c r="M46" s="107">
        <v>-10.5435116666666</v>
      </c>
      <c r="N46" s="107">
        <v>35.355208333333302</v>
      </c>
      <c r="O46" s="108">
        <v>1051</v>
      </c>
      <c r="P46" s="108">
        <v>1</v>
      </c>
      <c r="Q46" s="108">
        <v>1.2550462950000001</v>
      </c>
      <c r="R46" s="137"/>
      <c r="S46" s="74">
        <v>114</v>
      </c>
      <c r="T46" s="74">
        <v>112</v>
      </c>
      <c r="U46" s="109">
        <f>V46/X46*T46</f>
        <v>34.346666666666671</v>
      </c>
      <c r="V46" s="109">
        <v>0.92</v>
      </c>
      <c r="W46" s="109">
        <v>0.74</v>
      </c>
      <c r="X46" s="74">
        <v>3</v>
      </c>
      <c r="Y46" s="109">
        <v>0.44</v>
      </c>
      <c r="Z46" s="109">
        <v>10.8</v>
      </c>
      <c r="AA46" s="77">
        <f>Y46/W46</f>
        <v>0.59459459459459463</v>
      </c>
      <c r="AB46" s="77">
        <f>U46</f>
        <v>34.346666666666671</v>
      </c>
      <c r="AC46" s="78">
        <f>+AB46*(100-Z46)/100</f>
        <v>30.63722666666667</v>
      </c>
      <c r="AD46" s="78">
        <f>AC46*AA46</f>
        <v>18.216729369369371</v>
      </c>
      <c r="AE46" s="78">
        <f>+(AD46/Z46*12.5)</f>
        <v>21.084177510844178</v>
      </c>
      <c r="AF46" s="63">
        <f>AE46*10000/25</f>
        <v>8433.6710043376715</v>
      </c>
      <c r="AG46" s="63"/>
    </row>
    <row r="47" spans="1:34" ht="15" x14ac:dyDescent="0.2">
      <c r="A47" s="106" t="s">
        <v>23</v>
      </c>
      <c r="B47" s="74" t="s">
        <v>1078</v>
      </c>
      <c r="C47" s="74" t="s">
        <v>1157</v>
      </c>
      <c r="D47" s="74" t="s">
        <v>1489</v>
      </c>
      <c r="E47" s="74" t="s">
        <v>2615</v>
      </c>
      <c r="H47" s="74" t="s">
        <v>412</v>
      </c>
      <c r="I47" s="74" t="s">
        <v>413</v>
      </c>
      <c r="J47" s="74" t="s">
        <v>413</v>
      </c>
      <c r="K47" s="74" t="s">
        <v>24</v>
      </c>
      <c r="L47" s="74" t="s">
        <v>2689</v>
      </c>
      <c r="M47" s="107">
        <v>-10.5738983333333</v>
      </c>
      <c r="N47" s="107">
        <v>35.384945000000002</v>
      </c>
      <c r="O47" s="108">
        <v>1012.8</v>
      </c>
      <c r="P47" s="108">
        <v>3</v>
      </c>
      <c r="Q47" s="108">
        <v>1.8466156650000001</v>
      </c>
      <c r="R47" s="137"/>
      <c r="S47" s="74">
        <v>105</v>
      </c>
      <c r="T47" s="74">
        <v>105</v>
      </c>
      <c r="U47" s="109">
        <v>24.499999999999996</v>
      </c>
      <c r="V47" s="76">
        <v>0.7</v>
      </c>
      <c r="W47" s="76">
        <v>0.57999999999999996</v>
      </c>
      <c r="X47" s="111">
        <v>3</v>
      </c>
      <c r="Y47" s="76">
        <v>0.48899999999999999</v>
      </c>
      <c r="Z47" s="76">
        <v>9.3000000000000007</v>
      </c>
      <c r="AA47" s="77">
        <v>0.84310344827586214</v>
      </c>
      <c r="AB47" s="77">
        <v>24.499999999999996</v>
      </c>
      <c r="AC47" s="78">
        <v>22.221499999999995</v>
      </c>
      <c r="AD47" s="78">
        <v>18.735023275862066</v>
      </c>
      <c r="AE47" s="78">
        <f>+(AD47/Z47*12.5)</f>
        <v>25.181482897664065</v>
      </c>
      <c r="AF47" s="63">
        <v>8430.7604741379291</v>
      </c>
      <c r="AG47" s="63"/>
    </row>
    <row r="48" spans="1:34" ht="15" x14ac:dyDescent="0.2">
      <c r="A48" s="106" t="s">
        <v>23</v>
      </c>
      <c r="B48" s="74" t="s">
        <v>1078</v>
      </c>
      <c r="C48" s="74" t="s">
        <v>1157</v>
      </c>
      <c r="D48" s="74" t="s">
        <v>1489</v>
      </c>
      <c r="E48" s="74" t="s">
        <v>2615</v>
      </c>
      <c r="H48" s="74" t="s">
        <v>410</v>
      </c>
      <c r="I48" s="74" t="s">
        <v>411</v>
      </c>
      <c r="J48" s="74" t="s">
        <v>411</v>
      </c>
      <c r="K48" s="74" t="s">
        <v>26</v>
      </c>
      <c r="L48" s="74" t="s">
        <v>2684</v>
      </c>
      <c r="M48" s="107">
        <v>-10.57427833</v>
      </c>
      <c r="N48" s="107">
        <v>35.382893330000002</v>
      </c>
      <c r="O48" s="108">
        <v>1008</v>
      </c>
      <c r="P48" s="108">
        <v>1</v>
      </c>
      <c r="Q48" s="108">
        <v>1.023756015</v>
      </c>
      <c r="R48" s="137"/>
      <c r="S48" s="74">
        <v>90</v>
      </c>
      <c r="T48" s="74">
        <v>89</v>
      </c>
      <c r="U48" s="109">
        <f>V48/X48*T48</f>
        <v>23.733333333333334</v>
      </c>
      <c r="V48" s="109">
        <v>0.8</v>
      </c>
      <c r="W48" s="109">
        <v>0.38</v>
      </c>
      <c r="X48" s="74">
        <v>3</v>
      </c>
      <c r="Y48" s="109">
        <v>0.35599999999999998</v>
      </c>
      <c r="Z48" s="109">
        <v>11.7</v>
      </c>
      <c r="AA48" s="77">
        <f>Y48/W48</f>
        <v>0.93684210526315781</v>
      </c>
      <c r="AB48" s="77">
        <f>U48</f>
        <v>23.733333333333334</v>
      </c>
      <c r="AC48" s="78">
        <f>+AB48*(100-Z48)/100</f>
        <v>20.956533333333333</v>
      </c>
      <c r="AD48" s="78">
        <f>AC48*AA48</f>
        <v>19.632962807017542</v>
      </c>
      <c r="AE48" s="78">
        <f>+(AD48/Z48*12.5)</f>
        <v>20.975387614334981</v>
      </c>
      <c r="AF48" s="63">
        <f>AE48*10000/25</f>
        <v>8390.1550457339927</v>
      </c>
      <c r="AG48" s="63"/>
    </row>
    <row r="49" spans="1:34" ht="15" x14ac:dyDescent="0.2">
      <c r="A49" s="106" t="s">
        <v>23</v>
      </c>
      <c r="B49" s="74" t="s">
        <v>1078</v>
      </c>
      <c r="C49" s="74" t="s">
        <v>1113</v>
      </c>
      <c r="D49" s="74" t="s">
        <v>1598</v>
      </c>
      <c r="E49" s="74" t="s">
        <v>1723</v>
      </c>
      <c r="H49" s="74" t="s">
        <v>271</v>
      </c>
      <c r="I49" s="74" t="s">
        <v>272</v>
      </c>
      <c r="J49" s="74" t="s">
        <v>272</v>
      </c>
      <c r="K49" s="74" t="s">
        <v>26</v>
      </c>
      <c r="L49" s="74" t="s">
        <v>1760</v>
      </c>
      <c r="M49" s="107">
        <v>-9.3943566670000003</v>
      </c>
      <c r="N49" s="107">
        <v>34.770188330000003</v>
      </c>
      <c r="O49" s="108">
        <v>2015.1</v>
      </c>
      <c r="P49" s="108">
        <v>1.5</v>
      </c>
      <c r="Q49" s="108">
        <v>1.390954045</v>
      </c>
      <c r="R49" s="137"/>
      <c r="S49" s="74">
        <v>88</v>
      </c>
      <c r="T49" s="74">
        <v>89</v>
      </c>
      <c r="U49" s="109">
        <v>23.14</v>
      </c>
      <c r="V49" s="110">
        <v>0.78</v>
      </c>
      <c r="W49" s="76">
        <v>0.34</v>
      </c>
      <c r="X49" s="120">
        <v>3</v>
      </c>
      <c r="Y49" s="110">
        <v>0.313</v>
      </c>
      <c r="Z49" s="110">
        <v>12.6</v>
      </c>
      <c r="AA49" s="77">
        <v>0.9205882352941176</v>
      </c>
      <c r="AB49" s="77">
        <v>23.14</v>
      </c>
      <c r="AC49" s="78">
        <v>20.224360000000001</v>
      </c>
      <c r="AD49" s="78">
        <v>18.618307882352941</v>
      </c>
      <c r="AE49" s="78">
        <f>+(AD49/Z49*12.5)</f>
        <v>18.470543534080299</v>
      </c>
      <c r="AF49" s="63">
        <v>8378.2385470588233</v>
      </c>
      <c r="AG49" s="63"/>
    </row>
    <row r="50" spans="1:34" ht="15" x14ac:dyDescent="0.2">
      <c r="A50" s="106" t="s">
        <v>23</v>
      </c>
      <c r="B50" s="74" t="s">
        <v>1078</v>
      </c>
      <c r="C50" s="74" t="s">
        <v>1157</v>
      </c>
      <c r="D50" s="74" t="s">
        <v>1489</v>
      </c>
      <c r="E50" s="74" t="s">
        <v>2615</v>
      </c>
      <c r="H50" s="74" t="s">
        <v>408</v>
      </c>
      <c r="I50" s="74" t="s">
        <v>2679</v>
      </c>
      <c r="J50" s="74" t="s">
        <v>409</v>
      </c>
      <c r="K50" s="74" t="s">
        <v>24</v>
      </c>
      <c r="L50" s="74" t="s">
        <v>2680</v>
      </c>
      <c r="M50" s="107">
        <v>-10.569929999999999</v>
      </c>
      <c r="N50" s="107">
        <v>35.384853333333297</v>
      </c>
      <c r="O50" s="108">
        <v>1020.8</v>
      </c>
      <c r="P50" s="108">
        <v>1.5</v>
      </c>
      <c r="Q50" s="108">
        <v>1.44704688</v>
      </c>
      <c r="R50" s="137"/>
      <c r="S50" s="74">
        <v>56</v>
      </c>
      <c r="T50" s="74">
        <v>43</v>
      </c>
      <c r="U50" s="109">
        <f>V50/X50*T50</f>
        <v>23.506666666666664</v>
      </c>
      <c r="V50" s="109">
        <v>1.64</v>
      </c>
      <c r="W50" s="109">
        <v>0.57999999999999996</v>
      </c>
      <c r="X50" s="74">
        <v>3</v>
      </c>
      <c r="Y50" s="109">
        <v>0.46899999999999997</v>
      </c>
      <c r="Z50" s="109">
        <v>10.199999999999999</v>
      </c>
      <c r="AA50" s="77">
        <f>Y50/W50</f>
        <v>0.80862068965517242</v>
      </c>
      <c r="AB50" s="77">
        <f>U50</f>
        <v>23.506666666666664</v>
      </c>
      <c r="AC50" s="78">
        <f>+AB50*(100-Z50)/100</f>
        <v>21.108986666666667</v>
      </c>
      <c r="AD50" s="78">
        <f>AC50*AA50</f>
        <v>17.069163356321837</v>
      </c>
      <c r="AE50" s="78">
        <f>+(AD50/Z50*12.5)</f>
        <v>20.918092348433625</v>
      </c>
      <c r="AF50" s="63">
        <f>AE50*10000/25</f>
        <v>8367.2369393734498</v>
      </c>
      <c r="AG50" s="63"/>
      <c r="AH50" s="74" t="s">
        <v>2393</v>
      </c>
    </row>
    <row r="51" spans="1:34" ht="15" x14ac:dyDescent="0.2">
      <c r="A51" s="106" t="s">
        <v>23</v>
      </c>
      <c r="B51" s="74" t="s">
        <v>1078</v>
      </c>
      <c r="C51" s="74" t="s">
        <v>1157</v>
      </c>
      <c r="D51" s="74" t="s">
        <v>1489</v>
      </c>
      <c r="E51" s="74" t="s">
        <v>1490</v>
      </c>
      <c r="H51" s="74" t="s">
        <v>396</v>
      </c>
      <c r="I51" s="74" t="s">
        <v>397</v>
      </c>
      <c r="J51" s="74" t="s">
        <v>397</v>
      </c>
      <c r="K51" s="74" t="s">
        <v>25</v>
      </c>
      <c r="L51" s="74" t="s">
        <v>2630</v>
      </c>
      <c r="M51" s="107">
        <v>-10.5686064633292</v>
      </c>
      <c r="N51" s="107">
        <v>35.396849673185997</v>
      </c>
      <c r="O51" s="108">
        <v>964.19210714066298</v>
      </c>
      <c r="P51" s="108">
        <v>1</v>
      </c>
      <c r="Q51" s="108">
        <v>0.65112167499999996</v>
      </c>
      <c r="R51" s="137"/>
      <c r="S51" s="74">
        <v>52</v>
      </c>
      <c r="T51" s="74">
        <v>58</v>
      </c>
      <c r="U51" s="109">
        <f>V51/X51*T51</f>
        <v>21.46</v>
      </c>
      <c r="V51" s="109">
        <v>0.74</v>
      </c>
      <c r="W51" s="109">
        <v>0.54</v>
      </c>
      <c r="X51" s="74">
        <v>2</v>
      </c>
      <c r="Y51" s="109">
        <v>0.46200000000000002</v>
      </c>
      <c r="Z51" s="109">
        <v>9.9</v>
      </c>
      <c r="AA51" s="77">
        <f>Y51/W51</f>
        <v>0.85555555555555551</v>
      </c>
      <c r="AB51" s="77">
        <f>U51</f>
        <v>21.46</v>
      </c>
      <c r="AC51" s="78">
        <f>+AB51*(100-Z51)/100</f>
        <v>19.335460000000001</v>
      </c>
      <c r="AD51" s="78">
        <f>AC51*AA51</f>
        <v>16.542560222222221</v>
      </c>
      <c r="AE51" s="78">
        <f>+(AD51/Z51*12.5)</f>
        <v>20.887070987654319</v>
      </c>
      <c r="AF51" s="63">
        <f>AE51*10000/25</f>
        <v>8354.8283950617279</v>
      </c>
      <c r="AG51" s="63"/>
      <c r="AH51" s="74" t="s">
        <v>2393</v>
      </c>
    </row>
    <row r="52" spans="1:34" ht="15" x14ac:dyDescent="0.2">
      <c r="A52" s="106" t="s">
        <v>23</v>
      </c>
      <c r="B52" s="74" t="s">
        <v>1086</v>
      </c>
      <c r="C52" s="74" t="s">
        <v>1177</v>
      </c>
      <c r="D52" s="74" t="s">
        <v>1178</v>
      </c>
      <c r="E52" s="74" t="s">
        <v>2086</v>
      </c>
      <c r="H52" s="74" t="s">
        <v>514</v>
      </c>
      <c r="I52" s="74" t="s">
        <v>512</v>
      </c>
      <c r="J52" s="74" t="s">
        <v>512</v>
      </c>
      <c r="K52" s="74" t="s">
        <v>26</v>
      </c>
      <c r="L52" s="74" t="s">
        <v>2154</v>
      </c>
      <c r="M52" s="107">
        <v>-3.360473083</v>
      </c>
      <c r="N52" s="107">
        <v>36.322557770000003</v>
      </c>
      <c r="O52" s="108">
        <v>1471.7510500000001</v>
      </c>
      <c r="P52" s="108">
        <v>4</v>
      </c>
      <c r="Q52" s="108">
        <v>4.4698823450000003</v>
      </c>
      <c r="R52" s="135"/>
      <c r="S52" s="74">
        <v>93</v>
      </c>
      <c r="T52" s="74">
        <v>122</v>
      </c>
      <c r="U52" s="109">
        <f>V52/X52*T52</f>
        <v>30.093333333333334</v>
      </c>
      <c r="V52" s="109">
        <v>0.74</v>
      </c>
      <c r="W52" s="109">
        <v>0.61463999999999996</v>
      </c>
      <c r="X52" s="74">
        <v>3</v>
      </c>
      <c r="Y52" s="109">
        <v>0.48281000000000002</v>
      </c>
      <c r="Z52" s="109">
        <v>12.5</v>
      </c>
      <c r="AA52" s="77">
        <f>Y52/W52</f>
        <v>0.78551672523753746</v>
      </c>
      <c r="AB52" s="77">
        <f>U52</f>
        <v>30.093333333333334</v>
      </c>
      <c r="AC52" s="78">
        <f>+AB52*(100-Z52)/100</f>
        <v>26.331666666666663</v>
      </c>
      <c r="AD52" s="78">
        <f>AC52*AA52</f>
        <v>20.68396457004642</v>
      </c>
      <c r="AE52" s="78">
        <f>+(AD52/Z52*12.5)</f>
        <v>20.68396457004642</v>
      </c>
      <c r="AF52" s="63">
        <f>AE52*10000/25</f>
        <v>8273.5858280185676</v>
      </c>
      <c r="AG52" s="63"/>
      <c r="AH52" s="74" t="s">
        <v>2393</v>
      </c>
    </row>
    <row r="53" spans="1:34" ht="15" x14ac:dyDescent="0.2">
      <c r="A53" s="106" t="s">
        <v>23</v>
      </c>
      <c r="B53" s="74" t="s">
        <v>1078</v>
      </c>
      <c r="C53" s="74" t="s">
        <v>1157</v>
      </c>
      <c r="D53" s="74" t="s">
        <v>1489</v>
      </c>
      <c r="E53" s="74" t="s">
        <v>1490</v>
      </c>
      <c r="H53" s="74" t="s">
        <v>398</v>
      </c>
      <c r="I53" s="74" t="s">
        <v>399</v>
      </c>
      <c r="J53" s="74" t="s">
        <v>399</v>
      </c>
      <c r="K53" s="74" t="s">
        <v>25</v>
      </c>
      <c r="L53" s="74" t="s">
        <v>2640</v>
      </c>
      <c r="M53" s="107">
        <v>-10.5711783333333</v>
      </c>
      <c r="N53" s="107">
        <v>35.391498333333303</v>
      </c>
      <c r="O53" s="108">
        <v>1001.4</v>
      </c>
      <c r="P53" s="108">
        <v>6</v>
      </c>
      <c r="Q53" s="108">
        <v>4.3361985399999998</v>
      </c>
      <c r="R53" s="137"/>
      <c r="S53" s="74">
        <v>101</v>
      </c>
      <c r="T53" s="74">
        <v>98</v>
      </c>
      <c r="U53" s="109">
        <f>V53/X53*T53</f>
        <v>23.52</v>
      </c>
      <c r="V53" s="109">
        <v>0.72</v>
      </c>
      <c r="W53" s="109">
        <v>0.68</v>
      </c>
      <c r="X53" s="74">
        <v>3</v>
      </c>
      <c r="Y53" s="109">
        <v>0.58499999999999996</v>
      </c>
      <c r="Z53" s="109">
        <v>11</v>
      </c>
      <c r="AA53" s="77">
        <f>Y53/W53</f>
        <v>0.86029411764705876</v>
      </c>
      <c r="AB53" s="77">
        <f>U53</f>
        <v>23.52</v>
      </c>
      <c r="AC53" s="78">
        <f>+AB53*(100-Z53)/100</f>
        <v>20.932799999999997</v>
      </c>
      <c r="AD53" s="78">
        <f>AC53*AA53</f>
        <v>18.00836470588235</v>
      </c>
      <c r="AE53" s="78">
        <f>+(AD53/Z53*12.5)</f>
        <v>20.464050802139035</v>
      </c>
      <c r="AF53" s="63">
        <f>AE53*10000/25</f>
        <v>8185.6203208556144</v>
      </c>
      <c r="AG53" s="63"/>
      <c r="AH53" s="74" t="s">
        <v>1584</v>
      </c>
    </row>
    <row r="54" spans="1:34" ht="15" x14ac:dyDescent="0.2">
      <c r="A54" s="106" t="s">
        <v>23</v>
      </c>
      <c r="B54" s="74" t="s">
        <v>1086</v>
      </c>
      <c r="C54" s="74" t="s">
        <v>1103</v>
      </c>
      <c r="D54" s="74" t="s">
        <v>1288</v>
      </c>
      <c r="E54" s="74" t="s">
        <v>1289</v>
      </c>
      <c r="H54" s="74" t="s">
        <v>702</v>
      </c>
      <c r="I54" s="74" t="s">
        <v>665</v>
      </c>
      <c r="J54" s="74" t="s">
        <v>665</v>
      </c>
      <c r="K54" s="74" t="s">
        <v>25</v>
      </c>
      <c r="L54" s="74" t="s">
        <v>1292</v>
      </c>
      <c r="M54" s="107">
        <v>-3.84469698434697</v>
      </c>
      <c r="N54" s="107">
        <v>35.449706431164103</v>
      </c>
      <c r="O54" s="108">
        <v>1889.5761775409001</v>
      </c>
      <c r="P54" s="108">
        <v>1.75</v>
      </c>
      <c r="Q54" s="108">
        <v>1.190798995</v>
      </c>
      <c r="R54" s="135"/>
      <c r="S54" s="74">
        <v>100</v>
      </c>
      <c r="T54" s="74">
        <v>96</v>
      </c>
      <c r="U54" s="109">
        <f>V54/X54*T54</f>
        <v>29.440000000000005</v>
      </c>
      <c r="V54" s="109">
        <v>0.92</v>
      </c>
      <c r="W54" s="109">
        <v>0.47232000000000002</v>
      </c>
      <c r="X54" s="74">
        <v>3</v>
      </c>
      <c r="Y54" s="109">
        <v>0.32339000000000001</v>
      </c>
      <c r="Z54" s="109">
        <v>11</v>
      </c>
      <c r="AA54" s="77">
        <f>Y54/W54</f>
        <v>0.68468411246612471</v>
      </c>
      <c r="AB54" s="77">
        <f>U54</f>
        <v>29.440000000000005</v>
      </c>
      <c r="AC54" s="78">
        <f>+AB54*(100-Z54)/100</f>
        <v>26.201600000000003</v>
      </c>
      <c r="AD54" s="78">
        <f>AC54*AA54</f>
        <v>17.939819241192414</v>
      </c>
      <c r="AE54" s="78">
        <f>+(AD54/Z54*12.5)</f>
        <v>20.386158228627743</v>
      </c>
      <c r="AF54" s="63">
        <f>AE54*10000/25</f>
        <v>8154.4632914510976</v>
      </c>
      <c r="AG54" s="63"/>
      <c r="AH54" s="74" t="s">
        <v>1584</v>
      </c>
    </row>
    <row r="55" spans="1:34" ht="15" x14ac:dyDescent="0.2">
      <c r="A55" s="106" t="s">
        <v>23</v>
      </c>
      <c r="B55" s="74" t="s">
        <v>1078</v>
      </c>
      <c r="C55" s="74" t="s">
        <v>1079</v>
      </c>
      <c r="D55" s="74" t="s">
        <v>1419</v>
      </c>
      <c r="E55" s="74" t="s">
        <v>1420</v>
      </c>
      <c r="H55" s="74" t="s">
        <v>179</v>
      </c>
      <c r="I55" s="74" t="s">
        <v>180</v>
      </c>
      <c r="J55" s="74" t="s">
        <v>180</v>
      </c>
      <c r="K55" s="74" t="s">
        <v>25</v>
      </c>
      <c r="L55" s="74" t="s">
        <v>1463</v>
      </c>
      <c r="M55" s="107">
        <v>-8.2715701540286801</v>
      </c>
      <c r="N55" s="107">
        <v>35.048345634031797</v>
      </c>
      <c r="O55" s="108">
        <v>1482.0000492269701</v>
      </c>
      <c r="P55" s="108">
        <v>1.75</v>
      </c>
      <c r="Q55" s="108">
        <v>1.630151685</v>
      </c>
      <c r="R55" s="137"/>
      <c r="S55" s="74">
        <v>92</v>
      </c>
      <c r="T55" s="74">
        <v>102</v>
      </c>
      <c r="U55" s="109">
        <f>V55/X55*T55</f>
        <v>30.599999999999998</v>
      </c>
      <c r="V55" s="109">
        <v>1.2</v>
      </c>
      <c r="W55" s="109">
        <v>0.78076000000000001</v>
      </c>
      <c r="X55" s="74">
        <v>4</v>
      </c>
      <c r="Y55" s="109">
        <v>0.63270000000000004</v>
      </c>
      <c r="Z55" s="109">
        <v>13.2</v>
      </c>
      <c r="AA55" s="77">
        <f>Y55/W55</f>
        <v>0.81036426046416321</v>
      </c>
      <c r="AB55" s="77">
        <f>U55</f>
        <v>30.599999999999998</v>
      </c>
      <c r="AC55" s="78">
        <f>+AB55*(100-Z55)/100</f>
        <v>26.5608</v>
      </c>
      <c r="AD55" s="78">
        <f>AC55*AA55</f>
        <v>21.523923049336545</v>
      </c>
      <c r="AE55" s="78">
        <f>+(AD55/Z55*12.5)</f>
        <v>20.382502887629308</v>
      </c>
      <c r="AF55" s="63">
        <f>AE55*10000/25</f>
        <v>8153.0011550517229</v>
      </c>
      <c r="AG55" s="63"/>
      <c r="AH55" s="74" t="s">
        <v>1584</v>
      </c>
    </row>
    <row r="56" spans="1:34" ht="15" x14ac:dyDescent="0.2">
      <c r="A56" s="106" t="s">
        <v>23</v>
      </c>
      <c r="B56" s="74" t="s">
        <v>1078</v>
      </c>
      <c r="C56" s="74" t="s">
        <v>1194</v>
      </c>
      <c r="D56" s="74" t="s">
        <v>1195</v>
      </c>
      <c r="E56" s="74" t="s">
        <v>2189</v>
      </c>
      <c r="H56" s="74" t="s">
        <v>352</v>
      </c>
      <c r="I56" s="74" t="s">
        <v>2223</v>
      </c>
      <c r="J56" s="74" t="s">
        <v>2223</v>
      </c>
      <c r="K56" s="74" t="s">
        <v>26</v>
      </c>
      <c r="L56" s="74" t="s">
        <v>2235</v>
      </c>
      <c r="M56" s="107">
        <v>-8.5245883330000005</v>
      </c>
      <c r="N56" s="107">
        <v>32.031275000000001</v>
      </c>
      <c r="O56" s="108">
        <v>1621.7</v>
      </c>
      <c r="P56" s="108">
        <v>2</v>
      </c>
      <c r="Q56" s="108">
        <v>2.2293813099999999</v>
      </c>
      <c r="R56" s="137"/>
      <c r="S56" s="74">
        <v>63</v>
      </c>
      <c r="T56" s="74">
        <v>60</v>
      </c>
      <c r="U56" s="109">
        <v>25.6</v>
      </c>
      <c r="V56" s="110">
        <v>1.28</v>
      </c>
      <c r="W56" s="76">
        <v>0.92</v>
      </c>
      <c r="X56" s="120">
        <v>3</v>
      </c>
      <c r="Y56" s="110">
        <v>0.71499999999999997</v>
      </c>
      <c r="Z56" s="110">
        <v>10.3</v>
      </c>
      <c r="AA56" s="77">
        <v>0.77717391304347816</v>
      </c>
      <c r="AB56" s="77">
        <v>25.6</v>
      </c>
      <c r="AC56" s="78">
        <v>22.963200000000001</v>
      </c>
      <c r="AD56" s="78">
        <v>17.846399999999999</v>
      </c>
      <c r="AE56" s="78">
        <f>+(AD56/Z56*12.5)</f>
        <v>21.658252427184461</v>
      </c>
      <c r="AF56" s="63">
        <v>8030.8799999999992</v>
      </c>
      <c r="AG56" s="63"/>
      <c r="AH56" s="74" t="s">
        <v>1651</v>
      </c>
    </row>
    <row r="57" spans="1:34" ht="15" x14ac:dyDescent="0.2">
      <c r="A57" s="106" t="s">
        <v>23</v>
      </c>
      <c r="B57" s="74" t="s">
        <v>1078</v>
      </c>
      <c r="C57" s="74" t="s">
        <v>1194</v>
      </c>
      <c r="D57" s="74" t="s">
        <v>1195</v>
      </c>
      <c r="E57" s="74" t="s">
        <v>2277</v>
      </c>
      <c r="H57" s="74" t="s">
        <v>950</v>
      </c>
      <c r="I57" s="74" t="s">
        <v>2291</v>
      </c>
      <c r="J57" s="74" t="s">
        <v>951</v>
      </c>
      <c r="K57" s="74" t="s">
        <v>26</v>
      </c>
      <c r="L57" s="74" t="s">
        <v>2293</v>
      </c>
      <c r="M57" s="107">
        <v>-8.5554633330000005</v>
      </c>
      <c r="N57" s="107">
        <v>32.052160000000001</v>
      </c>
      <c r="O57" s="108">
        <v>1595.5</v>
      </c>
      <c r="P57" s="108">
        <v>1</v>
      </c>
      <c r="Q57" s="108">
        <v>2.1011338149999998</v>
      </c>
      <c r="R57" s="137"/>
      <c r="S57" s="74">
        <v>70</v>
      </c>
      <c r="T57" s="74">
        <v>55</v>
      </c>
      <c r="U57" s="109">
        <v>25.299999999999997</v>
      </c>
      <c r="V57" s="110">
        <v>1.38</v>
      </c>
      <c r="W57" s="76">
        <v>1.02</v>
      </c>
      <c r="X57" s="120">
        <v>3</v>
      </c>
      <c r="Y57" s="110">
        <v>0.79100000000000004</v>
      </c>
      <c r="Z57" s="110">
        <v>9.9</v>
      </c>
      <c r="AA57" s="77">
        <v>0.77549019607843139</v>
      </c>
      <c r="AB57" s="77">
        <v>25.299999999999997</v>
      </c>
      <c r="AC57" s="78">
        <v>22.795299999999997</v>
      </c>
      <c r="AD57" s="78">
        <v>17.677531666666667</v>
      </c>
      <c r="AE57" s="78">
        <f>+(AD57/Z57*12.5)</f>
        <v>22.320115740740739</v>
      </c>
      <c r="AF57" s="63">
        <v>7954.8892499999993</v>
      </c>
      <c r="AG57" s="63"/>
      <c r="AH57" s="74" t="s">
        <v>1651</v>
      </c>
    </row>
    <row r="58" spans="1:34" ht="15" x14ac:dyDescent="0.2">
      <c r="A58" s="106" t="s">
        <v>23</v>
      </c>
      <c r="B58" s="74" t="s">
        <v>1086</v>
      </c>
      <c r="C58" s="74" t="s">
        <v>1177</v>
      </c>
      <c r="D58" s="74" t="s">
        <v>1178</v>
      </c>
      <c r="E58" s="74" t="s">
        <v>2086</v>
      </c>
      <c r="H58" s="74" t="s">
        <v>1068</v>
      </c>
      <c r="I58" s="74" t="s">
        <v>2751</v>
      </c>
      <c r="J58" s="74" t="s">
        <v>2752</v>
      </c>
      <c r="K58" s="74" t="s">
        <v>26</v>
      </c>
      <c r="L58" s="74" t="s">
        <v>2754</v>
      </c>
      <c r="M58" s="107">
        <v>-3.3613287120000002</v>
      </c>
      <c r="N58" s="107">
        <v>36.322187710000001</v>
      </c>
      <c r="O58" s="108">
        <v>1466.969106</v>
      </c>
      <c r="P58" s="108">
        <v>1.3</v>
      </c>
      <c r="Q58" s="108">
        <v>1.927419</v>
      </c>
      <c r="R58" s="135"/>
      <c r="S58" s="74">
        <v>73</v>
      </c>
      <c r="T58" s="74">
        <v>71</v>
      </c>
      <c r="U58" s="109">
        <f>V58/X58*T58</f>
        <v>26.033333333333335</v>
      </c>
      <c r="V58" s="109">
        <v>1.1000000000000001</v>
      </c>
      <c r="W58" s="109">
        <v>0.40673000000000004</v>
      </c>
      <c r="X58" s="74">
        <v>3</v>
      </c>
      <c r="Y58" s="109">
        <v>0.36299999999999999</v>
      </c>
      <c r="Z58" s="109">
        <v>12.8</v>
      </c>
      <c r="AA58" s="77">
        <f>Y58/W58</f>
        <v>0.8924839574164678</v>
      </c>
      <c r="AB58" s="77">
        <f>U58</f>
        <v>26.033333333333335</v>
      </c>
      <c r="AC58" s="78">
        <f>+AB58*(100-Z58)/100</f>
        <v>22.701066666666669</v>
      </c>
      <c r="AD58" s="78">
        <f>AC58*AA58</f>
        <v>20.260337816241734</v>
      </c>
      <c r="AE58" s="78">
        <f>+(AD58/Z58*12.5)</f>
        <v>19.785486148673566</v>
      </c>
      <c r="AF58" s="63">
        <f>AE58*10000/25</f>
        <v>7914.1944594694269</v>
      </c>
      <c r="AG58" s="63"/>
      <c r="AH58" s="74" t="s">
        <v>1651</v>
      </c>
    </row>
    <row r="59" spans="1:34" ht="15" x14ac:dyDescent="0.2">
      <c r="A59" s="106" t="s">
        <v>23</v>
      </c>
      <c r="B59" s="74" t="s">
        <v>1078</v>
      </c>
      <c r="C59" s="74" t="s">
        <v>1194</v>
      </c>
      <c r="D59" s="74" t="s">
        <v>1195</v>
      </c>
      <c r="E59" s="74" t="s">
        <v>2277</v>
      </c>
      <c r="H59" s="74" t="s">
        <v>950</v>
      </c>
      <c r="I59" s="74" t="s">
        <v>2291</v>
      </c>
      <c r="J59" s="74" t="s">
        <v>951</v>
      </c>
      <c r="K59" s="74" t="s">
        <v>25</v>
      </c>
      <c r="L59" s="74" t="s">
        <v>2294</v>
      </c>
      <c r="M59" s="107">
        <v>-8.5548249999999992</v>
      </c>
      <c r="N59" s="107">
        <v>32.0516133333333</v>
      </c>
      <c r="O59" s="108">
        <v>1572.1</v>
      </c>
      <c r="P59" s="108">
        <v>1</v>
      </c>
      <c r="Q59" s="108">
        <v>2.1011338149999998</v>
      </c>
      <c r="R59" s="137"/>
      <c r="S59" s="74">
        <v>60</v>
      </c>
      <c r="T59" s="74">
        <v>50</v>
      </c>
      <c r="U59" s="109">
        <v>26.666666666666668</v>
      </c>
      <c r="V59" s="76">
        <v>1.6</v>
      </c>
      <c r="W59" s="76">
        <v>0.78</v>
      </c>
      <c r="X59" s="111">
        <v>3</v>
      </c>
      <c r="Y59" s="76">
        <v>0.56899999999999995</v>
      </c>
      <c r="Z59" s="76">
        <v>9.8000000000000007</v>
      </c>
      <c r="AA59" s="77">
        <v>0.72948717948717945</v>
      </c>
      <c r="AB59" s="77">
        <v>26.666666666666668</v>
      </c>
      <c r="AC59" s="78">
        <v>24.053333333333335</v>
      </c>
      <c r="AD59" s="78">
        <v>17.54659829059829</v>
      </c>
      <c r="AE59" s="78">
        <f>+(AD59/Z59*12.5)</f>
        <v>22.380865166579451</v>
      </c>
      <c r="AF59" s="63">
        <v>7895.9692307692312</v>
      </c>
      <c r="AG59" s="63"/>
    </row>
    <row r="60" spans="1:34" ht="15" x14ac:dyDescent="0.2">
      <c r="A60" s="106" t="s">
        <v>23</v>
      </c>
      <c r="B60" s="74" t="s">
        <v>1078</v>
      </c>
      <c r="C60" s="74" t="s">
        <v>1194</v>
      </c>
      <c r="D60" s="74" t="s">
        <v>1195</v>
      </c>
      <c r="E60" s="74" t="s">
        <v>2277</v>
      </c>
      <c r="H60" s="74" t="s">
        <v>930</v>
      </c>
      <c r="I60" s="74" t="s">
        <v>2291</v>
      </c>
      <c r="J60" s="74" t="s">
        <v>931</v>
      </c>
      <c r="K60" s="74" t="s">
        <v>25</v>
      </c>
      <c r="L60" s="74" t="s">
        <v>2321</v>
      </c>
      <c r="M60" s="107">
        <v>-8.5601516666666608</v>
      </c>
      <c r="N60" s="107">
        <v>32.050241666666601</v>
      </c>
      <c r="O60" s="108">
        <v>1580.9</v>
      </c>
      <c r="P60" s="108">
        <v>0.25</v>
      </c>
      <c r="Q60" s="108" t="s">
        <v>2993</v>
      </c>
      <c r="R60" s="137"/>
      <c r="S60" s="74">
        <v>72</v>
      </c>
      <c r="T60" s="74">
        <v>72</v>
      </c>
      <c r="U60" s="109">
        <v>24.48</v>
      </c>
      <c r="V60" s="76">
        <v>1.02</v>
      </c>
      <c r="W60" s="76">
        <v>0.72</v>
      </c>
      <c r="X60" s="111">
        <v>3</v>
      </c>
      <c r="Y60" s="76">
        <v>0.56999999999999995</v>
      </c>
      <c r="Z60" s="76">
        <v>9.6999999999999993</v>
      </c>
      <c r="AA60" s="77">
        <v>0.79166666666666663</v>
      </c>
      <c r="AB60" s="77">
        <v>24.48</v>
      </c>
      <c r="AC60" s="78">
        <v>22.105439999999998</v>
      </c>
      <c r="AD60" s="78">
        <v>17.500139999999998</v>
      </c>
      <c r="AE60" s="78">
        <f>+(AD60/Z60*12.5)</f>
        <v>22.55172680412371</v>
      </c>
      <c r="AF60" s="63">
        <v>7875.0629999999983</v>
      </c>
      <c r="AG60" s="63"/>
    </row>
    <row r="61" spans="1:34" ht="15" x14ac:dyDescent="0.2">
      <c r="A61" s="106" t="s">
        <v>23</v>
      </c>
      <c r="B61" s="74" t="s">
        <v>1078</v>
      </c>
      <c r="C61" s="74" t="s">
        <v>1194</v>
      </c>
      <c r="D61" s="74" t="s">
        <v>1195</v>
      </c>
      <c r="E61" s="74" t="s">
        <v>2277</v>
      </c>
      <c r="H61" s="74" t="s">
        <v>950</v>
      </c>
      <c r="I61" s="74" t="s">
        <v>2291</v>
      </c>
      <c r="J61" s="74" t="s">
        <v>951</v>
      </c>
      <c r="K61" s="74" t="s">
        <v>24</v>
      </c>
      <c r="L61" s="74" t="s">
        <v>2292</v>
      </c>
      <c r="M61" s="107">
        <v>-8.5551166666666596</v>
      </c>
      <c r="N61" s="107">
        <v>32.051904999999998</v>
      </c>
      <c r="O61" s="108">
        <v>1581.7</v>
      </c>
      <c r="P61" s="108">
        <v>1</v>
      </c>
      <c r="Q61" s="108">
        <v>2.1011338149999998</v>
      </c>
      <c r="R61" s="137"/>
      <c r="S61" s="74">
        <v>79</v>
      </c>
      <c r="T61" s="74">
        <v>54</v>
      </c>
      <c r="U61" s="109">
        <v>25.919999999999998</v>
      </c>
      <c r="V61" s="76">
        <v>1.44</v>
      </c>
      <c r="W61" s="76">
        <v>1.02</v>
      </c>
      <c r="X61" s="111">
        <v>3</v>
      </c>
      <c r="Y61" s="76">
        <v>0.77100000000000002</v>
      </c>
      <c r="Z61" s="76">
        <v>10.7</v>
      </c>
      <c r="AA61" s="77">
        <v>0.75588235294117645</v>
      </c>
      <c r="AB61" s="77">
        <v>25.919999999999998</v>
      </c>
      <c r="AC61" s="78">
        <v>23.146560000000001</v>
      </c>
      <c r="AD61" s="78">
        <v>17.496076235294119</v>
      </c>
      <c r="AE61" s="78">
        <f>+(AD61/Z61*12.5)</f>
        <v>20.439341396371635</v>
      </c>
      <c r="AF61" s="63">
        <v>7873.2343058823526</v>
      </c>
      <c r="AG61" s="63"/>
    </row>
    <row r="62" spans="1:34" ht="15" x14ac:dyDescent="0.2">
      <c r="A62" s="106" t="s">
        <v>23</v>
      </c>
      <c r="B62" s="74" t="s">
        <v>1078</v>
      </c>
      <c r="C62" s="74" t="s">
        <v>1132</v>
      </c>
      <c r="D62" s="74" t="s">
        <v>1868</v>
      </c>
      <c r="E62" s="74" t="s">
        <v>1869</v>
      </c>
      <c r="H62" s="74" t="s">
        <v>921</v>
      </c>
      <c r="I62" s="74" t="s">
        <v>2868</v>
      </c>
      <c r="J62" s="74" t="s">
        <v>922</v>
      </c>
      <c r="K62" s="74" t="s">
        <v>25</v>
      </c>
      <c r="L62" s="74" t="s">
        <v>2870</v>
      </c>
      <c r="M62" s="107">
        <v>-9.2016433333333296</v>
      </c>
      <c r="N62" s="107">
        <v>32.735248333333303</v>
      </c>
      <c r="O62" s="108">
        <v>1334.5</v>
      </c>
      <c r="P62" s="108">
        <v>2</v>
      </c>
      <c r="Q62" s="108">
        <v>2.1688405849999999</v>
      </c>
      <c r="R62" s="137"/>
      <c r="S62" s="74">
        <v>60</v>
      </c>
      <c r="T62" s="74">
        <v>71</v>
      </c>
      <c r="U62" s="109">
        <f>V62/X62*T62</f>
        <v>20.353333333333335</v>
      </c>
      <c r="V62" s="109">
        <v>0.86</v>
      </c>
      <c r="W62" s="109">
        <v>0.6</v>
      </c>
      <c r="X62" s="74">
        <v>3</v>
      </c>
      <c r="Y62" s="109">
        <v>0.55900000000000005</v>
      </c>
      <c r="Z62" s="109">
        <v>10.8</v>
      </c>
      <c r="AA62" s="77">
        <f>Y62/W62</f>
        <v>0.93166666666666675</v>
      </c>
      <c r="AB62" s="77">
        <f>U62</f>
        <v>20.353333333333335</v>
      </c>
      <c r="AC62" s="78">
        <f>+AB62*(100-Z62)/100</f>
        <v>18.155173333333334</v>
      </c>
      <c r="AD62" s="78">
        <f>AC62*AA62</f>
        <v>16.914569822222223</v>
      </c>
      <c r="AE62" s="78">
        <f>+(AD62/Z62*12.5)</f>
        <v>19.577048405349796</v>
      </c>
      <c r="AF62" s="63">
        <f>AE62*10000/25</f>
        <v>7830.8193621399187</v>
      </c>
      <c r="AG62" s="63"/>
    </row>
    <row r="63" spans="1:34" ht="15" x14ac:dyDescent="0.2">
      <c r="A63" s="106" t="s">
        <v>23</v>
      </c>
      <c r="B63" s="74" t="s">
        <v>1078</v>
      </c>
      <c r="C63" s="74" t="s">
        <v>1157</v>
      </c>
      <c r="D63" s="74" t="s">
        <v>1489</v>
      </c>
      <c r="E63" s="74" t="s">
        <v>1925</v>
      </c>
      <c r="H63" s="74" t="s">
        <v>391</v>
      </c>
      <c r="I63" s="74" t="s">
        <v>2609</v>
      </c>
      <c r="J63" s="74" t="s">
        <v>2610</v>
      </c>
      <c r="K63" s="74" t="s">
        <v>24</v>
      </c>
      <c r="L63" s="74" t="s">
        <v>2612</v>
      </c>
      <c r="M63" s="107">
        <v>-10.5544029042206</v>
      </c>
      <c r="N63" s="107">
        <v>35.3405178408618</v>
      </c>
      <c r="O63" s="108">
        <v>1034.3279737484099</v>
      </c>
      <c r="P63" s="108">
        <v>1</v>
      </c>
      <c r="Q63" s="108">
        <v>1.136930105</v>
      </c>
      <c r="R63" s="137"/>
      <c r="S63" s="74">
        <v>91</v>
      </c>
      <c r="T63" s="74">
        <v>94</v>
      </c>
      <c r="U63" s="109">
        <f>V63/X63*T63</f>
        <v>21.431999999999999</v>
      </c>
      <c r="V63" s="109">
        <v>1.1399999999999999</v>
      </c>
      <c r="W63" s="109">
        <v>0.86</v>
      </c>
      <c r="X63" s="74">
        <v>5</v>
      </c>
      <c r="Y63" s="109">
        <v>0.68100000000000005</v>
      </c>
      <c r="Z63" s="109">
        <v>9.8000000000000007</v>
      </c>
      <c r="AA63" s="77">
        <f>Y63/W63</f>
        <v>0.79186046511627917</v>
      </c>
      <c r="AB63" s="77">
        <f>U63</f>
        <v>21.431999999999999</v>
      </c>
      <c r="AC63" s="78">
        <f>+AB63*(100-Z63)/100</f>
        <v>19.331664</v>
      </c>
      <c r="AD63" s="78">
        <f>AC63*AA63</f>
        <v>15.30798044651163</v>
      </c>
      <c r="AE63" s="78">
        <f>+(AD63/Z63*12.5)</f>
        <v>19.525485263407692</v>
      </c>
      <c r="AF63" s="63">
        <f>AE63*10000/25</f>
        <v>7810.1941053630771</v>
      </c>
      <c r="AG63" s="63"/>
    </row>
    <row r="64" spans="1:34" ht="15" x14ac:dyDescent="0.2">
      <c r="A64" s="106" t="s">
        <v>23</v>
      </c>
      <c r="B64" s="74" t="s">
        <v>1078</v>
      </c>
      <c r="C64" s="74" t="s">
        <v>1194</v>
      </c>
      <c r="D64" s="74" t="s">
        <v>1383</v>
      </c>
      <c r="E64" s="74" t="s">
        <v>1384</v>
      </c>
      <c r="H64" s="74" t="s">
        <v>332</v>
      </c>
      <c r="I64" s="74" t="s">
        <v>2022</v>
      </c>
      <c r="J64" s="74" t="s">
        <v>2023</v>
      </c>
      <c r="K64" s="74" t="s">
        <v>26</v>
      </c>
      <c r="L64" s="74" t="s">
        <v>2030</v>
      </c>
      <c r="M64" s="107">
        <v>-7.7276400000000001</v>
      </c>
      <c r="N64" s="107">
        <v>31.097751670000001</v>
      </c>
      <c r="O64" s="108">
        <v>1662.6</v>
      </c>
      <c r="P64" s="108">
        <v>4</v>
      </c>
      <c r="Q64" s="108">
        <v>3.586729075</v>
      </c>
      <c r="R64" s="137"/>
      <c r="S64" s="74">
        <v>40</v>
      </c>
      <c r="T64" s="74">
        <v>37</v>
      </c>
      <c r="U64" s="109">
        <f>V64/X64*T64</f>
        <v>12.086666666666666</v>
      </c>
      <c r="V64" s="109">
        <v>0.98</v>
      </c>
      <c r="W64" s="109">
        <v>0.32</v>
      </c>
      <c r="X64" s="74">
        <v>3</v>
      </c>
      <c r="Y64" s="109">
        <v>0.438</v>
      </c>
      <c r="Z64" s="109">
        <v>9.6</v>
      </c>
      <c r="AA64" s="77">
        <f>Y64/W64</f>
        <v>1.3687499999999999</v>
      </c>
      <c r="AB64" s="77">
        <f>U64</f>
        <v>12.086666666666666</v>
      </c>
      <c r="AC64" s="78">
        <f>+AB64*(100-Z64)/100</f>
        <v>10.926346666666666</v>
      </c>
      <c r="AD64" s="78">
        <f>AC64*AA64</f>
        <v>14.955436999999998</v>
      </c>
      <c r="AE64" s="78">
        <f>+(AD64/Z64*12.5)</f>
        <v>19.473225260416665</v>
      </c>
      <c r="AF64" s="63">
        <f>AE64*10000/25</f>
        <v>7789.2901041666664</v>
      </c>
      <c r="AG64" s="63"/>
    </row>
    <row r="65" spans="1:34" ht="15" x14ac:dyDescent="0.2">
      <c r="A65" s="106" t="s">
        <v>23</v>
      </c>
      <c r="B65" s="74" t="s">
        <v>1086</v>
      </c>
      <c r="C65" s="74" t="s">
        <v>1103</v>
      </c>
      <c r="D65" s="74" t="s">
        <v>1104</v>
      </c>
      <c r="E65" s="74" t="s">
        <v>1267</v>
      </c>
      <c r="H65" s="74" t="s">
        <v>831</v>
      </c>
      <c r="I65" s="74" t="s">
        <v>2560</v>
      </c>
      <c r="J65" s="74" t="s">
        <v>2560</v>
      </c>
      <c r="K65" s="74" t="s">
        <v>25</v>
      </c>
      <c r="L65" s="74" t="s">
        <v>2561</v>
      </c>
      <c r="M65" s="107">
        <v>-4.2072669267825802</v>
      </c>
      <c r="N65" s="107">
        <v>35.5598828695652</v>
      </c>
      <c r="O65" s="108">
        <v>1556.8353749907101</v>
      </c>
      <c r="P65" s="108">
        <v>1</v>
      </c>
      <c r="Q65" s="108">
        <v>1.3210233300000001</v>
      </c>
      <c r="R65" s="135"/>
      <c r="S65" s="74">
        <v>82</v>
      </c>
      <c r="T65" s="74">
        <v>82</v>
      </c>
      <c r="U65" s="109">
        <f>V65/X65*T65</f>
        <v>27.333333333333332</v>
      </c>
      <c r="V65" s="109">
        <v>1</v>
      </c>
      <c r="W65" s="109">
        <v>0.71909000000000001</v>
      </c>
      <c r="X65" s="74">
        <v>3</v>
      </c>
      <c r="Y65" s="109">
        <v>0.56271000000000004</v>
      </c>
      <c r="Z65" s="110">
        <v>12.1</v>
      </c>
      <c r="AA65" s="77">
        <f>Y65/W65</f>
        <v>0.78253069852174284</v>
      </c>
      <c r="AB65" s="77">
        <f>U65</f>
        <v>27.333333333333332</v>
      </c>
      <c r="AC65" s="78">
        <f>+AB65*(100-Z65)/100</f>
        <v>24.026</v>
      </c>
      <c r="AD65" s="78">
        <f>AC65*AA65</f>
        <v>18.801082562683394</v>
      </c>
      <c r="AE65" s="78">
        <f>+(AD65/Z65*12.5)</f>
        <v>19.422605953185325</v>
      </c>
      <c r="AF65" s="63">
        <f>AE65*10000/25</f>
        <v>7769.0423812741301</v>
      </c>
      <c r="AG65" s="63"/>
    </row>
    <row r="66" spans="1:34" ht="15" x14ac:dyDescent="0.2">
      <c r="A66" s="106" t="s">
        <v>23</v>
      </c>
      <c r="B66" s="74" t="s">
        <v>1086</v>
      </c>
      <c r="C66" s="74" t="s">
        <v>1087</v>
      </c>
      <c r="D66" s="74" t="s">
        <v>1088</v>
      </c>
      <c r="E66" s="74" t="s">
        <v>1089</v>
      </c>
      <c r="H66" s="74" t="s">
        <v>815</v>
      </c>
      <c r="I66" s="74" t="s">
        <v>2336</v>
      </c>
      <c r="J66" s="74" t="s">
        <v>2337</v>
      </c>
      <c r="K66" s="74" t="s">
        <v>26</v>
      </c>
      <c r="L66" s="74" t="s">
        <v>2340</v>
      </c>
      <c r="M66" s="107">
        <v>-3.2338482220000002</v>
      </c>
      <c r="N66" s="107">
        <v>37.082203219999997</v>
      </c>
      <c r="O66" s="108">
        <v>1161.498652</v>
      </c>
      <c r="P66" s="108">
        <v>2</v>
      </c>
      <c r="Q66" s="108">
        <v>2.05393676</v>
      </c>
      <c r="R66" s="135"/>
      <c r="S66" s="74">
        <v>112</v>
      </c>
      <c r="T66" s="74">
        <v>110</v>
      </c>
      <c r="U66" s="109">
        <f>V66/X66*T66</f>
        <v>23.466666666666669</v>
      </c>
      <c r="V66" s="109">
        <v>0.64</v>
      </c>
      <c r="W66" s="109">
        <v>0.45498</v>
      </c>
      <c r="X66" s="74">
        <v>3</v>
      </c>
      <c r="Y66" s="109">
        <v>0.37872</v>
      </c>
      <c r="Z66" s="109">
        <v>11.2</v>
      </c>
      <c r="AA66" s="77">
        <f>Y66/W66</f>
        <v>0.83238823684557561</v>
      </c>
      <c r="AB66" s="77">
        <f>U66</f>
        <v>23.466666666666669</v>
      </c>
      <c r="AC66" s="78">
        <f>+AB66*(100-Z66)/100</f>
        <v>20.8384</v>
      </c>
      <c r="AD66" s="78">
        <f>AC66*AA66</f>
        <v>17.345639034682844</v>
      </c>
      <c r="AE66" s="78">
        <f>+(AD66/Z66*12.5)</f>
        <v>19.358972136922816</v>
      </c>
      <c r="AF66" s="63">
        <f>AE66*10000/25</f>
        <v>7743.5888547691256</v>
      </c>
      <c r="AG66" s="63"/>
    </row>
    <row r="67" spans="1:34" ht="15" x14ac:dyDescent="0.2">
      <c r="A67" s="106" t="s">
        <v>23</v>
      </c>
      <c r="B67" s="74" t="s">
        <v>1078</v>
      </c>
      <c r="C67" s="74" t="s">
        <v>1194</v>
      </c>
      <c r="D67" s="74" t="s">
        <v>1195</v>
      </c>
      <c r="E67" s="74" t="s">
        <v>2189</v>
      </c>
      <c r="H67" s="74" t="s">
        <v>352</v>
      </c>
      <c r="I67" s="74" t="s">
        <v>2223</v>
      </c>
      <c r="J67" s="74" t="s">
        <v>2223</v>
      </c>
      <c r="K67" s="74" t="s">
        <v>25</v>
      </c>
      <c r="L67" s="74" t="s">
        <v>2224</v>
      </c>
      <c r="M67" s="107">
        <v>-8.5244116666666603</v>
      </c>
      <c r="N67" s="107">
        <v>32.031796666666601</v>
      </c>
      <c r="O67" s="108">
        <v>1628.6</v>
      </c>
      <c r="P67" s="108">
        <v>2</v>
      </c>
      <c r="Q67" s="108">
        <v>2.2293813099999999</v>
      </c>
      <c r="R67" s="137"/>
      <c r="S67" s="74">
        <v>68</v>
      </c>
      <c r="T67" s="74">
        <v>76</v>
      </c>
      <c r="U67" s="109">
        <v>23.306666666666668</v>
      </c>
      <c r="V67" s="76">
        <v>0.92</v>
      </c>
      <c r="W67" s="76">
        <v>0.56000000000000005</v>
      </c>
      <c r="X67" s="111">
        <v>3</v>
      </c>
      <c r="Y67" s="76">
        <v>0.46500000000000002</v>
      </c>
      <c r="Z67" s="76">
        <v>11.2</v>
      </c>
      <c r="AA67" s="77">
        <v>0.83035714285714279</v>
      </c>
      <c r="AB67" s="77">
        <v>23.306666666666668</v>
      </c>
      <c r="AC67" s="78">
        <v>20.69632</v>
      </c>
      <c r="AD67" s="78">
        <v>17.18533714285714</v>
      </c>
      <c r="AE67" s="78">
        <f>+(AD67/Z67*12.5)</f>
        <v>19.180063775510202</v>
      </c>
      <c r="AF67" s="63">
        <v>7733.4017142857138</v>
      </c>
      <c r="AG67" s="63"/>
    </row>
    <row r="68" spans="1:34" ht="15" x14ac:dyDescent="0.2">
      <c r="A68" s="106" t="s">
        <v>23</v>
      </c>
      <c r="B68" s="74" t="s">
        <v>1078</v>
      </c>
      <c r="C68" s="74" t="s">
        <v>1157</v>
      </c>
      <c r="D68" s="74" t="s">
        <v>1489</v>
      </c>
      <c r="E68" s="74" t="s">
        <v>1490</v>
      </c>
      <c r="H68" s="74" t="s">
        <v>398</v>
      </c>
      <c r="I68" s="74" t="s">
        <v>399</v>
      </c>
      <c r="J68" s="74" t="s">
        <v>399</v>
      </c>
      <c r="K68" s="74" t="s">
        <v>24</v>
      </c>
      <c r="L68" s="74" t="s">
        <v>2642</v>
      </c>
      <c r="M68" s="107">
        <v>-10.571211666666599</v>
      </c>
      <c r="N68" s="107">
        <v>35.393031666666602</v>
      </c>
      <c r="O68" s="108">
        <v>1003.4</v>
      </c>
      <c r="P68" s="108">
        <v>6</v>
      </c>
      <c r="Q68" s="108">
        <v>4.3361985399999998</v>
      </c>
      <c r="R68" s="137"/>
      <c r="S68" s="74">
        <v>88</v>
      </c>
      <c r="T68" s="74">
        <v>92</v>
      </c>
      <c r="U68" s="109">
        <f>V68/X68*T68</f>
        <v>21.466666666666665</v>
      </c>
      <c r="V68" s="109">
        <v>0.7</v>
      </c>
      <c r="W68" s="109">
        <v>0.54</v>
      </c>
      <c r="X68" s="74">
        <v>3</v>
      </c>
      <c r="Y68" s="109">
        <v>0.45</v>
      </c>
      <c r="Z68" s="109">
        <v>10.4</v>
      </c>
      <c r="AA68" s="77">
        <f>Y68/W68</f>
        <v>0.83333333333333326</v>
      </c>
      <c r="AB68" s="77">
        <f>U68</f>
        <v>21.466666666666665</v>
      </c>
      <c r="AC68" s="78">
        <f>+AB68*(100-Z68)/100</f>
        <v>19.234133333333329</v>
      </c>
      <c r="AD68" s="78">
        <f>AC68*AA68</f>
        <v>16.028444444444439</v>
      </c>
      <c r="AE68" s="78">
        <f>+(AD68/Z68*12.5)</f>
        <v>19.264957264957257</v>
      </c>
      <c r="AF68" s="63">
        <f>AE68*10000/25</f>
        <v>7705.9829059829026</v>
      </c>
      <c r="AG68" s="63"/>
    </row>
    <row r="69" spans="1:34" ht="15" x14ac:dyDescent="0.2">
      <c r="A69" s="106" t="s">
        <v>23</v>
      </c>
      <c r="B69" s="74" t="s">
        <v>1078</v>
      </c>
      <c r="C69" s="74" t="s">
        <v>1132</v>
      </c>
      <c r="D69" s="74" t="s">
        <v>1868</v>
      </c>
      <c r="E69" s="74" t="s">
        <v>1869</v>
      </c>
      <c r="H69" s="74" t="s">
        <v>463</v>
      </c>
      <c r="I69" s="74" t="s">
        <v>464</v>
      </c>
      <c r="J69" s="74" t="s">
        <v>464</v>
      </c>
      <c r="K69" s="74" t="s">
        <v>26</v>
      </c>
      <c r="L69" s="74" t="s">
        <v>2877</v>
      </c>
      <c r="M69" s="107">
        <v>-9.2039737010000007</v>
      </c>
      <c r="N69" s="107">
        <v>32.737807179999997</v>
      </c>
      <c r="O69" s="108">
        <v>1326.751839</v>
      </c>
      <c r="P69" s="108">
        <v>4</v>
      </c>
      <c r="Q69" s="108">
        <v>3.3645816800000001</v>
      </c>
      <c r="R69" s="137"/>
      <c r="S69" s="74">
        <v>97</v>
      </c>
      <c r="T69" s="74">
        <v>89</v>
      </c>
      <c r="U69" s="109">
        <f>V69/X69*T69</f>
        <v>19.134999999999998</v>
      </c>
      <c r="V69" s="109">
        <v>0.86</v>
      </c>
      <c r="W69" s="109">
        <v>0.64</v>
      </c>
      <c r="X69" s="74">
        <v>4</v>
      </c>
      <c r="Y69" s="109">
        <v>0.62</v>
      </c>
      <c r="Z69" s="109">
        <v>10.8</v>
      </c>
      <c r="AA69" s="77">
        <f>Y69/W69</f>
        <v>0.96875</v>
      </c>
      <c r="AB69" s="77">
        <f>U69</f>
        <v>19.134999999999998</v>
      </c>
      <c r="AC69" s="78">
        <f>+AB69*(100-Z69)/100</f>
        <v>17.06842</v>
      </c>
      <c r="AD69" s="78">
        <f>AC69*AA69</f>
        <v>16.535031875000001</v>
      </c>
      <c r="AE69" s="78">
        <f>+(AD69/Z69*12.5)</f>
        <v>19.137768373842594</v>
      </c>
      <c r="AF69" s="63">
        <f>AE69*10000/25</f>
        <v>7655.1073495370374</v>
      </c>
      <c r="AG69" s="63"/>
    </row>
    <row r="70" spans="1:34" ht="15" x14ac:dyDescent="0.2">
      <c r="A70" s="106" t="s">
        <v>23</v>
      </c>
      <c r="B70" s="74" t="s">
        <v>1078</v>
      </c>
      <c r="C70" s="74" t="s">
        <v>1113</v>
      </c>
      <c r="D70" s="74" t="s">
        <v>1598</v>
      </c>
      <c r="E70" s="74" t="s">
        <v>1723</v>
      </c>
      <c r="H70" s="74" t="s">
        <v>274</v>
      </c>
      <c r="I70" s="74" t="s">
        <v>275</v>
      </c>
      <c r="J70" s="74" t="s">
        <v>275</v>
      </c>
      <c r="K70" s="74" t="s">
        <v>25</v>
      </c>
      <c r="L70" s="74" t="s">
        <v>1763</v>
      </c>
      <c r="M70" s="107">
        <v>-9.3952439722878491</v>
      </c>
      <c r="N70" s="107">
        <v>34.771313732916703</v>
      </c>
      <c r="O70" s="108">
        <v>1996.7527099921499</v>
      </c>
      <c r="P70" s="108">
        <v>0.5</v>
      </c>
      <c r="Q70" s="108">
        <v>0.41488929499999999</v>
      </c>
      <c r="R70" s="135"/>
      <c r="S70" s="74">
        <v>32</v>
      </c>
      <c r="T70" s="74">
        <v>55</v>
      </c>
      <c r="U70" s="109">
        <f>V70/X70*T70</f>
        <v>19.8</v>
      </c>
      <c r="V70" s="109">
        <v>1.08</v>
      </c>
      <c r="W70" s="109">
        <v>0.48</v>
      </c>
      <c r="X70" s="74">
        <v>3</v>
      </c>
      <c r="Y70" s="109">
        <v>0.39400000000000002</v>
      </c>
      <c r="Z70" s="109">
        <v>9.6</v>
      </c>
      <c r="AA70" s="77">
        <f>Y70/W70</f>
        <v>0.82083333333333341</v>
      </c>
      <c r="AB70" s="77">
        <f>U70</f>
        <v>19.8</v>
      </c>
      <c r="AC70" s="78">
        <f>+AB70*(100-Z70)/100</f>
        <v>17.8992</v>
      </c>
      <c r="AD70" s="78">
        <f>AC70*AA70</f>
        <v>14.692260000000001</v>
      </c>
      <c r="AE70" s="78">
        <f>+(AD70/Z70*12.5)</f>
        <v>19.130546875</v>
      </c>
      <c r="AF70" s="63">
        <f>AE70*10000/25</f>
        <v>7652.21875</v>
      </c>
      <c r="AG70" s="63"/>
    </row>
    <row r="71" spans="1:34" ht="15" x14ac:dyDescent="0.2">
      <c r="A71" s="106" t="s">
        <v>23</v>
      </c>
      <c r="B71" s="74" t="s">
        <v>1078</v>
      </c>
      <c r="C71" s="74" t="s">
        <v>1157</v>
      </c>
      <c r="D71" s="74" t="s">
        <v>1489</v>
      </c>
      <c r="E71" s="74" t="s">
        <v>1925</v>
      </c>
      <c r="H71" s="74" t="s">
        <v>383</v>
      </c>
      <c r="I71" s="74" t="s">
        <v>2544</v>
      </c>
      <c r="J71" s="74" t="s">
        <v>384</v>
      </c>
      <c r="K71" s="74" t="s">
        <v>26</v>
      </c>
      <c r="L71" s="74" t="s">
        <v>2545</v>
      </c>
      <c r="M71" s="107">
        <v>-10.545639209999999</v>
      </c>
      <c r="N71" s="107">
        <v>35.341657419999997</v>
      </c>
      <c r="O71" s="108">
        <v>1075.8624709999999</v>
      </c>
      <c r="P71" s="108">
        <v>4</v>
      </c>
      <c r="Q71" s="108">
        <v>3.2679636250000001</v>
      </c>
      <c r="R71" s="137"/>
      <c r="S71" s="74">
        <v>82</v>
      </c>
      <c r="T71" s="74">
        <v>103</v>
      </c>
      <c r="U71" s="109">
        <f>V71/X71*T71</f>
        <v>26.78</v>
      </c>
      <c r="V71" s="109">
        <v>0.78</v>
      </c>
      <c r="W71" s="109">
        <v>0.42</v>
      </c>
      <c r="X71" s="74">
        <v>3</v>
      </c>
      <c r="Y71" s="109">
        <v>0.35699999999999998</v>
      </c>
      <c r="Z71" s="109">
        <v>13</v>
      </c>
      <c r="AA71" s="77">
        <f>Y71/W71</f>
        <v>0.85</v>
      </c>
      <c r="AB71" s="77">
        <f>U71</f>
        <v>26.78</v>
      </c>
      <c r="AC71" s="78">
        <f>+AB71*(100-Z71)/100</f>
        <v>23.2986</v>
      </c>
      <c r="AD71" s="78">
        <f>AC71*AA71</f>
        <v>19.803809999999999</v>
      </c>
      <c r="AE71" s="78">
        <f>+(AD71/Z71*12.5)</f>
        <v>19.042124999999999</v>
      </c>
      <c r="AF71" s="63">
        <f>AE71*10000/25</f>
        <v>7616.85</v>
      </c>
      <c r="AG71" s="63"/>
    </row>
    <row r="72" spans="1:34" ht="15" x14ac:dyDescent="0.2">
      <c r="A72" s="106" t="s">
        <v>23</v>
      </c>
      <c r="B72" s="74" t="s">
        <v>1078</v>
      </c>
      <c r="C72" s="74" t="s">
        <v>1132</v>
      </c>
      <c r="D72" s="74" t="s">
        <v>1868</v>
      </c>
      <c r="E72" s="74" t="s">
        <v>2519</v>
      </c>
      <c r="H72" s="74" t="s">
        <v>935</v>
      </c>
      <c r="I72" s="74" t="s">
        <v>2898</v>
      </c>
      <c r="J72" s="74" t="s">
        <v>2899</v>
      </c>
      <c r="K72" s="74" t="s">
        <v>26</v>
      </c>
      <c r="L72" s="74" t="s">
        <v>2906</v>
      </c>
      <c r="M72" s="107">
        <v>-9.1716272239999999</v>
      </c>
      <c r="N72" s="107">
        <v>32.732855600000001</v>
      </c>
      <c r="O72" s="108">
        <v>1289.5196390000001</v>
      </c>
      <c r="P72" s="108">
        <v>3</v>
      </c>
      <c r="Q72" s="108">
        <v>4.1849702799999999</v>
      </c>
      <c r="R72" s="137"/>
      <c r="S72" s="74">
        <v>67</v>
      </c>
      <c r="T72" s="74">
        <v>56</v>
      </c>
      <c r="U72" s="109">
        <f>V72/X72*T72</f>
        <v>28.933333333333337</v>
      </c>
      <c r="V72" s="109">
        <v>1.55</v>
      </c>
      <c r="W72" s="109">
        <v>0.64767999999999992</v>
      </c>
      <c r="X72" s="74">
        <v>3</v>
      </c>
      <c r="Y72" s="109">
        <v>0.55740000000000001</v>
      </c>
      <c r="Z72" s="76">
        <v>14.1</v>
      </c>
      <c r="AA72" s="77">
        <f>Y72/W72</f>
        <v>0.86061017786561278</v>
      </c>
      <c r="AB72" s="77">
        <f>U72</f>
        <v>28.933333333333337</v>
      </c>
      <c r="AC72" s="78">
        <f>+AB72*(100-Z72)/100</f>
        <v>24.853733333333338</v>
      </c>
      <c r="AD72" s="78">
        <f>AC72*AA72</f>
        <v>21.389375864624512</v>
      </c>
      <c r="AE72" s="78">
        <f>+(AD72/Z72*12.5)</f>
        <v>18.962212645943715</v>
      </c>
      <c r="AF72" s="63">
        <f>AE72*10000/25</f>
        <v>7584.8850583774865</v>
      </c>
      <c r="AG72" s="63"/>
    </row>
    <row r="73" spans="1:34" ht="15" x14ac:dyDescent="0.2">
      <c r="A73" s="106" t="s">
        <v>23</v>
      </c>
      <c r="B73" s="74" t="s">
        <v>1078</v>
      </c>
      <c r="C73" s="74" t="s">
        <v>1157</v>
      </c>
      <c r="D73" s="74" t="s">
        <v>1158</v>
      </c>
      <c r="E73" s="74" t="s">
        <v>2346</v>
      </c>
      <c r="H73" s="74" t="s">
        <v>370</v>
      </c>
      <c r="I73" s="74" t="s">
        <v>371</v>
      </c>
      <c r="J73" s="74" t="s">
        <v>371</v>
      </c>
      <c r="K73" s="74" t="s">
        <v>24</v>
      </c>
      <c r="L73" s="74" t="s">
        <v>2364</v>
      </c>
      <c r="M73" s="107">
        <v>-10.445046017568499</v>
      </c>
      <c r="N73" s="107">
        <v>36.1741488988282</v>
      </c>
      <c r="O73" s="108">
        <v>774.22082319807203</v>
      </c>
      <c r="P73" s="108">
        <v>1</v>
      </c>
      <c r="Q73" s="108">
        <v>0.98051264000000005</v>
      </c>
      <c r="R73" s="135"/>
      <c r="S73" s="74">
        <v>62</v>
      </c>
      <c r="T73" s="74">
        <v>56</v>
      </c>
      <c r="U73" s="109">
        <f>V73/X73*T73</f>
        <v>17.173333333333336</v>
      </c>
      <c r="V73" s="109">
        <v>0.92</v>
      </c>
      <c r="W73" s="109">
        <v>0.46</v>
      </c>
      <c r="X73" s="74">
        <v>3</v>
      </c>
      <c r="Y73" s="109">
        <v>0.39600000000000002</v>
      </c>
      <c r="Z73" s="109">
        <v>9</v>
      </c>
      <c r="AA73" s="77">
        <f>Y73/W73</f>
        <v>0.86086956521739133</v>
      </c>
      <c r="AB73" s="77">
        <f>U73</f>
        <v>17.173333333333336</v>
      </c>
      <c r="AC73" s="78">
        <f>+AB73*(100-Z73)/100</f>
        <v>15.627733333333335</v>
      </c>
      <c r="AD73" s="78">
        <f>AC73*AA73</f>
        <v>13.453440000000002</v>
      </c>
      <c r="AE73" s="78">
        <f>+(AD73/Z73*12.5)</f>
        <v>18.685333333333336</v>
      </c>
      <c r="AF73" s="63">
        <f>AE73*10000/25</f>
        <v>7474.133333333335</v>
      </c>
      <c r="AG73" s="63"/>
    </row>
    <row r="74" spans="1:34" ht="15" x14ac:dyDescent="0.2">
      <c r="A74" s="106" t="s">
        <v>23</v>
      </c>
      <c r="B74" s="74" t="s">
        <v>1086</v>
      </c>
      <c r="C74" s="74" t="s">
        <v>1103</v>
      </c>
      <c r="D74" s="74" t="s">
        <v>1104</v>
      </c>
      <c r="E74" s="74" t="s">
        <v>1267</v>
      </c>
      <c r="H74" s="74" t="s">
        <v>824</v>
      </c>
      <c r="I74" s="74" t="s">
        <v>2503</v>
      </c>
      <c r="J74" s="74" t="s">
        <v>2503</v>
      </c>
      <c r="K74" s="74" t="s">
        <v>26</v>
      </c>
      <c r="L74" s="74" t="s">
        <v>2506</v>
      </c>
      <c r="M74" s="107">
        <v>-4.2050749999999999</v>
      </c>
      <c r="N74" s="107">
        <v>35.559946670000002</v>
      </c>
      <c r="O74" s="108">
        <v>1607.6</v>
      </c>
      <c r="P74" s="108">
        <v>1</v>
      </c>
      <c r="Q74" s="108">
        <v>1.4169000700000001</v>
      </c>
      <c r="R74" s="135"/>
      <c r="S74" s="74">
        <v>73</v>
      </c>
      <c r="T74" s="74">
        <v>87</v>
      </c>
      <c r="U74" s="109">
        <f>V74/X74*T74</f>
        <v>27.259999999999998</v>
      </c>
      <c r="V74" s="109">
        <v>0.94</v>
      </c>
      <c r="W74" s="109">
        <v>0.68644000000000005</v>
      </c>
      <c r="X74" s="74">
        <v>3</v>
      </c>
      <c r="Y74" s="109">
        <v>0.52691999999999994</v>
      </c>
      <c r="Z74" s="109">
        <v>12.3</v>
      </c>
      <c r="AA74" s="77">
        <f>Y74/W74</f>
        <v>0.76761260998776282</v>
      </c>
      <c r="AB74" s="77">
        <f>U74</f>
        <v>27.259999999999998</v>
      </c>
      <c r="AC74" s="78">
        <f>+AB74*(100-Z74)/100</f>
        <v>23.907019999999999</v>
      </c>
      <c r="AD74" s="78">
        <f>AC74*AA74</f>
        <v>18.351330019229646</v>
      </c>
      <c r="AE74" s="78">
        <f>+(AD74/Z74*12.5)</f>
        <v>18.64972562929842</v>
      </c>
      <c r="AF74" s="63">
        <f>AE74*10000/25</f>
        <v>7459.8902517193683</v>
      </c>
      <c r="AG74" s="63"/>
    </row>
    <row r="75" spans="1:34" ht="15" x14ac:dyDescent="0.2">
      <c r="A75" s="106" t="s">
        <v>23</v>
      </c>
      <c r="B75" s="74" t="s">
        <v>1078</v>
      </c>
      <c r="C75" s="74" t="s">
        <v>1113</v>
      </c>
      <c r="D75" s="74" t="s">
        <v>1243</v>
      </c>
      <c r="E75" s="74" t="s">
        <v>1284</v>
      </c>
      <c r="H75" s="74" t="s">
        <v>326</v>
      </c>
      <c r="I75" s="74" t="s">
        <v>1962</v>
      </c>
      <c r="J75" s="74" t="s">
        <v>1963</v>
      </c>
      <c r="K75" s="74" t="s">
        <v>26</v>
      </c>
      <c r="L75" s="74" t="s">
        <v>1965</v>
      </c>
      <c r="M75" s="107">
        <v>-9.2907050000000009</v>
      </c>
      <c r="N75" s="107">
        <v>34.637824999999999</v>
      </c>
      <c r="O75" s="108">
        <v>2026.6</v>
      </c>
      <c r="P75" s="108">
        <v>1.5</v>
      </c>
      <c r="Q75" s="108">
        <v>1.252081035</v>
      </c>
      <c r="R75" s="137"/>
      <c r="S75" s="74">
        <v>78</v>
      </c>
      <c r="T75" s="74">
        <v>78</v>
      </c>
      <c r="U75" s="109">
        <f>V75/X75*T75</f>
        <v>22.36</v>
      </c>
      <c r="V75" s="109">
        <v>0.86</v>
      </c>
      <c r="W75" s="109">
        <v>0.3</v>
      </c>
      <c r="X75" s="74">
        <v>3</v>
      </c>
      <c r="Y75" s="109">
        <v>0.29899999999999999</v>
      </c>
      <c r="Z75" s="109">
        <v>13</v>
      </c>
      <c r="AA75" s="77">
        <f>Y75/W75</f>
        <v>0.9966666666666667</v>
      </c>
      <c r="AB75" s="77">
        <f>U75</f>
        <v>22.36</v>
      </c>
      <c r="AC75" s="78">
        <f>+AB75*(100-Z75)/100</f>
        <v>19.453199999999999</v>
      </c>
      <c r="AD75" s="78">
        <f>AC75*AA75</f>
        <v>19.388355999999998</v>
      </c>
      <c r="AE75" s="78">
        <f>+(AD75/Z75*12.5)</f>
        <v>18.64265</v>
      </c>
      <c r="AF75" s="63">
        <f>AE75*10000/25</f>
        <v>7457.06</v>
      </c>
      <c r="AG75" s="63"/>
    </row>
    <row r="76" spans="1:34" ht="15" x14ac:dyDescent="0.2">
      <c r="A76" s="106" t="s">
        <v>23</v>
      </c>
      <c r="B76" s="74" t="s">
        <v>1078</v>
      </c>
      <c r="C76" s="74" t="s">
        <v>1194</v>
      </c>
      <c r="D76" s="74" t="s">
        <v>1195</v>
      </c>
      <c r="E76" s="74" t="s">
        <v>2277</v>
      </c>
      <c r="H76" s="74" t="s">
        <v>930</v>
      </c>
      <c r="I76" s="74" t="s">
        <v>2291</v>
      </c>
      <c r="J76" s="74" t="s">
        <v>931</v>
      </c>
      <c r="K76" s="74" t="s">
        <v>26</v>
      </c>
      <c r="L76" s="74" t="s">
        <v>2320</v>
      </c>
      <c r="M76" s="107">
        <v>-8.5597383330000003</v>
      </c>
      <c r="N76" s="107">
        <v>32.050600000000003</v>
      </c>
      <c r="O76" s="108">
        <v>1587.8</v>
      </c>
      <c r="P76" s="108">
        <v>0.25</v>
      </c>
      <c r="Q76" s="108" t="s">
        <v>2993</v>
      </c>
      <c r="R76" s="137"/>
      <c r="S76" s="74">
        <v>65</v>
      </c>
      <c r="T76" s="74">
        <v>65</v>
      </c>
      <c r="U76" s="109">
        <v>24.699999999999996</v>
      </c>
      <c r="V76" s="110">
        <v>1.1399999999999999</v>
      </c>
      <c r="W76" s="76">
        <v>0.8</v>
      </c>
      <c r="X76" s="120">
        <v>3</v>
      </c>
      <c r="Y76" s="110">
        <v>0.60899999999999999</v>
      </c>
      <c r="Z76" s="110">
        <v>11.9</v>
      </c>
      <c r="AA76" s="77">
        <v>0.76124999999999998</v>
      </c>
      <c r="AB76" s="77">
        <v>24.699999999999996</v>
      </c>
      <c r="AC76" s="78">
        <v>21.760699999999996</v>
      </c>
      <c r="AD76" s="78">
        <v>16.565332874999996</v>
      </c>
      <c r="AE76" s="78">
        <f>+(AD76/Z76*12.5)</f>
        <v>17.400559742647054</v>
      </c>
      <c r="AF76" s="63">
        <v>7454.399793749998</v>
      </c>
      <c r="AG76" s="63"/>
    </row>
    <row r="77" spans="1:34" ht="15" x14ac:dyDescent="0.2">
      <c r="A77" s="106" t="s">
        <v>23</v>
      </c>
      <c r="B77" s="74" t="s">
        <v>1078</v>
      </c>
      <c r="C77" s="74" t="s">
        <v>1079</v>
      </c>
      <c r="D77" s="74" t="s">
        <v>1419</v>
      </c>
      <c r="E77" s="74" t="s">
        <v>1420</v>
      </c>
      <c r="H77" s="74" t="s">
        <v>1002</v>
      </c>
      <c r="I77" s="74" t="s">
        <v>189</v>
      </c>
      <c r="J77" s="74" t="s">
        <v>189</v>
      </c>
      <c r="K77" s="74" t="s">
        <v>25</v>
      </c>
      <c r="L77" s="74" t="s">
        <v>1533</v>
      </c>
      <c r="M77" s="107">
        <v>-8.2728466666666591</v>
      </c>
      <c r="N77" s="107">
        <v>35.046698333333303</v>
      </c>
      <c r="O77" s="108">
        <v>1511.3</v>
      </c>
      <c r="P77" s="108">
        <v>0.5</v>
      </c>
      <c r="Q77" s="108">
        <v>0.41167693</v>
      </c>
      <c r="R77" s="137"/>
      <c r="S77" s="74">
        <v>123</v>
      </c>
      <c r="T77" s="74">
        <v>104</v>
      </c>
      <c r="U77" s="109">
        <f>V77/X77*T77</f>
        <v>24.96</v>
      </c>
      <c r="V77" s="109">
        <v>0.72</v>
      </c>
      <c r="W77" s="109">
        <v>0.62522</v>
      </c>
      <c r="X77" s="74">
        <v>3</v>
      </c>
      <c r="Y77" s="109">
        <v>0.57002999999999993</v>
      </c>
      <c r="Z77" s="109">
        <v>13.3</v>
      </c>
      <c r="AA77" s="77">
        <f>Y77/W77</f>
        <v>0.91172707207063097</v>
      </c>
      <c r="AB77" s="77">
        <f>U77</f>
        <v>24.96</v>
      </c>
      <c r="AC77" s="78">
        <f>+AB77*(100-Z77)/100</f>
        <v>21.640320000000003</v>
      </c>
      <c r="AD77" s="78">
        <f>AC77*AA77</f>
        <v>19.730065592271519</v>
      </c>
      <c r="AE77" s="78">
        <f>+(AD77/Z77*12.5)</f>
        <v>18.543294729578495</v>
      </c>
      <c r="AF77" s="63">
        <f>AE77*10000/25</f>
        <v>7417.3178918313979</v>
      </c>
      <c r="AG77" s="63"/>
      <c r="AH77" s="74" t="s">
        <v>2532</v>
      </c>
    </row>
    <row r="78" spans="1:34" ht="15" x14ac:dyDescent="0.2">
      <c r="A78" s="106" t="s">
        <v>23</v>
      </c>
      <c r="B78" s="74" t="s">
        <v>1078</v>
      </c>
      <c r="C78" s="74" t="s">
        <v>1157</v>
      </c>
      <c r="D78" s="74" t="s">
        <v>1489</v>
      </c>
      <c r="E78" s="74" t="s">
        <v>1490</v>
      </c>
      <c r="H78" s="74" t="s">
        <v>402</v>
      </c>
      <c r="I78" s="74" t="s">
        <v>2659</v>
      </c>
      <c r="J78" s="74" t="s">
        <v>1076</v>
      </c>
      <c r="K78" s="74" t="s">
        <v>25</v>
      </c>
      <c r="L78" s="74" t="s">
        <v>2660</v>
      </c>
      <c r="M78" s="107">
        <v>-10.5763398785653</v>
      </c>
      <c r="N78" s="107">
        <v>35.396276235804898</v>
      </c>
      <c r="O78" s="108">
        <v>961.94600159276604</v>
      </c>
      <c r="P78" s="108">
        <v>6</v>
      </c>
      <c r="Q78" s="108">
        <v>5.6344882099999998</v>
      </c>
      <c r="R78" s="137"/>
      <c r="S78" s="74">
        <v>92</v>
      </c>
      <c r="T78" s="74">
        <v>96</v>
      </c>
      <c r="U78" s="109">
        <f>V78/X78*T78</f>
        <v>20.48</v>
      </c>
      <c r="V78" s="109">
        <v>0.64</v>
      </c>
      <c r="W78" s="109">
        <v>0.48</v>
      </c>
      <c r="X78" s="74">
        <v>3</v>
      </c>
      <c r="Y78" s="109">
        <v>0.42499999999999999</v>
      </c>
      <c r="Z78" s="109">
        <v>10.9</v>
      </c>
      <c r="AA78" s="77">
        <f>Y78/W78</f>
        <v>0.88541666666666663</v>
      </c>
      <c r="AB78" s="77">
        <f>U78</f>
        <v>20.48</v>
      </c>
      <c r="AC78" s="78">
        <f>+AB78*(100-Z78)/100</f>
        <v>18.247679999999999</v>
      </c>
      <c r="AD78" s="78">
        <f>AC78*AA78</f>
        <v>16.156799999999997</v>
      </c>
      <c r="AE78" s="78">
        <f>+(AD78/Z78*12.5)</f>
        <v>18.528440366972472</v>
      </c>
      <c r="AF78" s="63">
        <f>AE78*10000/25</f>
        <v>7411.3761467889881</v>
      </c>
      <c r="AG78" s="63"/>
      <c r="AH78" s="74" t="s">
        <v>2532</v>
      </c>
    </row>
    <row r="79" spans="1:34" ht="15" x14ac:dyDescent="0.2">
      <c r="A79" s="106" t="s">
        <v>23</v>
      </c>
      <c r="B79" s="74" t="s">
        <v>1078</v>
      </c>
      <c r="C79" s="74" t="s">
        <v>1079</v>
      </c>
      <c r="D79" s="74" t="s">
        <v>1419</v>
      </c>
      <c r="E79" s="74" t="s">
        <v>1626</v>
      </c>
      <c r="H79" s="74" t="s">
        <v>899</v>
      </c>
      <c r="I79" s="74" t="s">
        <v>1627</v>
      </c>
      <c r="J79" s="74" t="s">
        <v>900</v>
      </c>
      <c r="K79" s="74" t="s">
        <v>25</v>
      </c>
      <c r="L79" s="74" t="s">
        <v>1629</v>
      </c>
      <c r="M79" s="107">
        <v>-8.2943649999999902</v>
      </c>
      <c r="N79" s="107">
        <v>35.016325000000002</v>
      </c>
      <c r="O79" s="108">
        <v>1639</v>
      </c>
      <c r="P79" s="108">
        <v>0.5</v>
      </c>
      <c r="Q79" s="108">
        <v>0.57773149000000001</v>
      </c>
      <c r="R79" s="137"/>
      <c r="S79" s="74">
        <v>126</v>
      </c>
      <c r="T79" s="74">
        <v>123</v>
      </c>
      <c r="U79" s="109">
        <f>V79/X79*T79</f>
        <v>27.880000000000003</v>
      </c>
      <c r="V79" s="109">
        <v>0.68</v>
      </c>
      <c r="W79" s="109">
        <v>0.52093</v>
      </c>
      <c r="X79" s="74">
        <v>3</v>
      </c>
      <c r="Y79" s="109">
        <v>0.40129000000000004</v>
      </c>
      <c r="Z79" s="109">
        <v>12.7</v>
      </c>
      <c r="AA79" s="77">
        <f>Y79/W79</f>
        <v>0.77033382604188672</v>
      </c>
      <c r="AB79" s="77">
        <f>U79</f>
        <v>27.880000000000003</v>
      </c>
      <c r="AC79" s="78">
        <f>+AB79*(100-Z79)/100</f>
        <v>24.33924</v>
      </c>
      <c r="AD79" s="78">
        <f>AC79*AA79</f>
        <v>18.749339872151729</v>
      </c>
      <c r="AE79" s="78">
        <f>+(AD79/Z79*12.5)</f>
        <v>18.454074677314694</v>
      </c>
      <c r="AF79" s="63">
        <f>AE79*10000/25</f>
        <v>7381.6298709258772</v>
      </c>
      <c r="AG79" s="63"/>
      <c r="AH79" s="74" t="s">
        <v>2532</v>
      </c>
    </row>
    <row r="80" spans="1:34" ht="15" x14ac:dyDescent="0.2">
      <c r="A80" s="106" t="s">
        <v>23</v>
      </c>
      <c r="B80" s="74" t="s">
        <v>1086</v>
      </c>
      <c r="C80" s="74" t="s">
        <v>1177</v>
      </c>
      <c r="D80" s="74" t="s">
        <v>1204</v>
      </c>
      <c r="E80" s="74" t="s">
        <v>1371</v>
      </c>
      <c r="H80" s="74" t="s">
        <v>793</v>
      </c>
      <c r="I80" s="74" t="s">
        <v>2116</v>
      </c>
      <c r="J80" s="74" t="s">
        <v>498</v>
      </c>
      <c r="K80" s="74" t="s">
        <v>24</v>
      </c>
      <c r="L80" s="74" t="s">
        <v>2117</v>
      </c>
      <c r="M80" s="107">
        <v>-3.32253693831152</v>
      </c>
      <c r="N80" s="107">
        <v>35.715500528741998</v>
      </c>
      <c r="O80" s="108">
        <v>1427.83830922279</v>
      </c>
      <c r="P80" s="108">
        <v>3</v>
      </c>
      <c r="Q80" s="108">
        <v>1.9219826900000001</v>
      </c>
      <c r="R80" s="135"/>
      <c r="S80" s="74">
        <v>99</v>
      </c>
      <c r="T80" s="74">
        <v>81</v>
      </c>
      <c r="U80" s="109">
        <f>V80/X80*T80</f>
        <v>27.540000000000003</v>
      </c>
      <c r="V80" s="109">
        <v>1.02</v>
      </c>
      <c r="W80" s="109">
        <v>0.60894999999999999</v>
      </c>
      <c r="X80" s="74">
        <v>3</v>
      </c>
      <c r="Y80" s="109">
        <v>0.46470999999999996</v>
      </c>
      <c r="Z80" s="109">
        <v>12.5</v>
      </c>
      <c r="AA80" s="77">
        <f>Y80/W80</f>
        <v>0.76313326217259214</v>
      </c>
      <c r="AB80" s="77">
        <f>U80</f>
        <v>27.540000000000003</v>
      </c>
      <c r="AC80" s="78">
        <f>+AB80*(100-Z80)/100</f>
        <v>24.097500000000004</v>
      </c>
      <c r="AD80" s="78">
        <f>AC80*AA80</f>
        <v>18.389603785204041</v>
      </c>
      <c r="AE80" s="78">
        <f>+(AD80/Z80*12.5)</f>
        <v>18.389603785204041</v>
      </c>
      <c r="AF80" s="63">
        <f>AE80*10000/25</f>
        <v>7355.841514081616</v>
      </c>
      <c r="AG80" s="63"/>
      <c r="AH80" s="74" t="s">
        <v>2993</v>
      </c>
    </row>
    <row r="81" spans="1:34" ht="15" x14ac:dyDescent="0.2">
      <c r="A81" s="106" t="s">
        <v>23</v>
      </c>
      <c r="B81" s="74" t="s">
        <v>1078</v>
      </c>
      <c r="C81" s="74" t="s">
        <v>1113</v>
      </c>
      <c r="D81" s="74" t="s">
        <v>1243</v>
      </c>
      <c r="E81" s="74" t="s">
        <v>1244</v>
      </c>
      <c r="H81" s="74" t="s">
        <v>298</v>
      </c>
      <c r="I81" s="74" t="s">
        <v>299</v>
      </c>
      <c r="J81" s="74" t="s">
        <v>299</v>
      </c>
      <c r="K81" s="74" t="s">
        <v>24</v>
      </c>
      <c r="L81" s="74" t="s">
        <v>1904</v>
      </c>
      <c r="M81" s="107">
        <v>-9.2681992950737602</v>
      </c>
      <c r="N81" s="107">
        <v>34.601597101316202</v>
      </c>
      <c r="O81" s="108">
        <v>2015.0231751787801</v>
      </c>
      <c r="P81" s="108">
        <v>0.75</v>
      </c>
      <c r="Q81" s="108">
        <v>0.95481371999999998</v>
      </c>
      <c r="R81" s="137"/>
      <c r="S81" s="74">
        <v>57</v>
      </c>
      <c r="T81" s="74">
        <v>64</v>
      </c>
      <c r="U81" s="109">
        <f>V81/X81*T81</f>
        <v>23.36</v>
      </c>
      <c r="V81" s="109">
        <v>1.46</v>
      </c>
      <c r="W81" s="109">
        <v>0.78</v>
      </c>
      <c r="X81" s="74">
        <v>4</v>
      </c>
      <c r="Y81" s="109">
        <v>0.61699999999999999</v>
      </c>
      <c r="Z81" s="109">
        <v>11.2</v>
      </c>
      <c r="AA81" s="77">
        <f>Y81/W81</f>
        <v>0.79102564102564099</v>
      </c>
      <c r="AB81" s="77">
        <f>U81</f>
        <v>23.36</v>
      </c>
      <c r="AC81" s="78">
        <f>+AB81*(100-Z81)/100</f>
        <v>20.743679999999998</v>
      </c>
      <c r="AD81" s="78">
        <f>AC81*AA81</f>
        <v>16.408782769230768</v>
      </c>
      <c r="AE81" s="78">
        <f>+(AD81/Z81*12.5)</f>
        <v>18.313373626373629</v>
      </c>
      <c r="AF81" s="63">
        <f>AE81*10000/25</f>
        <v>7325.3494505494518</v>
      </c>
      <c r="AG81" s="63"/>
      <c r="AH81" s="74" t="s">
        <v>2993</v>
      </c>
    </row>
    <row r="82" spans="1:34" ht="15" x14ac:dyDescent="0.2">
      <c r="A82" s="106" t="s">
        <v>23</v>
      </c>
      <c r="B82" s="74" t="s">
        <v>1078</v>
      </c>
      <c r="C82" s="74" t="s">
        <v>1113</v>
      </c>
      <c r="D82" s="74" t="s">
        <v>1243</v>
      </c>
      <c r="E82" s="74" t="s">
        <v>1284</v>
      </c>
      <c r="H82" s="74" t="s">
        <v>326</v>
      </c>
      <c r="I82" s="74" t="s">
        <v>1962</v>
      </c>
      <c r="J82" s="74" t="s">
        <v>1963</v>
      </c>
      <c r="K82" s="74" t="s">
        <v>24</v>
      </c>
      <c r="L82" s="74" t="s">
        <v>1966</v>
      </c>
      <c r="M82" s="107">
        <v>-9.2906049999999993</v>
      </c>
      <c r="N82" s="107">
        <v>34.638514999999998</v>
      </c>
      <c r="O82" s="108">
        <v>2025.6</v>
      </c>
      <c r="P82" s="108">
        <v>1.5</v>
      </c>
      <c r="Q82" s="108">
        <v>1.252081035</v>
      </c>
      <c r="R82" s="137"/>
      <c r="S82" s="74">
        <v>68</v>
      </c>
      <c r="T82" s="74">
        <v>68</v>
      </c>
      <c r="U82" s="109">
        <f>V82/X82*T82</f>
        <v>23.573333333333334</v>
      </c>
      <c r="V82" s="109">
        <v>1.04</v>
      </c>
      <c r="W82" s="109">
        <v>0.46</v>
      </c>
      <c r="X82" s="74">
        <v>3</v>
      </c>
      <c r="Y82" s="109">
        <v>0.33500000000000002</v>
      </c>
      <c r="Z82" s="109">
        <v>10.5</v>
      </c>
      <c r="AA82" s="77">
        <f>Y82/W82</f>
        <v>0.72826086956521741</v>
      </c>
      <c r="AB82" s="77">
        <f>U82</f>
        <v>23.573333333333334</v>
      </c>
      <c r="AC82" s="78">
        <f>+AB82*(100-Z82)/100</f>
        <v>21.098133333333337</v>
      </c>
      <c r="AD82" s="78">
        <f>AC82*AA82</f>
        <v>15.364944927536234</v>
      </c>
      <c r="AE82" s="78">
        <f>+(AD82/Z82*12.5)</f>
        <v>18.291601104209803</v>
      </c>
      <c r="AF82" s="63">
        <f>AE82*10000/25</f>
        <v>7316.6404416839223</v>
      </c>
      <c r="AG82" s="63"/>
      <c r="AH82" s="74" t="s">
        <v>2993</v>
      </c>
    </row>
    <row r="83" spans="1:34" ht="15" x14ac:dyDescent="0.2">
      <c r="A83" s="106" t="s">
        <v>23</v>
      </c>
      <c r="B83" s="74" t="s">
        <v>1078</v>
      </c>
      <c r="C83" s="74" t="s">
        <v>1113</v>
      </c>
      <c r="D83" s="74" t="s">
        <v>1243</v>
      </c>
      <c r="E83" s="74" t="s">
        <v>1284</v>
      </c>
      <c r="H83" s="74" t="s">
        <v>325</v>
      </c>
      <c r="I83" s="74" t="s">
        <v>1957</v>
      </c>
      <c r="J83" s="74" t="s">
        <v>1958</v>
      </c>
      <c r="K83" s="74" t="s">
        <v>24</v>
      </c>
      <c r="L83" s="74" t="s">
        <v>1960</v>
      </c>
      <c r="M83" s="107">
        <v>-9.2907766666666607</v>
      </c>
      <c r="N83" s="107">
        <v>34.635853333333301</v>
      </c>
      <c r="O83" s="108">
        <v>1981.6</v>
      </c>
      <c r="P83" s="108">
        <v>0.5</v>
      </c>
      <c r="Q83" s="108">
        <v>0.64222589500000005</v>
      </c>
      <c r="R83" s="137"/>
      <c r="S83" s="74">
        <v>82</v>
      </c>
      <c r="T83" s="74">
        <v>78</v>
      </c>
      <c r="U83" s="109">
        <f>V83/X83*T83</f>
        <v>28.6</v>
      </c>
      <c r="V83" s="109">
        <v>1.1000000000000001</v>
      </c>
      <c r="W83" s="109">
        <v>0.48</v>
      </c>
      <c r="X83" s="74">
        <v>3</v>
      </c>
      <c r="Y83" s="109">
        <v>0.31900000000000001</v>
      </c>
      <c r="Z83" s="109">
        <v>11.5</v>
      </c>
      <c r="AA83" s="77">
        <f>Y83/W83</f>
        <v>0.66458333333333341</v>
      </c>
      <c r="AB83" s="77">
        <f>U83</f>
        <v>28.6</v>
      </c>
      <c r="AC83" s="78">
        <f>+AB83*(100-Z83)/100</f>
        <v>25.311</v>
      </c>
      <c r="AD83" s="78">
        <f>AC83*AA83</f>
        <v>16.821268750000002</v>
      </c>
      <c r="AE83" s="78">
        <f>+(AD83/Z83*12.5)</f>
        <v>18.283987771739131</v>
      </c>
      <c r="AF83" s="63">
        <f>AE83*10000/25</f>
        <v>7313.595108695652</v>
      </c>
      <c r="AG83" s="63"/>
      <c r="AH83" s="74" t="s">
        <v>2993</v>
      </c>
    </row>
    <row r="84" spans="1:34" ht="15" x14ac:dyDescent="0.2">
      <c r="A84" s="106" t="s">
        <v>23</v>
      </c>
      <c r="B84" s="74" t="s">
        <v>1078</v>
      </c>
      <c r="C84" s="74" t="s">
        <v>1157</v>
      </c>
      <c r="D84" s="74" t="s">
        <v>1158</v>
      </c>
      <c r="E84" s="74" t="s">
        <v>2346</v>
      </c>
      <c r="H84" s="74" t="s">
        <v>370</v>
      </c>
      <c r="I84" s="74" t="s">
        <v>371</v>
      </c>
      <c r="J84" s="74" t="s">
        <v>371</v>
      </c>
      <c r="K84" s="74" t="s">
        <v>25</v>
      </c>
      <c r="L84" s="74" t="s">
        <v>2357</v>
      </c>
      <c r="M84" s="107">
        <v>-10.445337415822801</v>
      </c>
      <c r="N84" s="107">
        <v>36.174174037772303</v>
      </c>
      <c r="O84" s="108">
        <v>764.13376120545104</v>
      </c>
      <c r="P84" s="108">
        <v>1</v>
      </c>
      <c r="Q84" s="108">
        <v>0.98051264000000005</v>
      </c>
      <c r="R84" s="137"/>
      <c r="S84" s="74">
        <v>56</v>
      </c>
      <c r="T84" s="74">
        <v>58</v>
      </c>
      <c r="U84" s="109">
        <f>V84/X84*T84</f>
        <v>16.626666666666669</v>
      </c>
      <c r="V84" s="109">
        <v>0.86</v>
      </c>
      <c r="W84" s="109">
        <v>0.4</v>
      </c>
      <c r="X84" s="74">
        <v>3</v>
      </c>
      <c r="Y84" s="109">
        <v>0.38200000000000001</v>
      </c>
      <c r="Z84" s="109">
        <v>9.8000000000000007</v>
      </c>
      <c r="AA84" s="77">
        <f>Y84/W84</f>
        <v>0.95499999999999996</v>
      </c>
      <c r="AB84" s="77">
        <f>U84</f>
        <v>16.626666666666669</v>
      </c>
      <c r="AC84" s="78">
        <f>+AB84*(100-Z84)/100</f>
        <v>14.997253333333335</v>
      </c>
      <c r="AD84" s="78">
        <f>AC84*AA84</f>
        <v>14.322376933333334</v>
      </c>
      <c r="AE84" s="78">
        <f>+(AD84/Z84*12.5)</f>
        <v>18.268337925170066</v>
      </c>
      <c r="AF84" s="63">
        <f>AE84*10000/25</f>
        <v>7307.3351700680259</v>
      </c>
      <c r="AG84" s="63"/>
      <c r="AH84" s="74" t="s">
        <v>2993</v>
      </c>
    </row>
    <row r="85" spans="1:34" ht="15" x14ac:dyDescent="0.2">
      <c r="A85" s="106" t="s">
        <v>23</v>
      </c>
      <c r="B85" s="74" t="s">
        <v>1086</v>
      </c>
      <c r="C85" s="74" t="s">
        <v>1103</v>
      </c>
      <c r="D85" s="74" t="s">
        <v>1104</v>
      </c>
      <c r="E85" s="74" t="s">
        <v>1399</v>
      </c>
      <c r="H85" s="74" t="s">
        <v>612</v>
      </c>
      <c r="I85" s="74" t="s">
        <v>2781</v>
      </c>
      <c r="J85" s="74" t="s">
        <v>2782</v>
      </c>
      <c r="K85" s="74" t="s">
        <v>26</v>
      </c>
      <c r="L85" s="74" t="s">
        <v>2783</v>
      </c>
      <c r="M85" s="107">
        <v>-4.2544149999999998</v>
      </c>
      <c r="N85" s="107">
        <v>35.705816669999997</v>
      </c>
      <c r="O85" s="108">
        <v>1381.2</v>
      </c>
      <c r="P85" s="108">
        <v>1</v>
      </c>
      <c r="Q85" s="108">
        <v>1.0796017449999999</v>
      </c>
      <c r="R85" s="135"/>
      <c r="S85" s="74">
        <v>62</v>
      </c>
      <c r="T85" s="74">
        <v>62</v>
      </c>
      <c r="U85" s="109">
        <f>V85/X85*T85</f>
        <v>23.973333333333333</v>
      </c>
      <c r="V85" s="109">
        <v>1.1599999999999999</v>
      </c>
      <c r="W85" s="109">
        <v>0.47582000000000002</v>
      </c>
      <c r="X85" s="74">
        <v>3</v>
      </c>
      <c r="Y85" s="109">
        <v>0.36427999999999999</v>
      </c>
      <c r="Z85" s="109">
        <v>11.2</v>
      </c>
      <c r="AA85" s="77">
        <f>Y85/W85</f>
        <v>0.7655836240595183</v>
      </c>
      <c r="AB85" s="77">
        <f>U85</f>
        <v>23.973333333333333</v>
      </c>
      <c r="AC85" s="78">
        <f>+AB85*(100-Z85)/100</f>
        <v>21.288319999999999</v>
      </c>
      <c r="AD85" s="78">
        <f>AC85*AA85</f>
        <v>16.297989175738724</v>
      </c>
      <c r="AE85" s="78">
        <f>+(AD85/Z85*12.5)</f>
        <v>18.189720062208398</v>
      </c>
      <c r="AF85" s="63">
        <f>AE85*10000/25</f>
        <v>7275.8880248833584</v>
      </c>
      <c r="AG85" s="63"/>
      <c r="AH85" s="74" t="s">
        <v>2993</v>
      </c>
    </row>
    <row r="86" spans="1:34" ht="15" x14ac:dyDescent="0.2">
      <c r="A86" s="106" t="s">
        <v>23</v>
      </c>
      <c r="B86" s="74" t="s">
        <v>1086</v>
      </c>
      <c r="C86" s="74" t="s">
        <v>1177</v>
      </c>
      <c r="D86" s="74" t="s">
        <v>1191</v>
      </c>
      <c r="E86" s="74" t="s">
        <v>1353</v>
      </c>
      <c r="H86" s="74" t="s">
        <v>487</v>
      </c>
      <c r="I86" s="74" t="s">
        <v>801</v>
      </c>
      <c r="K86" s="74" t="s">
        <v>24</v>
      </c>
      <c r="L86" s="74" t="s">
        <v>2244</v>
      </c>
      <c r="M86" s="107">
        <v>-3.3787557722768402</v>
      </c>
      <c r="N86" s="107">
        <v>36.937421361417996</v>
      </c>
      <c r="O86" s="108">
        <v>1103.3609003428301</v>
      </c>
      <c r="P86" s="108">
        <v>1</v>
      </c>
      <c r="Q86" s="108">
        <v>0.76553128999999998</v>
      </c>
      <c r="R86" s="135"/>
      <c r="S86" s="74">
        <v>96</v>
      </c>
      <c r="T86" s="74">
        <v>96</v>
      </c>
      <c r="U86" s="109">
        <f>V86/X86*T86</f>
        <v>24.96</v>
      </c>
      <c r="V86" s="109">
        <v>0.78</v>
      </c>
      <c r="W86" s="109">
        <v>0.63236000000000003</v>
      </c>
      <c r="X86" s="74">
        <v>3</v>
      </c>
      <c r="Y86" s="109">
        <v>0.51875000000000004</v>
      </c>
      <c r="Z86" s="109">
        <v>12.5</v>
      </c>
      <c r="AA86" s="77">
        <f>Y86/W86</f>
        <v>0.82033967992915435</v>
      </c>
      <c r="AB86" s="77">
        <f>U86</f>
        <v>24.96</v>
      </c>
      <c r="AC86" s="78">
        <f>+AB86*(100-Z86)/100</f>
        <v>21.84</v>
      </c>
      <c r="AD86" s="78">
        <f>AC86*AA86</f>
        <v>17.916218609652731</v>
      </c>
      <c r="AE86" s="78">
        <f>+(AD86/Z86*12.5)</f>
        <v>17.916218609652731</v>
      </c>
      <c r="AF86" s="63">
        <f>AE86*10000/25</f>
        <v>7166.4874438610914</v>
      </c>
      <c r="AG86" s="63"/>
      <c r="AH86" s="74" t="s">
        <v>1363</v>
      </c>
    </row>
    <row r="87" spans="1:34" ht="15" x14ac:dyDescent="0.2">
      <c r="A87" s="106" t="s">
        <v>23</v>
      </c>
      <c r="B87" s="74" t="s">
        <v>1078</v>
      </c>
      <c r="C87" s="74" t="s">
        <v>1194</v>
      </c>
      <c r="D87" s="74" t="s">
        <v>1195</v>
      </c>
      <c r="E87" s="74" t="s">
        <v>1196</v>
      </c>
      <c r="H87" s="74" t="s">
        <v>360</v>
      </c>
      <c r="I87" s="74" t="s">
        <v>2269</v>
      </c>
      <c r="J87" s="74" t="s">
        <v>2270</v>
      </c>
      <c r="K87" s="74" t="s">
        <v>24</v>
      </c>
      <c r="L87" s="74" t="s">
        <v>2273</v>
      </c>
      <c r="M87" s="107">
        <v>-8.5695142560637496</v>
      </c>
      <c r="N87" s="107">
        <v>32.021136340573598</v>
      </c>
      <c r="O87" s="108">
        <v>1533.82722546333</v>
      </c>
      <c r="P87" s="108">
        <v>1.75</v>
      </c>
      <c r="Q87" s="108">
        <v>1.7072484450000001</v>
      </c>
      <c r="R87" s="137"/>
      <c r="S87" s="74">
        <v>60</v>
      </c>
      <c r="T87" s="74">
        <v>71</v>
      </c>
      <c r="U87" s="109">
        <f>V87/X87*T87</f>
        <v>18.105</v>
      </c>
      <c r="V87" s="109">
        <v>1.02</v>
      </c>
      <c r="W87" s="109">
        <v>0.6</v>
      </c>
      <c r="X87" s="74">
        <v>4</v>
      </c>
      <c r="Y87" s="109">
        <v>0.49399999999999999</v>
      </c>
      <c r="Z87" s="110">
        <v>9.5</v>
      </c>
      <c r="AA87" s="77">
        <f>Y87/W87</f>
        <v>0.82333333333333336</v>
      </c>
      <c r="AB87" s="77">
        <f>U87</f>
        <v>18.105</v>
      </c>
      <c r="AC87" s="78">
        <f>+AB87*(100-Z87)/100</f>
        <v>16.385024999999999</v>
      </c>
      <c r="AD87" s="78">
        <f>AC87*AA87</f>
        <v>13.49033725</v>
      </c>
      <c r="AE87" s="78">
        <f>+(AD87/Z87*12.5)</f>
        <v>17.750443749999999</v>
      </c>
      <c r="AF87" s="63">
        <f>AE87*10000/25</f>
        <v>7100.1774999999998</v>
      </c>
      <c r="AG87" s="63"/>
      <c r="AH87" s="74" t="s">
        <v>1363</v>
      </c>
    </row>
    <row r="88" spans="1:34" ht="15" x14ac:dyDescent="0.2">
      <c r="A88" s="106" t="s">
        <v>23</v>
      </c>
      <c r="B88" s="74" t="s">
        <v>1086</v>
      </c>
      <c r="C88" s="74" t="s">
        <v>1087</v>
      </c>
      <c r="D88" s="74" t="s">
        <v>1141</v>
      </c>
      <c r="E88" s="74" t="s">
        <v>1495</v>
      </c>
      <c r="H88" s="74" t="s">
        <v>534</v>
      </c>
      <c r="I88" s="74" t="s">
        <v>1499</v>
      </c>
      <c r="J88" s="74" t="s">
        <v>1499</v>
      </c>
      <c r="K88" s="74" t="s">
        <v>25</v>
      </c>
      <c r="L88" s="74" t="s">
        <v>1502</v>
      </c>
      <c r="M88" s="107">
        <v>-3.2224936661744299</v>
      </c>
      <c r="N88" s="107">
        <v>37.131597094060602</v>
      </c>
      <c r="O88" s="108">
        <v>1270.9548182987501</v>
      </c>
      <c r="P88" s="108">
        <v>0.25</v>
      </c>
      <c r="Q88" s="108">
        <v>0.41538350499999999</v>
      </c>
      <c r="R88" s="135"/>
      <c r="S88" s="74">
        <v>103</v>
      </c>
      <c r="T88" s="74">
        <v>102</v>
      </c>
      <c r="U88" s="109">
        <f>V88/X88*T88</f>
        <v>25.840000000000003</v>
      </c>
      <c r="V88" s="109">
        <v>0.76</v>
      </c>
      <c r="W88" s="109">
        <v>0.51373999999999997</v>
      </c>
      <c r="X88" s="74">
        <v>3</v>
      </c>
      <c r="Y88" s="109">
        <v>0.40212999999999999</v>
      </c>
      <c r="Z88" s="109">
        <v>12.5</v>
      </c>
      <c r="AA88" s="77">
        <f>Y88/W88</f>
        <v>0.78275002919764858</v>
      </c>
      <c r="AB88" s="77">
        <f>U88</f>
        <v>25.840000000000003</v>
      </c>
      <c r="AC88" s="78">
        <f>+AB88*(100-Z88)/100</f>
        <v>22.610000000000003</v>
      </c>
      <c r="AD88" s="78">
        <f>AC88*AA88</f>
        <v>17.697978160158836</v>
      </c>
      <c r="AE88" s="78">
        <f>+(AD88/Z88*12.5)</f>
        <v>17.697978160158836</v>
      </c>
      <c r="AF88" s="63">
        <f>AE88*10000/25</f>
        <v>7079.1912640635346</v>
      </c>
      <c r="AG88" s="63"/>
      <c r="AH88" s="74" t="s">
        <v>1363</v>
      </c>
    </row>
    <row r="89" spans="1:34" ht="15" x14ac:dyDescent="0.2">
      <c r="A89" s="106" t="s">
        <v>23</v>
      </c>
      <c r="B89" s="74" t="s">
        <v>1086</v>
      </c>
      <c r="C89" s="74" t="s">
        <v>1103</v>
      </c>
      <c r="D89" s="74" t="s">
        <v>1104</v>
      </c>
      <c r="E89" s="74" t="s">
        <v>1399</v>
      </c>
      <c r="H89" s="74" t="s">
        <v>612</v>
      </c>
      <c r="I89" s="74" t="s">
        <v>2781</v>
      </c>
      <c r="J89" s="74" t="s">
        <v>2782</v>
      </c>
      <c r="K89" s="74" t="s">
        <v>24</v>
      </c>
      <c r="L89" s="74" t="s">
        <v>2785</v>
      </c>
      <c r="M89" s="107">
        <v>-4.2542883333333297</v>
      </c>
      <c r="N89" s="107">
        <v>35.706188333333301</v>
      </c>
      <c r="O89" s="108">
        <v>1377</v>
      </c>
      <c r="P89" s="108">
        <v>1</v>
      </c>
      <c r="Q89" s="108">
        <v>1.0796017449999999</v>
      </c>
      <c r="R89" s="135"/>
      <c r="S89" s="74">
        <v>74</v>
      </c>
      <c r="T89" s="74">
        <v>74</v>
      </c>
      <c r="U89" s="109">
        <f>V89/X89*T89</f>
        <v>25.16</v>
      </c>
      <c r="V89" s="109">
        <v>1.02</v>
      </c>
      <c r="W89" s="109">
        <v>0.48117000000000004</v>
      </c>
      <c r="X89" s="74">
        <v>3</v>
      </c>
      <c r="Y89" s="109">
        <v>0.34143000000000001</v>
      </c>
      <c r="Z89" s="109">
        <v>11.2</v>
      </c>
      <c r="AA89" s="77">
        <f>Y89/W89</f>
        <v>0.70958289170147759</v>
      </c>
      <c r="AB89" s="77">
        <f>U89</f>
        <v>25.16</v>
      </c>
      <c r="AC89" s="78">
        <f>+AB89*(100-Z89)/100</f>
        <v>22.342079999999999</v>
      </c>
      <c r="AD89" s="78">
        <f>AC89*AA89</f>
        <v>15.853557733025747</v>
      </c>
      <c r="AE89" s="78">
        <f>+(AD89/Z89*12.5)</f>
        <v>17.693702827037665</v>
      </c>
      <c r="AF89" s="63">
        <f>AE89*10000/25</f>
        <v>7077.4811308150656</v>
      </c>
      <c r="AG89" s="63"/>
      <c r="AH89" s="74" t="s">
        <v>2993</v>
      </c>
    </row>
    <row r="90" spans="1:34" ht="15" x14ac:dyDescent="0.2">
      <c r="A90" s="106" t="s">
        <v>23</v>
      </c>
      <c r="B90" s="74" t="s">
        <v>1078</v>
      </c>
      <c r="C90" s="74" t="s">
        <v>1113</v>
      </c>
      <c r="D90" s="74" t="s">
        <v>1598</v>
      </c>
      <c r="E90" s="74" t="s">
        <v>1815</v>
      </c>
      <c r="H90" s="74" t="s">
        <v>278</v>
      </c>
      <c r="I90" s="74" t="s">
        <v>1816</v>
      </c>
      <c r="J90" s="74" t="s">
        <v>279</v>
      </c>
      <c r="K90" s="74" t="s">
        <v>25</v>
      </c>
      <c r="L90" s="74" t="s">
        <v>1819</v>
      </c>
      <c r="M90" s="107">
        <v>-9.4064677437091699</v>
      </c>
      <c r="N90" s="107">
        <v>34.808401775533397</v>
      </c>
      <c r="O90" s="108">
        <v>1974.76863471153</v>
      </c>
      <c r="P90" s="108">
        <v>0.5</v>
      </c>
      <c r="Q90" s="108">
        <v>0.27774601999999998</v>
      </c>
      <c r="R90" s="137"/>
      <c r="S90" s="74">
        <v>100</v>
      </c>
      <c r="T90" s="74">
        <v>100</v>
      </c>
      <c r="U90" s="109">
        <f>V90/X90*T90</f>
        <v>27.999999999999996</v>
      </c>
      <c r="V90" s="109">
        <v>0.84</v>
      </c>
      <c r="W90" s="109">
        <v>0.4</v>
      </c>
      <c r="X90" s="74">
        <v>3</v>
      </c>
      <c r="Y90" s="109">
        <v>0.31</v>
      </c>
      <c r="Z90" s="109">
        <v>13.3</v>
      </c>
      <c r="AA90" s="77">
        <f>Y90/W90</f>
        <v>0.77499999999999991</v>
      </c>
      <c r="AB90" s="77">
        <f>U90</f>
        <v>27.999999999999996</v>
      </c>
      <c r="AC90" s="78">
        <f>+AB90*(100-Z90)/100</f>
        <v>24.276</v>
      </c>
      <c r="AD90" s="78">
        <f>AC90*AA90</f>
        <v>18.813899999999997</v>
      </c>
      <c r="AE90" s="78">
        <f>+(AD90/Z90*12.5)</f>
        <v>17.682236842105258</v>
      </c>
      <c r="AF90" s="63">
        <f>AE90*10000/25</f>
        <v>7072.8947368421032</v>
      </c>
      <c r="AG90" s="63"/>
      <c r="AH90" s="74" t="s">
        <v>2993</v>
      </c>
    </row>
    <row r="91" spans="1:34" ht="15" x14ac:dyDescent="0.2">
      <c r="A91" s="106" t="s">
        <v>23</v>
      </c>
      <c r="B91" s="74" t="s">
        <v>1078</v>
      </c>
      <c r="C91" s="74" t="s">
        <v>1113</v>
      </c>
      <c r="D91" s="74" t="s">
        <v>1243</v>
      </c>
      <c r="E91" s="74" t="s">
        <v>1284</v>
      </c>
      <c r="H91" s="74" t="s">
        <v>325</v>
      </c>
      <c r="I91" s="74" t="s">
        <v>1957</v>
      </c>
      <c r="J91" s="74" t="s">
        <v>1958</v>
      </c>
      <c r="K91" s="74" t="s">
        <v>26</v>
      </c>
      <c r="L91" s="74" t="s">
        <v>1961</v>
      </c>
      <c r="M91" s="107">
        <v>-9.2906099999999991</v>
      </c>
      <c r="N91" s="107">
        <v>34.636183330000001</v>
      </c>
      <c r="O91" s="108">
        <v>1914.5</v>
      </c>
      <c r="P91" s="108">
        <v>0.5</v>
      </c>
      <c r="Q91" s="108">
        <v>0.64222589500000005</v>
      </c>
      <c r="R91" s="137"/>
      <c r="S91" s="74">
        <v>78</v>
      </c>
      <c r="T91" s="74">
        <v>77</v>
      </c>
      <c r="U91" s="109">
        <f>V91/X91*T91</f>
        <v>26.693333333333335</v>
      </c>
      <c r="V91" s="109">
        <v>1.04</v>
      </c>
      <c r="W91" s="109">
        <v>0.38</v>
      </c>
      <c r="X91" s="74">
        <v>3</v>
      </c>
      <c r="Y91" s="109">
        <v>0.28399999999999997</v>
      </c>
      <c r="Z91" s="109">
        <v>12.4</v>
      </c>
      <c r="AA91" s="77">
        <f>Y91/W91</f>
        <v>0.74736842105263146</v>
      </c>
      <c r="AB91" s="77">
        <f>U91</f>
        <v>26.693333333333335</v>
      </c>
      <c r="AC91" s="78">
        <f>+AB91*(100-Z91)/100</f>
        <v>23.383359999999996</v>
      </c>
      <c r="AD91" s="78">
        <f>AC91*AA91</f>
        <v>17.475984842105259</v>
      </c>
      <c r="AE91" s="78">
        <f>+(AD91/Z91*12.5)</f>
        <v>17.616920203735141</v>
      </c>
      <c r="AF91" s="63">
        <f>AE91*10000/25</f>
        <v>7046.7680814940568</v>
      </c>
      <c r="AG91" s="63"/>
      <c r="AH91" s="74" t="s">
        <v>2993</v>
      </c>
    </row>
    <row r="92" spans="1:34" ht="15" x14ac:dyDescent="0.2">
      <c r="A92" s="106" t="s">
        <v>23</v>
      </c>
      <c r="B92" s="74" t="s">
        <v>1078</v>
      </c>
      <c r="C92" s="74" t="s">
        <v>1079</v>
      </c>
      <c r="D92" s="74" t="s">
        <v>1419</v>
      </c>
      <c r="E92" s="74" t="s">
        <v>1420</v>
      </c>
      <c r="H92" s="74" t="s">
        <v>183</v>
      </c>
      <c r="I92" s="74" t="s">
        <v>184</v>
      </c>
      <c r="J92" s="74" t="s">
        <v>184</v>
      </c>
      <c r="K92" s="74" t="s">
        <v>26</v>
      </c>
      <c r="L92" s="74" t="s">
        <v>1491</v>
      </c>
      <c r="M92" s="107">
        <v>-8.2741647250000003</v>
      </c>
      <c r="N92" s="107">
        <v>35.045393930000003</v>
      </c>
      <c r="O92" s="108">
        <v>1516.0077429999999</v>
      </c>
      <c r="P92" s="108">
        <v>2</v>
      </c>
      <c r="Q92" s="108">
        <v>1.93433794</v>
      </c>
      <c r="R92" s="137"/>
      <c r="S92" s="74">
        <v>150</v>
      </c>
      <c r="T92" s="74">
        <v>160</v>
      </c>
      <c r="U92" s="109">
        <f>V92/X92*T92</f>
        <v>25.6</v>
      </c>
      <c r="V92" s="109">
        <v>0.48</v>
      </c>
      <c r="W92" s="109">
        <v>0.35987000000000002</v>
      </c>
      <c r="X92" s="74">
        <v>3</v>
      </c>
      <c r="Y92" s="109">
        <v>0.28043000000000001</v>
      </c>
      <c r="Z92" s="109">
        <v>12.4</v>
      </c>
      <c r="AA92" s="77">
        <f>Y92/W92</f>
        <v>0.77925361936254756</v>
      </c>
      <c r="AB92" s="77">
        <f>U92</f>
        <v>25.6</v>
      </c>
      <c r="AC92" s="78">
        <f>+AB92*(100-Z92)/100</f>
        <v>22.425599999999999</v>
      </c>
      <c r="AD92" s="78">
        <f>AC92*AA92</f>
        <v>17.475229966376745</v>
      </c>
      <c r="AE92" s="78">
        <f>+(AD92/Z92*12.5)</f>
        <v>17.616159240299137</v>
      </c>
      <c r="AF92" s="63">
        <f>AE92*10000/25</f>
        <v>7046.4636961196547</v>
      </c>
      <c r="AG92" s="63"/>
      <c r="AH92" s="74" t="s">
        <v>2993</v>
      </c>
    </row>
    <row r="93" spans="1:34" ht="15" x14ac:dyDescent="0.2">
      <c r="A93" s="106" t="s">
        <v>23</v>
      </c>
      <c r="B93" s="74" t="s">
        <v>1086</v>
      </c>
      <c r="C93" s="74" t="s">
        <v>1087</v>
      </c>
      <c r="D93" s="74" t="s">
        <v>1088</v>
      </c>
      <c r="E93" s="74" t="s">
        <v>1467</v>
      </c>
      <c r="H93" s="74" t="s">
        <v>739</v>
      </c>
      <c r="I93" s="74" t="s">
        <v>1642</v>
      </c>
      <c r="J93" s="74" t="s">
        <v>581</v>
      </c>
      <c r="K93" s="74" t="s">
        <v>24</v>
      </c>
      <c r="L93" s="74" t="s">
        <v>1643</v>
      </c>
      <c r="M93" s="107">
        <v>-3.2274166666666599</v>
      </c>
      <c r="N93" s="107">
        <v>37.0419116666666</v>
      </c>
      <c r="O93" s="108">
        <v>1223.5</v>
      </c>
      <c r="P93" s="108">
        <v>4</v>
      </c>
      <c r="Q93" s="108">
        <v>3.17826451</v>
      </c>
      <c r="R93" s="135"/>
      <c r="S93" s="74">
        <v>74</v>
      </c>
      <c r="T93" s="74">
        <v>74</v>
      </c>
      <c r="U93" s="109">
        <f>V93/X93*T93</f>
        <v>19.733333333333334</v>
      </c>
      <c r="V93" s="109">
        <v>0.8</v>
      </c>
      <c r="W93" s="109">
        <v>0.59941999999999995</v>
      </c>
      <c r="X93" s="74">
        <v>3</v>
      </c>
      <c r="Y93" s="109">
        <v>0.50095000000000001</v>
      </c>
      <c r="Z93" s="109">
        <v>10.6</v>
      </c>
      <c r="AA93" s="77">
        <f>Y93/W93</f>
        <v>0.83572453371592548</v>
      </c>
      <c r="AB93" s="77">
        <f>U93</f>
        <v>19.733333333333334</v>
      </c>
      <c r="AC93" s="78">
        <f>+AB93*(100-Z93)/100</f>
        <v>17.641600000000004</v>
      </c>
      <c r="AD93" s="78">
        <f>AC93*AA93</f>
        <v>14.743517934002874</v>
      </c>
      <c r="AE93" s="78">
        <f>+(AD93/Z93*12.5)</f>
        <v>17.386223978776975</v>
      </c>
      <c r="AF93" s="63">
        <f>AE93*10000/25</f>
        <v>6954.4895915107909</v>
      </c>
      <c r="AG93" s="63"/>
      <c r="AH93" s="74" t="s">
        <v>2993</v>
      </c>
    </row>
    <row r="94" spans="1:34" ht="15" x14ac:dyDescent="0.2">
      <c r="A94" s="106" t="s">
        <v>23</v>
      </c>
      <c r="B94" s="74" t="s">
        <v>1086</v>
      </c>
      <c r="C94" s="74" t="s">
        <v>1103</v>
      </c>
      <c r="D94" s="74" t="s">
        <v>1294</v>
      </c>
      <c r="E94" s="74" t="s">
        <v>1654</v>
      </c>
      <c r="H94" s="74" t="s">
        <v>1022</v>
      </c>
      <c r="I94" s="74" t="s">
        <v>1689</v>
      </c>
      <c r="J94" s="74" t="s">
        <v>1690</v>
      </c>
      <c r="K94" s="74" t="s">
        <v>26</v>
      </c>
      <c r="L94" s="74" t="s">
        <v>1694</v>
      </c>
      <c r="M94" s="107">
        <v>-4.4727166670000003</v>
      </c>
      <c r="N94" s="107">
        <v>35.547384999999998</v>
      </c>
      <c r="O94" s="108">
        <v>1514.7</v>
      </c>
      <c r="P94" s="108">
        <v>2</v>
      </c>
      <c r="Q94" s="108">
        <v>2.591884345</v>
      </c>
      <c r="R94" s="135"/>
      <c r="S94" s="74">
        <v>103</v>
      </c>
      <c r="T94" s="74">
        <v>86</v>
      </c>
      <c r="U94" s="109">
        <f>V94/X94*T94</f>
        <v>25.226666666666667</v>
      </c>
      <c r="V94" s="109">
        <v>0.88</v>
      </c>
      <c r="W94" s="109">
        <v>0.44067000000000001</v>
      </c>
      <c r="X94" s="74">
        <v>3</v>
      </c>
      <c r="Y94" s="109">
        <v>0.31424999999999997</v>
      </c>
      <c r="Z94" s="109">
        <v>11.5</v>
      </c>
      <c r="AA94" s="77">
        <f>Y94/W94</f>
        <v>0.71311866022193471</v>
      </c>
      <c r="AB94" s="77">
        <f>U94</f>
        <v>25.226666666666667</v>
      </c>
      <c r="AC94" s="78">
        <f>+AB94*(100-Z94)/100</f>
        <v>22.325599999999998</v>
      </c>
      <c r="AD94" s="78">
        <f>AC94*AA94</f>
        <v>15.920801960650824</v>
      </c>
      <c r="AE94" s="78">
        <f>+(AD94/Z94*12.5)</f>
        <v>17.305219522446546</v>
      </c>
      <c r="AF94" s="63">
        <f>AE94*10000/25</f>
        <v>6922.0878089786183</v>
      </c>
      <c r="AG94" s="63"/>
      <c r="AH94" s="74" t="s">
        <v>2993</v>
      </c>
    </row>
    <row r="95" spans="1:34" ht="15" x14ac:dyDescent="0.2">
      <c r="A95" s="106" t="s">
        <v>23</v>
      </c>
      <c r="B95" s="74" t="s">
        <v>1078</v>
      </c>
      <c r="C95" s="74" t="s">
        <v>1157</v>
      </c>
      <c r="D95" s="74" t="s">
        <v>1489</v>
      </c>
      <c r="E95" s="74" t="s">
        <v>1925</v>
      </c>
      <c r="H95" s="74" t="s">
        <v>1009</v>
      </c>
      <c r="I95" s="74" t="s">
        <v>2619</v>
      </c>
      <c r="J95" s="74" t="s">
        <v>392</v>
      </c>
      <c r="K95" s="74" t="s">
        <v>25</v>
      </c>
      <c r="L95" s="74" t="s">
        <v>2620</v>
      </c>
      <c r="M95" s="107">
        <v>-10.5435665222421</v>
      </c>
      <c r="N95" s="107">
        <v>35.342846481361399</v>
      </c>
      <c r="O95" s="108">
        <v>1053.0557097455001</v>
      </c>
      <c r="P95" s="108">
        <v>3.5</v>
      </c>
      <c r="Q95" s="108">
        <v>2.9823102449999999</v>
      </c>
      <c r="R95" s="137"/>
      <c r="S95" s="74">
        <v>81</v>
      </c>
      <c r="T95" s="74">
        <v>67</v>
      </c>
      <c r="U95" s="109">
        <f>V95/X95*T95</f>
        <v>18.313333333333333</v>
      </c>
      <c r="V95" s="109">
        <v>0.82</v>
      </c>
      <c r="W95" s="109">
        <v>0.57999999999999996</v>
      </c>
      <c r="X95" s="74">
        <v>3</v>
      </c>
      <c r="Y95" s="109">
        <v>0.48599999999999999</v>
      </c>
      <c r="Z95" s="109">
        <v>10</v>
      </c>
      <c r="AA95" s="77">
        <f>Y95/W95</f>
        <v>0.83793103448275863</v>
      </c>
      <c r="AB95" s="77">
        <f>U95</f>
        <v>18.313333333333333</v>
      </c>
      <c r="AC95" s="78">
        <f>+AB95*(100-Z95)/100</f>
        <v>16.481999999999999</v>
      </c>
      <c r="AD95" s="78">
        <f>AC95*AA95</f>
        <v>13.810779310344827</v>
      </c>
      <c r="AE95" s="78">
        <f>+(AD95/Z95*12.5)</f>
        <v>17.263474137931034</v>
      </c>
      <c r="AF95" s="63">
        <f>AE95*10000/25</f>
        <v>6905.3896551724138</v>
      </c>
      <c r="AG95" s="63"/>
      <c r="AH95" s="74" t="s">
        <v>2118</v>
      </c>
    </row>
    <row r="96" spans="1:34" ht="15" x14ac:dyDescent="0.2">
      <c r="A96" s="106" t="s">
        <v>23</v>
      </c>
      <c r="B96" s="74" t="s">
        <v>1086</v>
      </c>
      <c r="C96" s="74" t="s">
        <v>1177</v>
      </c>
      <c r="D96" s="74" t="s">
        <v>1204</v>
      </c>
      <c r="E96" s="74" t="s">
        <v>1336</v>
      </c>
      <c r="H96" s="74" t="s">
        <v>508</v>
      </c>
      <c r="I96" s="74" t="s">
        <v>502</v>
      </c>
      <c r="J96" s="74" t="s">
        <v>502</v>
      </c>
      <c r="K96" s="74" t="s">
        <v>26</v>
      </c>
      <c r="L96" s="74" t="s">
        <v>2282</v>
      </c>
      <c r="M96" s="107">
        <v>-3.4331296359999999</v>
      </c>
      <c r="N96" s="107">
        <v>35.634664280000003</v>
      </c>
      <c r="O96" s="108">
        <v>1340.689809</v>
      </c>
      <c r="P96" s="108">
        <v>3</v>
      </c>
      <c r="Q96" s="108">
        <v>2.7846262450000001</v>
      </c>
      <c r="R96" s="135"/>
      <c r="S96" s="74">
        <v>93</v>
      </c>
      <c r="T96" s="74">
        <v>90</v>
      </c>
      <c r="U96" s="109">
        <f>V96/X96*T96</f>
        <v>23.700000000000003</v>
      </c>
      <c r="V96" s="109">
        <v>0.79</v>
      </c>
      <c r="W96" s="109">
        <v>0.49775000000000003</v>
      </c>
      <c r="X96" s="74">
        <v>3</v>
      </c>
      <c r="Y96" s="109">
        <v>0.39174999999999999</v>
      </c>
      <c r="Z96" s="109">
        <v>11.9</v>
      </c>
      <c r="AA96" s="77">
        <f>Y96/W96</f>
        <v>0.7870416875941737</v>
      </c>
      <c r="AB96" s="77">
        <f>U96</f>
        <v>23.700000000000003</v>
      </c>
      <c r="AC96" s="78">
        <f>+AB96*(100-Z96)/100</f>
        <v>20.879700000000003</v>
      </c>
      <c r="AD96" s="78">
        <f>AC96*AA96</f>
        <v>16.433194324460072</v>
      </c>
      <c r="AE96" s="78">
        <f>+(AD96/Z96*12.5)</f>
        <v>17.261758744180746</v>
      </c>
      <c r="AF96" s="63">
        <f>AE96*10000/25</f>
        <v>6904.7034976722989</v>
      </c>
      <c r="AG96" s="63"/>
      <c r="AH96" s="74" t="s">
        <v>2118</v>
      </c>
    </row>
    <row r="97" spans="1:34" ht="15" x14ac:dyDescent="0.2">
      <c r="A97" s="106" t="s">
        <v>23</v>
      </c>
      <c r="B97" s="74" t="s">
        <v>1078</v>
      </c>
      <c r="C97" s="74" t="s">
        <v>1132</v>
      </c>
      <c r="D97" s="74" t="s">
        <v>1868</v>
      </c>
      <c r="E97" s="74" t="s">
        <v>2075</v>
      </c>
      <c r="H97" s="74" t="s">
        <v>920</v>
      </c>
      <c r="I97" s="74" t="s">
        <v>2918</v>
      </c>
      <c r="J97" s="74" t="s">
        <v>2919</v>
      </c>
      <c r="K97" s="74" t="s">
        <v>26</v>
      </c>
      <c r="L97" s="74" t="s">
        <v>2920</v>
      </c>
      <c r="M97" s="107">
        <v>-9.1773050000000005</v>
      </c>
      <c r="N97" s="107">
        <v>32.701709999999999</v>
      </c>
      <c r="O97" s="108">
        <v>1299.3</v>
      </c>
      <c r="P97" s="108">
        <v>3</v>
      </c>
      <c r="Q97" s="108">
        <v>3.094495915</v>
      </c>
      <c r="R97" s="137"/>
      <c r="S97" s="74">
        <v>72</v>
      </c>
      <c r="T97" s="74">
        <v>72</v>
      </c>
      <c r="U97" s="109">
        <f>V97/X97*T97</f>
        <v>18.240000000000002</v>
      </c>
      <c r="V97" s="109">
        <v>0.76</v>
      </c>
      <c r="W97" s="109">
        <v>0.6</v>
      </c>
      <c r="X97" s="74">
        <v>3</v>
      </c>
      <c r="Y97" s="109">
        <v>0.52400000000000002</v>
      </c>
      <c r="Z97" s="109">
        <v>10.4</v>
      </c>
      <c r="AA97" s="77">
        <f>Y97/W97</f>
        <v>0.87333333333333341</v>
      </c>
      <c r="AB97" s="77">
        <f>U97</f>
        <v>18.240000000000002</v>
      </c>
      <c r="AC97" s="78">
        <f>+AB97*(100-Z97)/100</f>
        <v>16.343040000000002</v>
      </c>
      <c r="AD97" s="78">
        <f>AC97*AA97</f>
        <v>14.272921600000004</v>
      </c>
      <c r="AE97" s="78">
        <f>+(AD97/Z97*12.5)</f>
        <v>17.154953846153852</v>
      </c>
      <c r="AF97" s="63">
        <f>AE97*10000/25</f>
        <v>6861.9815384615413</v>
      </c>
      <c r="AG97" s="63"/>
      <c r="AH97" s="74" t="s">
        <v>2118</v>
      </c>
    </row>
    <row r="98" spans="1:34" ht="15" x14ac:dyDescent="0.2">
      <c r="A98" s="106" t="s">
        <v>23</v>
      </c>
      <c r="B98" s="74" t="s">
        <v>1078</v>
      </c>
      <c r="C98" s="74" t="s">
        <v>1157</v>
      </c>
      <c r="D98" s="74" t="s">
        <v>1489</v>
      </c>
      <c r="E98" s="74" t="s">
        <v>1490</v>
      </c>
      <c r="H98" s="74" t="s">
        <v>2625</v>
      </c>
      <c r="I98" s="74" t="s">
        <v>393</v>
      </c>
      <c r="J98" s="74" t="s">
        <v>393</v>
      </c>
      <c r="K98" s="74" t="s">
        <v>25</v>
      </c>
      <c r="L98" s="74" t="s">
        <v>2628</v>
      </c>
      <c r="M98" s="107">
        <v>-10.572324506736701</v>
      </c>
      <c r="N98" s="107">
        <v>35.395581806165801</v>
      </c>
      <c r="O98" s="108">
        <v>950.98960937689696</v>
      </c>
      <c r="P98" s="108">
        <v>1</v>
      </c>
      <c r="Q98" s="108">
        <v>1.0926983100000001</v>
      </c>
      <c r="R98" s="137"/>
      <c r="S98" s="74">
        <v>102</v>
      </c>
      <c r="T98" s="74">
        <v>91</v>
      </c>
      <c r="U98" s="109">
        <f>V98/X98*T98</f>
        <v>18.2</v>
      </c>
      <c r="V98" s="109">
        <v>0.6</v>
      </c>
      <c r="W98" s="109">
        <v>0.48</v>
      </c>
      <c r="X98" s="74">
        <v>3</v>
      </c>
      <c r="Y98" s="109">
        <v>0.38900000000000001</v>
      </c>
      <c r="Z98" s="109">
        <v>9.8000000000000007</v>
      </c>
      <c r="AA98" s="77">
        <f>Y98/W98</f>
        <v>0.81041666666666667</v>
      </c>
      <c r="AB98" s="77">
        <f>U98</f>
        <v>18.2</v>
      </c>
      <c r="AC98" s="78">
        <f>+AB98*(100-Z98)/100</f>
        <v>16.416399999999999</v>
      </c>
      <c r="AD98" s="78">
        <f>AC98*AA98</f>
        <v>13.304124166666666</v>
      </c>
      <c r="AE98" s="78">
        <f>+(AD98/Z98*12.5)</f>
        <v>16.969546130952377</v>
      </c>
      <c r="AF98" s="63">
        <f>AE98*10000/25</f>
        <v>6787.8184523809505</v>
      </c>
      <c r="AG98" s="63"/>
      <c r="AH98" s="74" t="s">
        <v>2993</v>
      </c>
    </row>
    <row r="99" spans="1:34" ht="15" x14ac:dyDescent="0.2">
      <c r="A99" s="106" t="s">
        <v>23</v>
      </c>
      <c r="B99" s="74" t="s">
        <v>1086</v>
      </c>
      <c r="C99" s="74" t="s">
        <v>1177</v>
      </c>
      <c r="D99" s="74" t="s">
        <v>1204</v>
      </c>
      <c r="E99" s="74" t="s">
        <v>1336</v>
      </c>
      <c r="H99" s="74" t="s">
        <v>503</v>
      </c>
      <c r="I99" s="74" t="s">
        <v>2513</v>
      </c>
      <c r="J99" s="74" t="s">
        <v>2513</v>
      </c>
      <c r="K99" s="74" t="s">
        <v>25</v>
      </c>
      <c r="L99" s="74" t="s">
        <v>2517</v>
      </c>
      <c r="M99" s="107">
        <v>-3.43832243738786</v>
      </c>
      <c r="N99" s="107">
        <v>35.629486235531203</v>
      </c>
      <c r="O99" s="108">
        <v>1338.11419832606</v>
      </c>
      <c r="P99" s="108">
        <v>1</v>
      </c>
      <c r="Q99" s="108">
        <v>1.179926375</v>
      </c>
      <c r="R99" s="135"/>
      <c r="S99" s="74">
        <v>91</v>
      </c>
      <c r="T99" s="74">
        <v>98</v>
      </c>
      <c r="U99" s="109">
        <f>V99/X99*T99</f>
        <v>23.029999999999998</v>
      </c>
      <c r="V99" s="109">
        <v>0.94</v>
      </c>
      <c r="W99" s="109">
        <v>0.77630999999999994</v>
      </c>
      <c r="X99" s="74">
        <v>4</v>
      </c>
      <c r="Y99" s="109">
        <v>0.65298</v>
      </c>
      <c r="Z99" s="109">
        <v>12.5</v>
      </c>
      <c r="AA99" s="77">
        <f>Y99/W99</f>
        <v>0.84113305251767989</v>
      </c>
      <c r="AB99" s="77">
        <f>U99</f>
        <v>23.029999999999998</v>
      </c>
      <c r="AC99" s="78">
        <f>+AB99*(100-Z99)/100</f>
        <v>20.151249999999997</v>
      </c>
      <c r="AD99" s="78">
        <f>AC99*AA99</f>
        <v>16.949882424546896</v>
      </c>
      <c r="AE99" s="78">
        <f>+(AD99/Z99*12.5)</f>
        <v>16.949882424546896</v>
      </c>
      <c r="AF99" s="63">
        <f>AE99*10000/25</f>
        <v>6779.952969818758</v>
      </c>
      <c r="AG99" s="63"/>
      <c r="AH99" s="74" t="s">
        <v>2993</v>
      </c>
    </row>
    <row r="100" spans="1:34" ht="15" x14ac:dyDescent="0.2">
      <c r="A100" s="106" t="s">
        <v>23</v>
      </c>
      <c r="B100" s="74" t="s">
        <v>1086</v>
      </c>
      <c r="C100" s="74" t="s">
        <v>1087</v>
      </c>
      <c r="D100" s="74" t="s">
        <v>1088</v>
      </c>
      <c r="E100" s="74" t="s">
        <v>1436</v>
      </c>
      <c r="H100" s="74" t="s">
        <v>596</v>
      </c>
      <c r="I100" s="74" t="s">
        <v>800</v>
      </c>
      <c r="J100" s="74" t="s">
        <v>2230</v>
      </c>
      <c r="K100" s="74" t="s">
        <v>26</v>
      </c>
      <c r="L100" s="74" t="s">
        <v>2231</v>
      </c>
      <c r="M100" s="107">
        <v>-3.190455</v>
      </c>
      <c r="N100" s="107">
        <v>37.077341670000003</v>
      </c>
      <c r="O100" s="108">
        <v>1269.2</v>
      </c>
      <c r="P100" s="108">
        <v>1</v>
      </c>
      <c r="Q100" s="108">
        <v>1.005964455</v>
      </c>
      <c r="R100" s="135"/>
      <c r="S100" s="74">
        <v>75</v>
      </c>
      <c r="T100" s="74">
        <v>82</v>
      </c>
      <c r="U100" s="109">
        <f>V100/X100*T100</f>
        <v>18.58666666666667</v>
      </c>
      <c r="V100" s="109">
        <v>0.68</v>
      </c>
      <c r="W100" s="109">
        <v>0.49869000000000002</v>
      </c>
      <c r="X100" s="74">
        <v>3</v>
      </c>
      <c r="Y100" s="109">
        <v>0.40827999999999998</v>
      </c>
      <c r="Z100" s="109">
        <v>10.1</v>
      </c>
      <c r="AA100" s="77">
        <f>Y100/W100</f>
        <v>0.8187050071186508</v>
      </c>
      <c r="AB100" s="77">
        <f>U100</f>
        <v>18.58666666666667</v>
      </c>
      <c r="AC100" s="78">
        <f>+AB100*(100-Z100)/100</f>
        <v>16.709413333333337</v>
      </c>
      <c r="AD100" s="78">
        <f>AC100*AA100</f>
        <v>13.680080362015149</v>
      </c>
      <c r="AE100" s="78">
        <f>+(AD100/Z100*12.5)</f>
        <v>16.930792527246471</v>
      </c>
      <c r="AF100" s="63">
        <f>AE100*10000/25</f>
        <v>6772.3170108985878</v>
      </c>
      <c r="AG100" s="63"/>
      <c r="AH100" s="74" t="s">
        <v>2993</v>
      </c>
    </row>
    <row r="101" spans="1:34" ht="15" x14ac:dyDescent="0.2">
      <c r="A101" s="106" t="s">
        <v>23</v>
      </c>
      <c r="B101" s="74" t="s">
        <v>1086</v>
      </c>
      <c r="C101" s="74" t="s">
        <v>1103</v>
      </c>
      <c r="D101" s="74" t="s">
        <v>1288</v>
      </c>
      <c r="E101" s="74" t="s">
        <v>1289</v>
      </c>
      <c r="H101" s="74" t="s">
        <v>664</v>
      </c>
      <c r="I101" s="74" t="s">
        <v>662</v>
      </c>
      <c r="J101" s="74" t="s">
        <v>662</v>
      </c>
      <c r="K101" s="74" t="s">
        <v>25</v>
      </c>
      <c r="L101" s="74" t="s">
        <v>1947</v>
      </c>
      <c r="M101" s="107">
        <v>-3.83972333333333</v>
      </c>
      <c r="N101" s="107">
        <v>35.443591666666599</v>
      </c>
      <c r="O101" s="108">
        <v>1878.4</v>
      </c>
      <c r="P101" s="108">
        <v>2</v>
      </c>
      <c r="Q101" s="108">
        <v>2.0326857299999999</v>
      </c>
      <c r="R101" s="135"/>
      <c r="S101" s="74">
        <v>28</v>
      </c>
      <c r="T101" s="74">
        <v>30</v>
      </c>
      <c r="U101" s="109">
        <f>V101/X101*T101</f>
        <v>29</v>
      </c>
      <c r="V101" s="109">
        <v>2.9</v>
      </c>
      <c r="W101" s="109">
        <v>0.26657999999999998</v>
      </c>
      <c r="X101" s="74">
        <v>3</v>
      </c>
      <c r="Y101" s="109">
        <v>0.12997999999999998</v>
      </c>
      <c r="Z101" s="76">
        <v>9.5</v>
      </c>
      <c r="AA101" s="77">
        <f>Y101/W101</f>
        <v>0.48758346462600344</v>
      </c>
      <c r="AB101" s="77">
        <f>U101</f>
        <v>29</v>
      </c>
      <c r="AC101" s="78">
        <f>+AB101*(100-Z101)/100</f>
        <v>26.245000000000001</v>
      </c>
      <c r="AD101" s="78">
        <f>AC101*AA101</f>
        <v>12.79662802910946</v>
      </c>
      <c r="AE101" s="78">
        <f>+(AD101/Z101*12.5)</f>
        <v>16.837668459354553</v>
      </c>
      <c r="AF101" s="61">
        <f>AE101*10000/25</f>
        <v>6735.0673837418217</v>
      </c>
      <c r="AG101" s="63"/>
      <c r="AH101" s="74" t="s">
        <v>2993</v>
      </c>
    </row>
    <row r="102" spans="1:34" ht="15" x14ac:dyDescent="0.2">
      <c r="A102" s="106" t="s">
        <v>23</v>
      </c>
      <c r="B102" s="74" t="s">
        <v>1086</v>
      </c>
      <c r="C102" s="74" t="s">
        <v>1177</v>
      </c>
      <c r="D102" s="74" t="s">
        <v>1178</v>
      </c>
      <c r="E102" s="74" t="s">
        <v>1179</v>
      </c>
      <c r="H102" s="74" t="s">
        <v>522</v>
      </c>
      <c r="I102" s="74" t="s">
        <v>2422</v>
      </c>
      <c r="J102" s="74" t="s">
        <v>528</v>
      </c>
      <c r="K102" s="74" t="s">
        <v>25</v>
      </c>
      <c r="L102" s="74" t="s">
        <v>2425</v>
      </c>
      <c r="M102" s="107">
        <v>-3.3844054500050902</v>
      </c>
      <c r="N102" s="107">
        <v>36.319505742873503</v>
      </c>
      <c r="O102" s="108">
        <v>1393.6178103504601</v>
      </c>
      <c r="P102" s="108">
        <v>2.5</v>
      </c>
      <c r="Q102" s="108">
        <v>2.496007605</v>
      </c>
      <c r="R102" s="135"/>
      <c r="S102" s="74">
        <v>71</v>
      </c>
      <c r="T102" s="74">
        <v>61</v>
      </c>
      <c r="U102" s="109">
        <f>V102/X102*T102</f>
        <v>13.013333333333334</v>
      </c>
      <c r="V102" s="109">
        <v>0.64</v>
      </c>
      <c r="W102" s="109">
        <v>0.23357</v>
      </c>
      <c r="X102" s="74">
        <v>3</v>
      </c>
      <c r="Y102" s="109">
        <v>0.34460000000000002</v>
      </c>
      <c r="Z102" s="109">
        <v>12.5</v>
      </c>
      <c r="AA102" s="77">
        <f>Y102/W102</f>
        <v>1.4753607055700648</v>
      </c>
      <c r="AB102" s="77">
        <f>U102</f>
        <v>13.013333333333334</v>
      </c>
      <c r="AC102" s="78">
        <f>+AB102*(100-Z102)/100</f>
        <v>11.386666666666667</v>
      </c>
      <c r="AD102" s="78">
        <f>AC102*AA102</f>
        <v>16.799440567424472</v>
      </c>
      <c r="AE102" s="78">
        <f>+(AD102/Z102*12.5)</f>
        <v>16.799440567424472</v>
      </c>
      <c r="AF102" s="63">
        <f>AE102*10000/25</f>
        <v>6719.7762269697887</v>
      </c>
      <c r="AG102" s="63"/>
      <c r="AH102" s="74" t="s">
        <v>2993</v>
      </c>
    </row>
    <row r="103" spans="1:34" ht="15" x14ac:dyDescent="0.2">
      <c r="A103" s="106" t="s">
        <v>23</v>
      </c>
      <c r="B103" s="74" t="s">
        <v>1078</v>
      </c>
      <c r="C103" s="74" t="s">
        <v>1157</v>
      </c>
      <c r="D103" s="74" t="s">
        <v>1489</v>
      </c>
      <c r="E103" s="74" t="s">
        <v>1490</v>
      </c>
      <c r="H103" s="74" t="s">
        <v>402</v>
      </c>
      <c r="I103" s="74" t="s">
        <v>2659</v>
      </c>
      <c r="J103" s="74" t="s">
        <v>1076</v>
      </c>
      <c r="K103" s="74" t="s">
        <v>24</v>
      </c>
      <c r="L103" s="74" t="s">
        <v>2662</v>
      </c>
      <c r="M103" s="107">
        <v>-10.5759437405129</v>
      </c>
      <c r="N103" s="107">
        <v>35.395666275298403</v>
      </c>
      <c r="O103" s="108">
        <v>965.39924882977903</v>
      </c>
      <c r="P103" s="108">
        <v>6</v>
      </c>
      <c r="Q103" s="108">
        <v>5.6344882099999998</v>
      </c>
      <c r="R103" s="137"/>
      <c r="S103" s="74">
        <v>78</v>
      </c>
      <c r="T103" s="74">
        <v>78</v>
      </c>
      <c r="U103" s="109">
        <f>V103/X103*T103</f>
        <v>18.72</v>
      </c>
      <c r="V103" s="109">
        <v>0.72</v>
      </c>
      <c r="W103" s="109">
        <v>0.5</v>
      </c>
      <c r="X103" s="74">
        <v>3</v>
      </c>
      <c r="Y103" s="109">
        <v>0.45700000000000002</v>
      </c>
      <c r="Z103" s="109">
        <v>11.4</v>
      </c>
      <c r="AA103" s="77">
        <f>Y103/W103</f>
        <v>0.91400000000000003</v>
      </c>
      <c r="AB103" s="77">
        <f>U103</f>
        <v>18.72</v>
      </c>
      <c r="AC103" s="78">
        <f>+AB103*(100-Z103)/100</f>
        <v>16.585919999999998</v>
      </c>
      <c r="AD103" s="78">
        <f>AC103*AA103</f>
        <v>15.159530879999998</v>
      </c>
      <c r="AE103" s="78">
        <f>+(AD103/Z103*12.5)</f>
        <v>16.622292631578944</v>
      </c>
      <c r="AF103" s="63">
        <f>AE103*10000/25</f>
        <v>6648.9170526315775</v>
      </c>
      <c r="AG103" s="63"/>
      <c r="AH103" s="74" t="s">
        <v>2993</v>
      </c>
    </row>
    <row r="104" spans="1:34" ht="15" x14ac:dyDescent="0.2">
      <c r="A104" s="106" t="s">
        <v>23</v>
      </c>
      <c r="B104" s="74" t="s">
        <v>1078</v>
      </c>
      <c r="C104" s="74" t="s">
        <v>1194</v>
      </c>
      <c r="D104" s="74" t="s">
        <v>1383</v>
      </c>
      <c r="E104" s="74" t="s">
        <v>1784</v>
      </c>
      <c r="H104" s="74" t="s">
        <v>338</v>
      </c>
      <c r="I104" s="74" t="s">
        <v>2094</v>
      </c>
      <c r="J104" s="74" t="s">
        <v>2094</v>
      </c>
      <c r="K104" s="74" t="s">
        <v>24</v>
      </c>
      <c r="L104" s="74" t="s">
        <v>2095</v>
      </c>
      <c r="M104" s="107">
        <v>-7.6938735371278897</v>
      </c>
      <c r="N104" s="107">
        <v>31.1140004751866</v>
      </c>
      <c r="O104" s="108">
        <v>1609.1730339432099</v>
      </c>
      <c r="P104" s="108">
        <v>2</v>
      </c>
      <c r="Q104" s="108">
        <v>2.2422307699999999</v>
      </c>
      <c r="R104" s="137"/>
      <c r="S104" s="74">
        <v>100</v>
      </c>
      <c r="T104" s="74">
        <v>66</v>
      </c>
      <c r="U104" s="109">
        <f>V104/X104*T104</f>
        <v>15.84</v>
      </c>
      <c r="V104" s="109">
        <v>0.72</v>
      </c>
      <c r="W104" s="109">
        <v>0.54</v>
      </c>
      <c r="X104" s="74">
        <v>3</v>
      </c>
      <c r="Y104" s="109">
        <v>0.45300000000000001</v>
      </c>
      <c r="Z104" s="109">
        <v>9.1</v>
      </c>
      <c r="AA104" s="77">
        <f>Y104/W104</f>
        <v>0.83888888888888891</v>
      </c>
      <c r="AB104" s="77">
        <f>U104</f>
        <v>15.84</v>
      </c>
      <c r="AC104" s="78">
        <f>+AB104*(100-Z104)/100</f>
        <v>14.39856</v>
      </c>
      <c r="AD104" s="78">
        <f>AC104*AA104</f>
        <v>12.078792</v>
      </c>
      <c r="AE104" s="78">
        <f>+(AD104/Z104*12.5)</f>
        <v>16.59174725274725</v>
      </c>
      <c r="AF104" s="63">
        <f>AE104*10000/25</f>
        <v>6636.6989010989</v>
      </c>
      <c r="AG104" s="63"/>
      <c r="AH104" s="74" t="s">
        <v>2993</v>
      </c>
    </row>
    <row r="105" spans="1:34" ht="15" x14ac:dyDescent="0.2">
      <c r="A105" s="106" t="s">
        <v>23</v>
      </c>
      <c r="B105" s="74" t="s">
        <v>1086</v>
      </c>
      <c r="C105" s="74" t="s">
        <v>1177</v>
      </c>
      <c r="D105" s="74" t="s">
        <v>1178</v>
      </c>
      <c r="E105" s="74" t="s">
        <v>2086</v>
      </c>
      <c r="H105" s="74" t="s">
        <v>511</v>
      </c>
      <c r="I105" s="74" t="s">
        <v>2144</v>
      </c>
      <c r="J105" s="74" t="s">
        <v>2145</v>
      </c>
      <c r="K105" s="74" t="s">
        <v>24</v>
      </c>
      <c r="L105" s="74" t="s">
        <v>2148</v>
      </c>
      <c r="M105" s="107">
        <v>-3.3575961074195702</v>
      </c>
      <c r="N105" s="107">
        <v>36.325745993481902</v>
      </c>
      <c r="O105" s="108">
        <v>1465.4196883248301</v>
      </c>
      <c r="P105" s="108">
        <v>3</v>
      </c>
      <c r="Q105" s="108">
        <v>3.6924900150000002</v>
      </c>
      <c r="R105" s="135"/>
      <c r="S105" s="74">
        <v>122</v>
      </c>
      <c r="T105" s="74">
        <v>96</v>
      </c>
      <c r="U105" s="109">
        <f>V105/X105*T105</f>
        <v>23.04</v>
      </c>
      <c r="V105" s="109">
        <v>0.48</v>
      </c>
      <c r="W105" s="109">
        <v>0.35035000000000005</v>
      </c>
      <c r="X105" s="74">
        <v>2</v>
      </c>
      <c r="Y105" s="109">
        <v>0.26169999999999999</v>
      </c>
      <c r="Z105" s="109">
        <v>11.5</v>
      </c>
      <c r="AA105" s="77">
        <f>Y105/W105</f>
        <v>0.7469673183958897</v>
      </c>
      <c r="AB105" s="77">
        <f>U105</f>
        <v>23.04</v>
      </c>
      <c r="AC105" s="78">
        <f>+AB105*(100-Z105)/100</f>
        <v>20.3904</v>
      </c>
      <c r="AD105" s="78">
        <f>AC105*AA105</f>
        <v>15.230962409019549</v>
      </c>
      <c r="AE105" s="78">
        <f>+(AD105/Z105*12.5)</f>
        <v>16.555393922847337</v>
      </c>
      <c r="AF105" s="63">
        <f>AE105*10000/25</f>
        <v>6622.1575691389353</v>
      </c>
      <c r="AG105" s="63"/>
      <c r="AH105" s="74" t="s">
        <v>2993</v>
      </c>
    </row>
    <row r="106" spans="1:34" ht="15" x14ac:dyDescent="0.2">
      <c r="A106" s="106" t="s">
        <v>23</v>
      </c>
      <c r="B106" s="74" t="s">
        <v>1086</v>
      </c>
      <c r="C106" s="74" t="s">
        <v>1103</v>
      </c>
      <c r="D106" s="74" t="s">
        <v>1294</v>
      </c>
      <c r="E106" s="74" t="s">
        <v>1654</v>
      </c>
      <c r="H106" s="74" t="s">
        <v>1020</v>
      </c>
      <c r="I106" s="74" t="s">
        <v>1655</v>
      </c>
      <c r="J106" s="74" t="s">
        <v>1021</v>
      </c>
      <c r="K106" s="74" t="s">
        <v>26</v>
      </c>
      <c r="L106" s="74" t="s">
        <v>1658</v>
      </c>
      <c r="M106" s="107">
        <v>-4.4717133330000003</v>
      </c>
      <c r="N106" s="107">
        <v>35.547916669999999</v>
      </c>
      <c r="O106" s="108">
        <v>1539.7</v>
      </c>
      <c r="P106" s="108">
        <v>1</v>
      </c>
      <c r="Q106" s="108">
        <v>1.02054365</v>
      </c>
      <c r="R106" s="135"/>
      <c r="S106" s="74">
        <v>63</v>
      </c>
      <c r="T106" s="74">
        <v>86</v>
      </c>
      <c r="U106" s="109">
        <f>V106/X106*T106</f>
        <v>22.36</v>
      </c>
      <c r="V106" s="109">
        <v>1.3</v>
      </c>
      <c r="W106" s="109">
        <v>0.93320000000000003</v>
      </c>
      <c r="X106" s="74">
        <v>5</v>
      </c>
      <c r="Y106" s="109">
        <v>0.80265999999999993</v>
      </c>
      <c r="Z106" s="109">
        <v>12.7</v>
      </c>
      <c r="AA106" s="77">
        <f>Y106/W106</f>
        <v>0.86011573081868831</v>
      </c>
      <c r="AB106" s="77">
        <f>U106</f>
        <v>22.36</v>
      </c>
      <c r="AC106" s="78">
        <f>+AB106*(100-Z106)/100</f>
        <v>19.52028</v>
      </c>
      <c r="AD106" s="78">
        <f>AC106*AA106</f>
        <v>16.789699897985425</v>
      </c>
      <c r="AE106" s="78">
        <f>+(AD106/Z106*12.5)</f>
        <v>16.525295175182507</v>
      </c>
      <c r="AF106" s="63">
        <f>AE106*10000/25</f>
        <v>6610.1180700730029</v>
      </c>
      <c r="AG106" s="63"/>
      <c r="AH106" s="74" t="s">
        <v>2993</v>
      </c>
    </row>
    <row r="107" spans="1:34" ht="15" x14ac:dyDescent="0.2">
      <c r="A107" s="106" t="s">
        <v>23</v>
      </c>
      <c r="B107" s="74" t="s">
        <v>1078</v>
      </c>
      <c r="C107" s="74" t="s">
        <v>1132</v>
      </c>
      <c r="D107" s="74" t="s">
        <v>1868</v>
      </c>
      <c r="E107" s="74" t="s">
        <v>1869</v>
      </c>
      <c r="H107" s="74" t="s">
        <v>462</v>
      </c>
      <c r="I107" s="74" t="s">
        <v>2863</v>
      </c>
      <c r="J107" s="74" t="s">
        <v>2864</v>
      </c>
      <c r="K107" s="74" t="s">
        <v>24</v>
      </c>
      <c r="L107" s="74" t="s">
        <v>2867</v>
      </c>
      <c r="M107" s="107">
        <v>-9.1996433333333307</v>
      </c>
      <c r="N107" s="107">
        <v>32.735961666666597</v>
      </c>
      <c r="O107" s="108">
        <v>1348.9</v>
      </c>
      <c r="P107" s="108">
        <v>4</v>
      </c>
      <c r="Q107" s="108">
        <v>4.8131111899999999</v>
      </c>
      <c r="R107" s="137"/>
      <c r="S107" s="74">
        <v>94</v>
      </c>
      <c r="T107" s="74">
        <v>180</v>
      </c>
      <c r="U107" s="109">
        <f>V107/X107*T107</f>
        <v>20.400000000000002</v>
      </c>
      <c r="V107" s="109">
        <v>0.34</v>
      </c>
      <c r="W107" s="109">
        <v>0.3</v>
      </c>
      <c r="X107" s="74">
        <v>3</v>
      </c>
      <c r="Y107" s="109">
        <v>0.25900000000000001</v>
      </c>
      <c r="Z107" s="76">
        <f>(V107-W107)/V107*100</f>
        <v>11.764705882352951</v>
      </c>
      <c r="AA107" s="77">
        <f>Y107/W107</f>
        <v>0.8633333333333334</v>
      </c>
      <c r="AB107" s="77">
        <f>U107</f>
        <v>20.400000000000002</v>
      </c>
      <c r="AC107" s="78">
        <f>+AB107*(100-Z107)/100</f>
        <v>17.999999999999996</v>
      </c>
      <c r="AD107" s="78">
        <f>AC107*AA107</f>
        <v>15.539999999999997</v>
      </c>
      <c r="AE107" s="78">
        <f>+(AD107/Z107*12.5)</f>
        <v>16.511249999999983</v>
      </c>
      <c r="AF107" s="63">
        <f>AE107*10000/25</f>
        <v>6604.4999999999927</v>
      </c>
      <c r="AG107" s="63"/>
      <c r="AH107" s="74" t="s">
        <v>1375</v>
      </c>
    </row>
    <row r="108" spans="1:34" ht="15" x14ac:dyDescent="0.2">
      <c r="A108" s="106" t="s">
        <v>23</v>
      </c>
      <c r="B108" s="74" t="s">
        <v>1086</v>
      </c>
      <c r="C108" s="74" t="s">
        <v>1087</v>
      </c>
      <c r="D108" s="74" t="s">
        <v>1088</v>
      </c>
      <c r="E108" s="74" t="s">
        <v>1467</v>
      </c>
      <c r="H108" s="74" t="s">
        <v>729</v>
      </c>
      <c r="I108" s="74" t="s">
        <v>730</v>
      </c>
      <c r="J108" s="74" t="s">
        <v>1528</v>
      </c>
      <c r="K108" s="74" t="s">
        <v>26</v>
      </c>
      <c r="L108" s="74" t="s">
        <v>1531</v>
      </c>
      <c r="M108" s="107">
        <v>-3.2280850000000001</v>
      </c>
      <c r="N108" s="107">
        <v>37.04365</v>
      </c>
      <c r="O108" s="108">
        <v>1224.7</v>
      </c>
      <c r="P108" s="108">
        <v>5.25</v>
      </c>
      <c r="Q108" s="108">
        <v>4.9549494599999999</v>
      </c>
      <c r="R108" s="135"/>
      <c r="S108" s="74">
        <v>101</v>
      </c>
      <c r="T108" s="74">
        <v>110</v>
      </c>
      <c r="U108" s="109">
        <f>V108/X108*T108</f>
        <v>24.2</v>
      </c>
      <c r="V108" s="109">
        <v>0.66</v>
      </c>
      <c r="W108" s="109">
        <v>0.50139999999999996</v>
      </c>
      <c r="X108" s="74">
        <v>3</v>
      </c>
      <c r="Y108" s="109">
        <v>0.39044999999999996</v>
      </c>
      <c r="Z108" s="109">
        <v>12.5</v>
      </c>
      <c r="AA108" s="77">
        <f>Y108/W108</f>
        <v>0.77871958516154771</v>
      </c>
      <c r="AB108" s="77">
        <f>U108</f>
        <v>24.2</v>
      </c>
      <c r="AC108" s="78">
        <f>+AB108*(100-Z108)/100</f>
        <v>21.175000000000001</v>
      </c>
      <c r="AD108" s="78">
        <f>AC108*AA108</f>
        <v>16.489387215795773</v>
      </c>
      <c r="AE108" s="78">
        <f>+(AD108/Z108*12.5)</f>
        <v>16.489387215795773</v>
      </c>
      <c r="AF108" s="63">
        <f>AE108*10000/25</f>
        <v>6595.7548863183092</v>
      </c>
      <c r="AG108" s="63"/>
      <c r="AH108" s="74" t="s">
        <v>1375</v>
      </c>
    </row>
    <row r="109" spans="1:34" ht="15" x14ac:dyDescent="0.2">
      <c r="A109" s="106" t="s">
        <v>23</v>
      </c>
      <c r="B109" s="74" t="s">
        <v>1086</v>
      </c>
      <c r="C109" s="74" t="s">
        <v>1087</v>
      </c>
      <c r="D109" s="74" t="s">
        <v>1095</v>
      </c>
      <c r="E109" s="74" t="s">
        <v>1126</v>
      </c>
      <c r="H109" s="74" t="s">
        <v>724</v>
      </c>
      <c r="I109" s="74" t="s">
        <v>1518</v>
      </c>
      <c r="J109" s="74" t="s">
        <v>725</v>
      </c>
      <c r="K109" s="74" t="s">
        <v>25</v>
      </c>
      <c r="L109" s="74" t="s">
        <v>1519</v>
      </c>
      <c r="M109" s="107">
        <v>-3.4432060462789198</v>
      </c>
      <c r="N109" s="107">
        <v>37.402588141250398</v>
      </c>
      <c r="O109" s="108">
        <v>703.76746780725296</v>
      </c>
      <c r="P109" s="108">
        <v>0.75</v>
      </c>
      <c r="Q109" s="108">
        <v>0.53992442500000004</v>
      </c>
      <c r="R109" s="135"/>
      <c r="S109" s="74">
        <v>103</v>
      </c>
      <c r="T109" s="74">
        <v>103</v>
      </c>
      <c r="U109" s="109">
        <f>V109/X109*T109</f>
        <v>22.66</v>
      </c>
      <c r="V109" s="109">
        <v>0.66</v>
      </c>
      <c r="W109" s="109">
        <v>0.54664000000000001</v>
      </c>
      <c r="X109" s="74">
        <v>3</v>
      </c>
      <c r="Y109" s="109">
        <v>0.45132</v>
      </c>
      <c r="Z109" s="109">
        <v>12.5</v>
      </c>
      <c r="AA109" s="77">
        <f>Y109/W109</f>
        <v>0.8256256402751353</v>
      </c>
      <c r="AB109" s="77">
        <f>U109</f>
        <v>22.66</v>
      </c>
      <c r="AC109" s="78">
        <f>+AB109*(100-Z109)/100</f>
        <v>19.827500000000001</v>
      </c>
      <c r="AD109" s="78">
        <f>AC109*AA109</f>
        <v>16.370092382555246</v>
      </c>
      <c r="AE109" s="78">
        <f>+(AD109/Z109*12.5)</f>
        <v>16.370092382555246</v>
      </c>
      <c r="AF109" s="63">
        <f>AE109*10000/25</f>
        <v>6548.0369530220978</v>
      </c>
      <c r="AG109" s="63"/>
      <c r="AH109" s="74" t="s">
        <v>1375</v>
      </c>
    </row>
    <row r="110" spans="1:34" ht="15" x14ac:dyDescent="0.2">
      <c r="A110" s="106" t="s">
        <v>23</v>
      </c>
      <c r="B110" s="74" t="s">
        <v>1078</v>
      </c>
      <c r="C110" s="74" t="s">
        <v>1157</v>
      </c>
      <c r="D110" s="74" t="s">
        <v>1489</v>
      </c>
      <c r="E110" s="74" t="s">
        <v>1925</v>
      </c>
      <c r="H110" s="74" t="s">
        <v>2569</v>
      </c>
      <c r="I110" s="74" t="s">
        <v>2570</v>
      </c>
      <c r="J110" s="74" t="s">
        <v>2571</v>
      </c>
      <c r="K110" s="74" t="s">
        <v>26</v>
      </c>
      <c r="L110" s="74" t="s">
        <v>2576</v>
      </c>
      <c r="M110" s="107">
        <v>-10.54312333</v>
      </c>
      <c r="N110" s="107">
        <v>35.35557833</v>
      </c>
      <c r="O110" s="108">
        <v>1064.7</v>
      </c>
      <c r="P110" s="108">
        <v>1</v>
      </c>
      <c r="Q110" s="108">
        <v>1.2550462950000001</v>
      </c>
      <c r="R110" s="137"/>
      <c r="S110" s="74">
        <v>76</v>
      </c>
      <c r="T110" s="74">
        <v>87</v>
      </c>
      <c r="U110" s="109">
        <f>V110/X110*T110</f>
        <v>17.834999999999997</v>
      </c>
      <c r="V110" s="109">
        <v>0.82</v>
      </c>
      <c r="W110" s="109">
        <v>0.6</v>
      </c>
      <c r="X110" s="74">
        <v>4</v>
      </c>
      <c r="Y110" s="109">
        <v>0.56000000000000005</v>
      </c>
      <c r="Z110" s="109">
        <v>11.3</v>
      </c>
      <c r="AA110" s="77">
        <f>Y110/W110</f>
        <v>0.93333333333333346</v>
      </c>
      <c r="AB110" s="77">
        <f>U110</f>
        <v>17.834999999999997</v>
      </c>
      <c r="AC110" s="78">
        <f>+AB110*(100-Z110)/100</f>
        <v>15.819644999999998</v>
      </c>
      <c r="AD110" s="78">
        <f>AC110*AA110</f>
        <v>14.765001999999999</v>
      </c>
      <c r="AE110" s="78">
        <f>+(AD110/Z110*12.5)</f>
        <v>16.332966814159288</v>
      </c>
      <c r="AF110" s="63">
        <f>AE110*10000/25</f>
        <v>6533.1867256637152</v>
      </c>
      <c r="AG110" s="63"/>
      <c r="AH110" s="74" t="s">
        <v>2993</v>
      </c>
    </row>
    <row r="111" spans="1:34" ht="15" x14ac:dyDescent="0.2">
      <c r="A111" s="106" t="s">
        <v>23</v>
      </c>
      <c r="B111" s="74" t="s">
        <v>1078</v>
      </c>
      <c r="C111" s="74" t="s">
        <v>1079</v>
      </c>
      <c r="D111" s="74" t="s">
        <v>1228</v>
      </c>
      <c r="E111" s="74" t="s">
        <v>1229</v>
      </c>
      <c r="H111" s="74" t="s">
        <v>940</v>
      </c>
      <c r="I111" s="74" t="s">
        <v>941</v>
      </c>
      <c r="J111" s="74" t="s">
        <v>941</v>
      </c>
      <c r="K111" s="74" t="s">
        <v>24</v>
      </c>
      <c r="L111" s="74" t="s">
        <v>1250</v>
      </c>
      <c r="M111" s="107">
        <v>-7.6149043778668997</v>
      </c>
      <c r="N111" s="107">
        <v>35.954128897404303</v>
      </c>
      <c r="O111" s="108">
        <v>1384.5299902311899</v>
      </c>
      <c r="P111" s="108">
        <v>0.5</v>
      </c>
      <c r="Q111" s="108">
        <v>0.33458017000000001</v>
      </c>
      <c r="R111" s="137"/>
      <c r="S111" s="74">
        <v>90</v>
      </c>
      <c r="T111" s="74">
        <v>99</v>
      </c>
      <c r="U111" s="109">
        <f>V111/X111*T111</f>
        <v>23.099999999999998</v>
      </c>
      <c r="V111" s="109">
        <v>0.7</v>
      </c>
      <c r="W111" s="109">
        <v>0.45051999999999998</v>
      </c>
      <c r="X111" s="74">
        <v>3</v>
      </c>
      <c r="Y111" s="109">
        <v>0.35508000000000001</v>
      </c>
      <c r="Z111" s="110">
        <v>12.3</v>
      </c>
      <c r="AA111" s="77">
        <f>Y111/W111</f>
        <v>0.78815590872769248</v>
      </c>
      <c r="AB111" s="77">
        <f>U111</f>
        <v>23.099999999999998</v>
      </c>
      <c r="AC111" s="78">
        <f>+AB111*(100-Z111)/100</f>
        <v>20.258699999999997</v>
      </c>
      <c r="AD111" s="78">
        <f>AC111*AA111</f>
        <v>15.967014108141701</v>
      </c>
      <c r="AE111" s="78">
        <f>+(AD111/Z111*12.5)</f>
        <v>16.226640353802541</v>
      </c>
      <c r="AF111" s="61">
        <f>AE111*10000/25</f>
        <v>6490.6561415210172</v>
      </c>
      <c r="AG111" s="63"/>
      <c r="AH111" s="74" t="s">
        <v>2993</v>
      </c>
    </row>
    <row r="112" spans="1:34" ht="15" x14ac:dyDescent="0.2">
      <c r="A112" s="106" t="s">
        <v>23</v>
      </c>
      <c r="B112" s="74" t="s">
        <v>1086</v>
      </c>
      <c r="C112" s="74" t="s">
        <v>1103</v>
      </c>
      <c r="D112" s="74" t="s">
        <v>1294</v>
      </c>
      <c r="E112" s="74" t="s">
        <v>1295</v>
      </c>
      <c r="H112" s="74" t="s">
        <v>615</v>
      </c>
      <c r="I112" s="74" t="s">
        <v>2551</v>
      </c>
      <c r="J112" s="74" t="s">
        <v>2551</v>
      </c>
      <c r="K112" s="74" t="s">
        <v>26</v>
      </c>
      <c r="L112" s="74" t="s">
        <v>2552</v>
      </c>
      <c r="M112" s="107">
        <v>-4.4530599000000004</v>
      </c>
      <c r="N112" s="107">
        <v>35.506713529999999</v>
      </c>
      <c r="O112" s="108">
        <v>1546.491121</v>
      </c>
      <c r="P112" s="108">
        <v>0.75</v>
      </c>
      <c r="Q112" s="108">
        <v>0.71166240000000003</v>
      </c>
      <c r="R112" s="135"/>
      <c r="S112" s="74">
        <v>64</v>
      </c>
      <c r="T112" s="74">
        <v>72</v>
      </c>
      <c r="U112" s="109">
        <f>V112/X112*T112</f>
        <v>23.52</v>
      </c>
      <c r="V112" s="109">
        <v>0.98</v>
      </c>
      <c r="W112" s="109">
        <v>0.32136999999999999</v>
      </c>
      <c r="X112" s="74">
        <v>3</v>
      </c>
      <c r="Y112" s="109">
        <v>0.21018000000000001</v>
      </c>
      <c r="Z112" s="110">
        <v>10.6</v>
      </c>
      <c r="AA112" s="77">
        <f>Y112/W112</f>
        <v>0.65401250894607466</v>
      </c>
      <c r="AB112" s="77">
        <f>U112</f>
        <v>23.52</v>
      </c>
      <c r="AC112" s="78">
        <f>+AB112*(100-Z112)/100</f>
        <v>21.026880000000002</v>
      </c>
      <c r="AD112" s="78">
        <f>AC112*AA112</f>
        <v>13.75184254410804</v>
      </c>
      <c r="AE112" s="78">
        <f>+(AD112/Z112*12.5)</f>
        <v>16.216795452957594</v>
      </c>
      <c r="AF112" s="63">
        <f>AE112*10000/25</f>
        <v>6486.7181811830378</v>
      </c>
      <c r="AG112" s="63"/>
      <c r="AH112" s="74" t="s">
        <v>2993</v>
      </c>
    </row>
    <row r="113" spans="1:34" ht="15" x14ac:dyDescent="0.2">
      <c r="A113" s="106" t="s">
        <v>23</v>
      </c>
      <c r="B113" s="74" t="s">
        <v>1086</v>
      </c>
      <c r="C113" s="74" t="s">
        <v>1103</v>
      </c>
      <c r="D113" s="74" t="s">
        <v>1104</v>
      </c>
      <c r="E113" s="74" t="s">
        <v>1399</v>
      </c>
      <c r="H113" s="74" t="s">
        <v>610</v>
      </c>
      <c r="I113" s="74" t="s">
        <v>2763</v>
      </c>
      <c r="J113" s="74" t="s">
        <v>611</v>
      </c>
      <c r="K113" s="74" t="s">
        <v>24</v>
      </c>
      <c r="L113" s="74" t="s">
        <v>2765</v>
      </c>
      <c r="M113" s="107">
        <v>-4.2519890223722898</v>
      </c>
      <c r="N113" s="107">
        <v>35.704951125650801</v>
      </c>
      <c r="O113" s="108">
        <v>1358.99952437507</v>
      </c>
      <c r="P113" s="108">
        <v>5</v>
      </c>
      <c r="Q113" s="108">
        <v>5.5311983199999997</v>
      </c>
      <c r="R113" s="135"/>
      <c r="S113" s="74">
        <v>75</v>
      </c>
      <c r="T113" s="74">
        <v>75</v>
      </c>
      <c r="U113" s="109">
        <f>V113/X113*T113</f>
        <v>21.5</v>
      </c>
      <c r="V113" s="109">
        <v>0.86</v>
      </c>
      <c r="W113" s="109">
        <v>0.37827999999999995</v>
      </c>
      <c r="X113" s="74">
        <v>3</v>
      </c>
      <c r="Y113" s="109">
        <v>0.28986000000000001</v>
      </c>
      <c r="Z113" s="109">
        <v>11.3</v>
      </c>
      <c r="AA113" s="77">
        <f>Y113/W113</f>
        <v>0.76625779845617015</v>
      </c>
      <c r="AB113" s="77">
        <f>U113</f>
        <v>21.5</v>
      </c>
      <c r="AC113" s="78">
        <f>+AB113*(100-Z113)/100</f>
        <v>19.070499999999999</v>
      </c>
      <c r="AD113" s="78">
        <f>AC113*AA113</f>
        <v>14.612919345458392</v>
      </c>
      <c r="AE113" s="78">
        <f>+(AD113/Z113*12.5)</f>
        <v>16.164733789223884</v>
      </c>
      <c r="AF113" s="63">
        <f>AE113*10000/25</f>
        <v>6465.8935156895532</v>
      </c>
      <c r="AG113" s="63"/>
      <c r="AH113" s="74" t="s">
        <v>2993</v>
      </c>
    </row>
    <row r="114" spans="1:34" ht="15" x14ac:dyDescent="0.2">
      <c r="A114" s="106" t="s">
        <v>23</v>
      </c>
      <c r="B114" s="74" t="s">
        <v>1086</v>
      </c>
      <c r="C114" s="74" t="s">
        <v>1177</v>
      </c>
      <c r="D114" s="74" t="s">
        <v>1191</v>
      </c>
      <c r="E114" s="74" t="s">
        <v>1353</v>
      </c>
      <c r="H114" s="74" t="s">
        <v>487</v>
      </c>
      <c r="I114" s="74" t="s">
        <v>801</v>
      </c>
      <c r="K114" s="74" t="s">
        <v>26</v>
      </c>
      <c r="L114" s="74" t="s">
        <v>2243</v>
      </c>
      <c r="M114" s="107">
        <v>-3.3783092899999998</v>
      </c>
      <c r="N114" s="107">
        <v>36.93709862</v>
      </c>
      <c r="O114" s="108">
        <v>1114.6374530000001</v>
      </c>
      <c r="P114" s="108">
        <v>1</v>
      </c>
      <c r="Q114" s="108">
        <v>0.76553128999999998</v>
      </c>
      <c r="R114" s="135"/>
      <c r="S114" s="74">
        <v>103</v>
      </c>
      <c r="T114" s="74">
        <v>103</v>
      </c>
      <c r="U114" s="109">
        <f>V114/X114*T114</f>
        <v>19.226666666666667</v>
      </c>
      <c r="V114" s="109">
        <v>0.56000000000000005</v>
      </c>
      <c r="W114" s="109">
        <v>0.45086000000000004</v>
      </c>
      <c r="X114" s="74">
        <v>3</v>
      </c>
      <c r="Y114" s="109">
        <v>0.35525999999999996</v>
      </c>
      <c r="Z114" s="109">
        <v>10.5</v>
      </c>
      <c r="AA114" s="77">
        <f>Y114/W114</f>
        <v>0.78796078605332021</v>
      </c>
      <c r="AB114" s="77">
        <f>U114</f>
        <v>19.226666666666667</v>
      </c>
      <c r="AC114" s="78">
        <f>+AB114*(100-Z114)/100</f>
        <v>17.207866666666668</v>
      </c>
      <c r="AD114" s="78">
        <f>AC114*AA114</f>
        <v>13.559124144967395</v>
      </c>
      <c r="AE114" s="78">
        <f>+(AD114/Z114*12.5)</f>
        <v>16.141814458294519</v>
      </c>
      <c r="AF114" s="63">
        <f>AE114*10000/25</f>
        <v>6456.7257833178073</v>
      </c>
      <c r="AG114" s="63"/>
      <c r="AH114" s="74" t="s">
        <v>2993</v>
      </c>
    </row>
    <row r="115" spans="1:34" ht="15" x14ac:dyDescent="0.2">
      <c r="A115" s="106" t="s">
        <v>23</v>
      </c>
      <c r="B115" s="74" t="s">
        <v>1086</v>
      </c>
      <c r="C115" s="74" t="s">
        <v>1177</v>
      </c>
      <c r="D115" s="74" t="s">
        <v>1204</v>
      </c>
      <c r="E115" s="74" t="s">
        <v>1371</v>
      </c>
      <c r="H115" s="74" t="s">
        <v>497</v>
      </c>
      <c r="I115" s="74" t="s">
        <v>796</v>
      </c>
      <c r="J115" s="74" t="s">
        <v>796</v>
      </c>
      <c r="K115" s="74" t="s">
        <v>25</v>
      </c>
      <c r="L115" s="74" t="s">
        <v>2167</v>
      </c>
      <c r="M115" s="107">
        <v>-3.31846167643379</v>
      </c>
      <c r="N115" s="107">
        <v>35.716999176279202</v>
      </c>
      <c r="O115" s="108">
        <v>1436.74619179465</v>
      </c>
      <c r="P115" s="108">
        <v>4</v>
      </c>
      <c r="Q115" s="108">
        <v>3.5175396750000001</v>
      </c>
      <c r="R115" s="135"/>
      <c r="S115" s="74">
        <v>50</v>
      </c>
      <c r="T115" s="74">
        <v>86</v>
      </c>
      <c r="U115" s="109">
        <f>V115/X115*T115</f>
        <v>19.607999999999997</v>
      </c>
      <c r="V115" s="109">
        <v>1.1399999999999999</v>
      </c>
      <c r="W115" s="109">
        <v>0.85375999999999996</v>
      </c>
      <c r="X115" s="74">
        <v>5</v>
      </c>
      <c r="Y115" s="109">
        <v>0.68465999999999994</v>
      </c>
      <c r="Z115" s="109">
        <v>10.9</v>
      </c>
      <c r="AA115" s="77">
        <f>Y115/W115</f>
        <v>0.80193497001499248</v>
      </c>
      <c r="AB115" s="77">
        <f>U115</f>
        <v>19.607999999999997</v>
      </c>
      <c r="AC115" s="78">
        <f>+AB115*(100-Z115)/100</f>
        <v>17.470727999999998</v>
      </c>
      <c r="AD115" s="78">
        <f>AC115*AA115</f>
        <v>14.010387734820087</v>
      </c>
      <c r="AE115" s="78">
        <f>+(AD115/Z115*12.5)</f>
        <v>16.066958411490926</v>
      </c>
      <c r="AF115" s="63">
        <f>AE115*10000/25</f>
        <v>6426.7833645963701</v>
      </c>
      <c r="AG115" s="63"/>
      <c r="AH115" s="74" t="s">
        <v>2993</v>
      </c>
    </row>
    <row r="116" spans="1:34" ht="15" x14ac:dyDescent="0.2">
      <c r="A116" s="106" t="s">
        <v>23</v>
      </c>
      <c r="B116" s="74" t="s">
        <v>1086</v>
      </c>
      <c r="C116" s="74" t="s">
        <v>1177</v>
      </c>
      <c r="D116" s="74" t="s">
        <v>1191</v>
      </c>
      <c r="E116" s="74" t="s">
        <v>1353</v>
      </c>
      <c r="H116" s="74" t="s">
        <v>1026</v>
      </c>
      <c r="I116" s="74" t="s">
        <v>1740</v>
      </c>
      <c r="K116" s="74" t="s">
        <v>25</v>
      </c>
      <c r="L116" s="74" t="s">
        <v>1742</v>
      </c>
      <c r="M116" s="107">
        <v>-3.3841620624874098</v>
      </c>
      <c r="N116" s="107">
        <v>36.936262743899498</v>
      </c>
      <c r="O116" s="108">
        <v>1089.34502757117</v>
      </c>
      <c r="P116" s="108">
        <v>8</v>
      </c>
      <c r="Q116" s="108">
        <v>9.3932023650000005</v>
      </c>
      <c r="R116" s="135"/>
      <c r="S116" s="74">
        <v>115</v>
      </c>
      <c r="T116" s="74">
        <v>113</v>
      </c>
      <c r="U116" s="109">
        <f>V116/X116*T116</f>
        <v>26.366666666666664</v>
      </c>
      <c r="V116" s="109">
        <v>0.7</v>
      </c>
      <c r="W116" s="109">
        <v>0.46105000000000002</v>
      </c>
      <c r="X116" s="74">
        <v>3</v>
      </c>
      <c r="Y116" s="109">
        <v>0.36906</v>
      </c>
      <c r="Z116" s="109">
        <v>14.2</v>
      </c>
      <c r="AA116" s="77">
        <f>Y116/W116</f>
        <v>0.8004771716733543</v>
      </c>
      <c r="AB116" s="77">
        <f>U116</f>
        <v>26.366666666666664</v>
      </c>
      <c r="AC116" s="78">
        <f>+AB116*(100-Z116)/100</f>
        <v>22.622599999999998</v>
      </c>
      <c r="AD116" s="78">
        <f>AC116*AA116</f>
        <v>18.108874863897626</v>
      </c>
      <c r="AE116" s="78">
        <f>+(AD116/Z116*12.5)</f>
        <v>15.940910971740868</v>
      </c>
      <c r="AF116" s="63">
        <f>AE116*10000/25</f>
        <v>6376.3643886963473</v>
      </c>
      <c r="AG116" s="63"/>
      <c r="AH116" s="74" t="s">
        <v>2993</v>
      </c>
    </row>
    <row r="117" spans="1:34" ht="15" x14ac:dyDescent="0.2">
      <c r="A117" s="106" t="s">
        <v>23</v>
      </c>
      <c r="B117" s="74" t="s">
        <v>1086</v>
      </c>
      <c r="C117" s="74" t="s">
        <v>1087</v>
      </c>
      <c r="D117" s="74" t="s">
        <v>1088</v>
      </c>
      <c r="E117" s="74" t="s">
        <v>1089</v>
      </c>
      <c r="H117" s="74" t="s">
        <v>815</v>
      </c>
      <c r="I117" s="74" t="s">
        <v>2336</v>
      </c>
      <c r="J117" s="74" t="s">
        <v>2337</v>
      </c>
      <c r="K117" s="74" t="s">
        <v>25</v>
      </c>
      <c r="L117" s="74" t="s">
        <v>2339</v>
      </c>
      <c r="M117" s="107">
        <v>-3.23461305302826</v>
      </c>
      <c r="N117" s="107">
        <v>37.082345456351398</v>
      </c>
      <c r="O117" s="108">
        <v>1145.6847993162601</v>
      </c>
      <c r="P117" s="108">
        <v>2</v>
      </c>
      <c r="Q117" s="108">
        <v>2.05393676</v>
      </c>
      <c r="R117" s="135"/>
      <c r="S117" s="74">
        <v>108</v>
      </c>
      <c r="T117" s="74">
        <v>103</v>
      </c>
      <c r="U117" s="109">
        <f>V117/X117*T117</f>
        <v>19.226666666666667</v>
      </c>
      <c r="V117" s="109">
        <v>0.56000000000000005</v>
      </c>
      <c r="W117" s="109">
        <v>0.39089999999999997</v>
      </c>
      <c r="X117" s="74">
        <v>3</v>
      </c>
      <c r="Y117" s="109">
        <v>0.32600000000000001</v>
      </c>
      <c r="Z117" s="109">
        <v>11.2</v>
      </c>
      <c r="AA117" s="77">
        <f>Y117/W117</f>
        <v>0.83397288309030448</v>
      </c>
      <c r="AB117" s="77">
        <f>U117</f>
        <v>19.226666666666667</v>
      </c>
      <c r="AC117" s="78">
        <f>+AB117*(100-Z117)/100</f>
        <v>17.07328</v>
      </c>
      <c r="AD117" s="78">
        <f>AC117*AA117</f>
        <v>14.238652545408033</v>
      </c>
      <c r="AE117" s="78">
        <f>+(AD117/Z117*12.5)</f>
        <v>15.891353287285753</v>
      </c>
      <c r="AF117" s="63">
        <f>AE117*10000/25</f>
        <v>6356.5413149143014</v>
      </c>
      <c r="AG117" s="63"/>
      <c r="AH117" s="74" t="s">
        <v>2993</v>
      </c>
    </row>
    <row r="118" spans="1:34" ht="15" x14ac:dyDescent="0.2">
      <c r="A118" s="106" t="s">
        <v>23</v>
      </c>
      <c r="B118" s="74" t="s">
        <v>1078</v>
      </c>
      <c r="C118" s="74" t="s">
        <v>1132</v>
      </c>
      <c r="D118" s="74" t="s">
        <v>1868</v>
      </c>
      <c r="E118" s="74" t="s">
        <v>2519</v>
      </c>
      <c r="H118" s="74" t="s">
        <v>937</v>
      </c>
      <c r="I118" s="74" t="s">
        <v>2907</v>
      </c>
      <c r="J118" s="74" t="s">
        <v>2908</v>
      </c>
      <c r="K118" s="74" t="s">
        <v>25</v>
      </c>
      <c r="L118" s="74" t="s">
        <v>2913</v>
      </c>
      <c r="M118" s="107">
        <v>-9.1687202312543192</v>
      </c>
      <c r="N118" s="107">
        <v>32.737266329352501</v>
      </c>
      <c r="O118" s="108">
        <v>1284.3449652038</v>
      </c>
      <c r="P118" s="108">
        <v>7</v>
      </c>
      <c r="Q118" s="108">
        <v>7.8838850249999997</v>
      </c>
      <c r="R118" s="137"/>
      <c r="S118" s="74">
        <v>82</v>
      </c>
      <c r="T118" s="74">
        <v>82</v>
      </c>
      <c r="U118" s="109">
        <f>V118/X118*T118</f>
        <v>16.946666666666665</v>
      </c>
      <c r="V118" s="109">
        <v>0.62</v>
      </c>
      <c r="W118" s="109">
        <v>0.5</v>
      </c>
      <c r="X118" s="74">
        <v>3</v>
      </c>
      <c r="Y118" s="109">
        <v>0.42599999999999999</v>
      </c>
      <c r="Z118" s="109">
        <v>10.199999999999999</v>
      </c>
      <c r="AA118" s="77">
        <f>Y118/W118</f>
        <v>0.85199999999999998</v>
      </c>
      <c r="AB118" s="77">
        <f>U118</f>
        <v>16.946666666666665</v>
      </c>
      <c r="AC118" s="78">
        <f>+AB118*(100-Z118)/100</f>
        <v>15.218106666666666</v>
      </c>
      <c r="AD118" s="78">
        <f>AC118*AA118</f>
        <v>12.965826879999998</v>
      </c>
      <c r="AE118" s="78">
        <f>+(AD118/Z118*12.5)</f>
        <v>15.889493725490194</v>
      </c>
      <c r="AF118" s="63">
        <f>AE118*10000/25</f>
        <v>6355.7974901960779</v>
      </c>
      <c r="AG118" s="63"/>
      <c r="AH118" s="74" t="s">
        <v>2993</v>
      </c>
    </row>
    <row r="119" spans="1:34" ht="15" x14ac:dyDescent="0.2">
      <c r="A119" s="106" t="s">
        <v>23</v>
      </c>
      <c r="B119" s="74" t="s">
        <v>1086</v>
      </c>
      <c r="C119" s="74" t="s">
        <v>1177</v>
      </c>
      <c r="D119" s="74" t="s">
        <v>1204</v>
      </c>
      <c r="E119" s="74" t="s">
        <v>1205</v>
      </c>
      <c r="H119" s="74" t="s">
        <v>817</v>
      </c>
      <c r="I119" s="74" t="s">
        <v>818</v>
      </c>
      <c r="J119" s="74" t="s">
        <v>818</v>
      </c>
      <c r="K119" s="74" t="s">
        <v>25</v>
      </c>
      <c r="L119" s="74" t="s">
        <v>2390</v>
      </c>
      <c r="M119" s="107">
        <v>-3.4052588119367102</v>
      </c>
      <c r="N119" s="107">
        <v>35.601588142702603</v>
      </c>
      <c r="O119" s="108">
        <v>1380.2634564929599</v>
      </c>
      <c r="P119" s="108">
        <v>1</v>
      </c>
      <c r="Q119" s="108">
        <v>1.1705363849999999</v>
      </c>
      <c r="R119" s="135"/>
      <c r="S119" s="74">
        <v>46</v>
      </c>
      <c r="T119" s="74">
        <v>53</v>
      </c>
      <c r="U119" s="109">
        <f>V119/X119*T119</f>
        <v>23.1875</v>
      </c>
      <c r="V119" s="109">
        <v>1.75</v>
      </c>
      <c r="W119" s="109">
        <v>0.61285000000000001</v>
      </c>
      <c r="X119" s="74">
        <v>4</v>
      </c>
      <c r="Y119" s="109">
        <v>0.47939999999999999</v>
      </c>
      <c r="Z119" s="109">
        <v>12.5</v>
      </c>
      <c r="AA119" s="77">
        <f>Y119/W119</f>
        <v>0.78224687933425796</v>
      </c>
      <c r="AB119" s="77">
        <f>U119</f>
        <v>23.1875</v>
      </c>
      <c r="AC119" s="78">
        <f>+AB119*(100-Z119)/100</f>
        <v>20.2890625</v>
      </c>
      <c r="AD119" s="78">
        <f>AC119*AA119</f>
        <v>15.871055825242719</v>
      </c>
      <c r="AE119" s="78">
        <f>+(AD119/Z119*12.5)</f>
        <v>15.871055825242719</v>
      </c>
      <c r="AF119" s="63">
        <f>AE119*10000/25</f>
        <v>6348.4223300970871</v>
      </c>
      <c r="AG119" s="63"/>
      <c r="AH119" s="74" t="s">
        <v>2993</v>
      </c>
    </row>
    <row r="120" spans="1:34" ht="15" x14ac:dyDescent="0.2">
      <c r="A120" s="106" t="s">
        <v>23</v>
      </c>
      <c r="B120" s="74" t="s">
        <v>1086</v>
      </c>
      <c r="C120" s="74" t="s">
        <v>1087</v>
      </c>
      <c r="D120" s="74" t="s">
        <v>1141</v>
      </c>
      <c r="E120" s="74" t="s">
        <v>1184</v>
      </c>
      <c r="H120" s="74" t="s">
        <v>538</v>
      </c>
      <c r="I120" s="74" t="s">
        <v>543</v>
      </c>
      <c r="J120" s="74" t="s">
        <v>543</v>
      </c>
      <c r="K120" s="74" t="s">
        <v>25</v>
      </c>
      <c r="L120" s="74" t="s">
        <v>1187</v>
      </c>
      <c r="M120" s="107">
        <v>-3.24640499999999</v>
      </c>
      <c r="N120" s="107">
        <v>37.119996666666601</v>
      </c>
      <c r="O120" s="108">
        <v>1110.4000000000001</v>
      </c>
      <c r="P120" s="108">
        <v>0.5</v>
      </c>
      <c r="Q120" s="108">
        <v>0.87475170000000002</v>
      </c>
      <c r="R120" s="135"/>
      <c r="S120" s="74">
        <v>68</v>
      </c>
      <c r="T120" s="74">
        <v>67</v>
      </c>
      <c r="U120" s="109">
        <f>V120/X120*T120</f>
        <v>17.866666666666667</v>
      </c>
      <c r="V120" s="109">
        <v>0.8</v>
      </c>
      <c r="W120" s="109">
        <v>0.65410000000000001</v>
      </c>
      <c r="X120" s="74">
        <v>3</v>
      </c>
      <c r="Y120" s="109">
        <v>0.55310999999999999</v>
      </c>
      <c r="Z120" s="109">
        <v>10.7</v>
      </c>
      <c r="AA120" s="77">
        <f>Y120/W120</f>
        <v>0.8456046476073994</v>
      </c>
      <c r="AB120" s="77">
        <f>U120</f>
        <v>17.866666666666667</v>
      </c>
      <c r="AC120" s="78">
        <f>+AB120*(100-Z120)/100</f>
        <v>15.954933333333333</v>
      </c>
      <c r="AD120" s="78">
        <f>AC120*AA120</f>
        <v>13.491565778932884</v>
      </c>
      <c r="AE120" s="78">
        <f>+(AD120/Z120*12.5)</f>
        <v>15.761174975388883</v>
      </c>
      <c r="AF120" s="63">
        <f>AE120*10000/25</f>
        <v>6304.4699901555541</v>
      </c>
      <c r="AG120" s="63"/>
      <c r="AH120" s="74" t="s">
        <v>2993</v>
      </c>
    </row>
    <row r="121" spans="1:34" ht="15" x14ac:dyDescent="0.2">
      <c r="A121" s="106" t="s">
        <v>23</v>
      </c>
      <c r="B121" s="74" t="s">
        <v>1078</v>
      </c>
      <c r="C121" s="74" t="s">
        <v>1157</v>
      </c>
      <c r="D121" s="74" t="s">
        <v>1489</v>
      </c>
      <c r="E121" s="74" t="s">
        <v>1490</v>
      </c>
      <c r="H121" s="74" t="s">
        <v>400</v>
      </c>
      <c r="I121" s="74" t="s">
        <v>401</v>
      </c>
      <c r="J121" s="74" t="s">
        <v>401</v>
      </c>
      <c r="K121" s="74" t="s">
        <v>26</v>
      </c>
      <c r="L121" s="74" t="s">
        <v>2656</v>
      </c>
      <c r="M121" s="107">
        <v>-10.569697469999999</v>
      </c>
      <c r="N121" s="107">
        <v>35.391950039999998</v>
      </c>
      <c r="O121" s="108">
        <v>986.20592139999997</v>
      </c>
      <c r="P121" s="108">
        <v>1</v>
      </c>
      <c r="Q121" s="108">
        <v>1.00917682</v>
      </c>
      <c r="R121" s="137"/>
      <c r="S121" s="74">
        <v>61</v>
      </c>
      <c r="T121" s="74">
        <v>55</v>
      </c>
      <c r="U121" s="109">
        <f>V121/X121*T121</f>
        <v>15.399999999999999</v>
      </c>
      <c r="V121" s="109">
        <v>0.84</v>
      </c>
      <c r="W121" s="109">
        <v>0.6</v>
      </c>
      <c r="X121" s="74">
        <v>3</v>
      </c>
      <c r="Y121" s="109">
        <v>0.47399999999999998</v>
      </c>
      <c r="Z121" s="109">
        <v>8.8000000000000007</v>
      </c>
      <c r="AA121" s="77">
        <f>Y121/W121</f>
        <v>0.79</v>
      </c>
      <c r="AB121" s="77">
        <f>U121</f>
        <v>15.399999999999999</v>
      </c>
      <c r="AC121" s="78">
        <f>+AB121*(100-Z121)/100</f>
        <v>14.0448</v>
      </c>
      <c r="AD121" s="78">
        <f>AC121*AA121</f>
        <v>11.095392</v>
      </c>
      <c r="AE121" s="78">
        <f>+(AD121/Z121*12.5)</f>
        <v>15.7605</v>
      </c>
      <c r="AF121" s="63">
        <f>AE121*10000/25</f>
        <v>6304.2</v>
      </c>
      <c r="AG121" s="63"/>
      <c r="AH121" s="74" t="s">
        <v>2993</v>
      </c>
    </row>
    <row r="122" spans="1:34" ht="15" x14ac:dyDescent="0.2">
      <c r="A122" s="106" t="s">
        <v>23</v>
      </c>
      <c r="B122" s="74" t="s">
        <v>1086</v>
      </c>
      <c r="C122" s="74" t="s">
        <v>1177</v>
      </c>
      <c r="D122" s="74" t="s">
        <v>1178</v>
      </c>
      <c r="E122" s="74" t="s">
        <v>2086</v>
      </c>
      <c r="H122" s="74" t="s">
        <v>1068</v>
      </c>
      <c r="I122" s="74" t="s">
        <v>2751</v>
      </c>
      <c r="J122" s="74" t="s">
        <v>2752</v>
      </c>
      <c r="K122" s="74" t="s">
        <v>25</v>
      </c>
      <c r="L122" s="74" t="s">
        <v>2755</v>
      </c>
      <c r="M122" s="107">
        <v>-3.3621806212064</v>
      </c>
      <c r="N122" s="107">
        <v>36.322667154334802</v>
      </c>
      <c r="O122" s="108">
        <v>1463.7636114639299</v>
      </c>
      <c r="P122" s="108">
        <v>1.3</v>
      </c>
      <c r="Q122" s="108">
        <v>1.927419</v>
      </c>
      <c r="R122" s="135"/>
      <c r="S122" s="74">
        <v>60</v>
      </c>
      <c r="T122" s="74">
        <v>59</v>
      </c>
      <c r="U122" s="109">
        <f>V122/X122*T122</f>
        <v>22.616666666666664</v>
      </c>
      <c r="V122" s="109">
        <v>1.1499999999999999</v>
      </c>
      <c r="W122" s="109">
        <v>0.43674000000000002</v>
      </c>
      <c r="X122" s="74">
        <v>3</v>
      </c>
      <c r="Y122" s="109">
        <v>0.34611999999999998</v>
      </c>
      <c r="Z122" s="109">
        <v>12.5</v>
      </c>
      <c r="AA122" s="77">
        <f>Y122/W122</f>
        <v>0.79250812840591645</v>
      </c>
      <c r="AB122" s="77">
        <f>U122</f>
        <v>22.616666666666664</v>
      </c>
      <c r="AC122" s="78">
        <f>+AB122*(100-Z122)/100</f>
        <v>19.789583333333329</v>
      </c>
      <c r="AD122" s="78">
        <f>AC122*AA122</f>
        <v>15.683405649432913</v>
      </c>
      <c r="AE122" s="78">
        <f>+(AD122/Z122*12.5)</f>
        <v>15.683405649432913</v>
      </c>
      <c r="AF122" s="63">
        <f>AE122*10000/25</f>
        <v>6273.3622597731646</v>
      </c>
      <c r="AG122" s="63"/>
      <c r="AH122" s="74" t="s">
        <v>2515</v>
      </c>
    </row>
    <row r="123" spans="1:34" ht="15" x14ac:dyDescent="0.2">
      <c r="A123" s="106" t="s">
        <v>23</v>
      </c>
      <c r="B123" s="74" t="s">
        <v>1078</v>
      </c>
      <c r="C123" s="74" t="s">
        <v>1079</v>
      </c>
      <c r="D123" s="74" t="s">
        <v>1419</v>
      </c>
      <c r="E123" s="74" t="s">
        <v>1420</v>
      </c>
      <c r="H123" s="74" t="s">
        <v>181</v>
      </c>
      <c r="I123" s="74" t="s">
        <v>182</v>
      </c>
      <c r="J123" s="74" t="s">
        <v>182</v>
      </c>
      <c r="K123" s="74" t="s">
        <v>26</v>
      </c>
      <c r="L123" s="74" t="s">
        <v>1465</v>
      </c>
      <c r="M123" s="107">
        <v>-8.2702600000000004</v>
      </c>
      <c r="N123" s="107">
        <v>35.045949999999998</v>
      </c>
      <c r="O123" s="108">
        <v>1517.2</v>
      </c>
      <c r="P123" s="108">
        <v>1</v>
      </c>
      <c r="Q123" s="108">
        <v>1.461131865</v>
      </c>
      <c r="R123" s="137"/>
      <c r="S123" s="74">
        <v>107</v>
      </c>
      <c r="T123" s="74">
        <v>84</v>
      </c>
      <c r="U123" s="109">
        <f>V123/X123*T123</f>
        <v>18.48</v>
      </c>
      <c r="V123" s="109">
        <v>0.66</v>
      </c>
      <c r="W123" s="109">
        <v>0.43198000000000003</v>
      </c>
      <c r="X123" s="74">
        <v>3</v>
      </c>
      <c r="Y123" s="109">
        <v>0.38273700000000005</v>
      </c>
      <c r="Z123" s="109">
        <v>11.6</v>
      </c>
      <c r="AA123" s="77">
        <f>Y123/W123</f>
        <v>0.88600629658780505</v>
      </c>
      <c r="AB123" s="77">
        <f>U123</f>
        <v>18.48</v>
      </c>
      <c r="AC123" s="78">
        <f>+AB123*(100-Z123)/100</f>
        <v>16.336320000000001</v>
      </c>
      <c r="AD123" s="78">
        <f>AC123*AA123</f>
        <v>14.474082383073291</v>
      </c>
      <c r="AE123" s="78">
        <f>+(AD123/Z123*12.5)</f>
        <v>15.597071533484149</v>
      </c>
      <c r="AF123" s="63">
        <f>AE123*10000/25</f>
        <v>6238.8286133936599</v>
      </c>
      <c r="AG123" s="63"/>
      <c r="AH123" s="74" t="s">
        <v>2515</v>
      </c>
    </row>
    <row r="124" spans="1:34" ht="15" x14ac:dyDescent="0.2">
      <c r="A124" s="106" t="s">
        <v>23</v>
      </c>
      <c r="B124" s="74" t="s">
        <v>1078</v>
      </c>
      <c r="C124" s="74" t="s">
        <v>1157</v>
      </c>
      <c r="D124" s="74" t="s">
        <v>1489</v>
      </c>
      <c r="E124" s="74" t="s">
        <v>1490</v>
      </c>
      <c r="H124" s="74" t="s">
        <v>403</v>
      </c>
      <c r="I124" s="74" t="s">
        <v>2663</v>
      </c>
      <c r="J124" s="74" t="s">
        <v>404</v>
      </c>
      <c r="K124" s="74" t="s">
        <v>24</v>
      </c>
      <c r="L124" s="74" t="s">
        <v>2664</v>
      </c>
      <c r="M124" s="107">
        <v>-10.5713683513081</v>
      </c>
      <c r="N124" s="107">
        <v>35.395025638671797</v>
      </c>
      <c r="O124" s="108">
        <v>963.81653012890297</v>
      </c>
      <c r="P124" s="108">
        <v>1</v>
      </c>
      <c r="Q124" s="108">
        <v>0.91675954999999998</v>
      </c>
      <c r="R124" s="137"/>
      <c r="S124" s="74">
        <v>84</v>
      </c>
      <c r="T124" s="74">
        <v>91</v>
      </c>
      <c r="U124" s="109">
        <f>V124/X124*T124</f>
        <v>18.2</v>
      </c>
      <c r="V124" s="109">
        <v>0.6</v>
      </c>
      <c r="W124" s="109">
        <v>0.48</v>
      </c>
      <c r="X124" s="74">
        <v>3</v>
      </c>
      <c r="Y124" s="109">
        <v>0.39</v>
      </c>
      <c r="Z124" s="109">
        <v>10.6</v>
      </c>
      <c r="AA124" s="77">
        <f>Y124/W124</f>
        <v>0.81250000000000011</v>
      </c>
      <c r="AB124" s="77">
        <f>U124</f>
        <v>18.2</v>
      </c>
      <c r="AC124" s="78">
        <f>+AB124*(100-Z124)/100</f>
        <v>16.270799999999998</v>
      </c>
      <c r="AD124" s="78">
        <f>AC124*AA124</f>
        <v>13.220025</v>
      </c>
      <c r="AE124" s="78">
        <f>+(AD124/Z124*12.5)</f>
        <v>15.589652122641509</v>
      </c>
      <c r="AF124" s="63">
        <f>AE124*10000/25</f>
        <v>6235.8608490566039</v>
      </c>
      <c r="AG124" s="63"/>
      <c r="AH124" s="74" t="s">
        <v>2515</v>
      </c>
    </row>
    <row r="125" spans="1:34" ht="15" x14ac:dyDescent="0.2">
      <c r="A125" s="106" t="s">
        <v>23</v>
      </c>
      <c r="B125" s="74" t="s">
        <v>1086</v>
      </c>
      <c r="C125" s="74" t="s">
        <v>1087</v>
      </c>
      <c r="D125" s="74" t="s">
        <v>1141</v>
      </c>
      <c r="E125" s="74" t="s">
        <v>1495</v>
      </c>
      <c r="H125" s="74" t="s">
        <v>531</v>
      </c>
      <c r="I125" s="74" t="s">
        <v>535</v>
      </c>
      <c r="J125" s="74" t="s">
        <v>535</v>
      </c>
      <c r="K125" s="74" t="s">
        <v>25</v>
      </c>
      <c r="L125" s="74" t="s">
        <v>2442</v>
      </c>
      <c r="M125" s="107">
        <v>-3.2223999999999999</v>
      </c>
      <c r="N125" s="107">
        <v>37.129266666666602</v>
      </c>
      <c r="O125" s="108">
        <v>1303.3</v>
      </c>
      <c r="P125" s="108">
        <v>0.25</v>
      </c>
      <c r="Q125" s="108">
        <v>0.178162705</v>
      </c>
      <c r="R125" s="135"/>
      <c r="S125" s="74">
        <v>69</v>
      </c>
      <c r="T125" s="74">
        <v>68</v>
      </c>
      <c r="U125" s="109">
        <f>V125/X125*T125</f>
        <v>19.493333333333336</v>
      </c>
      <c r="V125" s="109">
        <v>0.86</v>
      </c>
      <c r="W125" s="109">
        <v>0.52319000000000004</v>
      </c>
      <c r="X125" s="74">
        <v>3</v>
      </c>
      <c r="Y125" s="109">
        <v>0.49529000000000001</v>
      </c>
      <c r="Z125" s="109">
        <v>12.9</v>
      </c>
      <c r="AA125" s="77">
        <f>Y125/W125</f>
        <v>0.94667329268525768</v>
      </c>
      <c r="AB125" s="77">
        <f>U125</f>
        <v>19.493333333333336</v>
      </c>
      <c r="AC125" s="78">
        <f>+AB125*(100-Z125)/100</f>
        <v>16.978693333333336</v>
      </c>
      <c r="AD125" s="78">
        <f>AC125*AA125</f>
        <v>16.073275523359904</v>
      </c>
      <c r="AE125" s="78">
        <f>+(AD125/Z125*12.5)</f>
        <v>15.574879383100681</v>
      </c>
      <c r="AF125" s="63">
        <f>AE125*10000/25</f>
        <v>6229.9517532402715</v>
      </c>
      <c r="AG125" s="63"/>
      <c r="AH125" s="74" t="s">
        <v>2993</v>
      </c>
    </row>
    <row r="126" spans="1:34" ht="15" x14ac:dyDescent="0.2">
      <c r="A126" s="106" t="s">
        <v>23</v>
      </c>
      <c r="B126" s="74" t="s">
        <v>1078</v>
      </c>
      <c r="C126" s="74" t="s">
        <v>1157</v>
      </c>
      <c r="D126" s="74" t="s">
        <v>1158</v>
      </c>
      <c r="E126" s="74" t="s">
        <v>2346</v>
      </c>
      <c r="H126" s="74" t="s">
        <v>379</v>
      </c>
      <c r="I126" s="74" t="s">
        <v>380</v>
      </c>
      <c r="J126" s="74" t="s">
        <v>380</v>
      </c>
      <c r="K126" s="74" t="s">
        <v>24</v>
      </c>
      <c r="L126" s="74" t="s">
        <v>2407</v>
      </c>
      <c r="M126" s="107">
        <v>-10.450385819652499</v>
      </c>
      <c r="N126" s="107">
        <v>36.1744307969768</v>
      </c>
      <c r="O126" s="108">
        <v>746.81471975479599</v>
      </c>
      <c r="P126" s="108">
        <v>2.25</v>
      </c>
      <c r="Q126" s="108">
        <v>1.18165611</v>
      </c>
      <c r="R126" s="137"/>
      <c r="S126" s="74">
        <v>78</v>
      </c>
      <c r="T126" s="74">
        <v>70</v>
      </c>
      <c r="U126" s="109">
        <f>V126/X126*T126</f>
        <v>14.933333333333334</v>
      </c>
      <c r="V126" s="109">
        <v>0.64</v>
      </c>
      <c r="W126" s="109">
        <v>0.6</v>
      </c>
      <c r="X126" s="74">
        <v>3</v>
      </c>
      <c r="Y126" s="109">
        <v>0.51100000000000001</v>
      </c>
      <c r="Z126" s="109">
        <v>9.3000000000000007</v>
      </c>
      <c r="AA126" s="77">
        <f>Y126/W126</f>
        <v>0.85166666666666668</v>
      </c>
      <c r="AB126" s="77">
        <f>U126</f>
        <v>14.933333333333334</v>
      </c>
      <c r="AC126" s="78">
        <f>+AB126*(100-Z126)/100</f>
        <v>13.544533333333334</v>
      </c>
      <c r="AD126" s="78">
        <f>AC126*AA126</f>
        <v>11.535427555555556</v>
      </c>
      <c r="AE126" s="78">
        <f>+(AD126/Z126*12.5)</f>
        <v>15.504606929510153</v>
      </c>
      <c r="AF126" s="63">
        <f>AE126*10000/25</f>
        <v>6201.8427718040612</v>
      </c>
      <c r="AG126" s="63"/>
      <c r="AH126" s="74" t="s">
        <v>2993</v>
      </c>
    </row>
    <row r="127" spans="1:34" ht="15" x14ac:dyDescent="0.2">
      <c r="A127" s="106" t="s">
        <v>23</v>
      </c>
      <c r="B127" s="74" t="s">
        <v>1078</v>
      </c>
      <c r="C127" s="74" t="s">
        <v>1157</v>
      </c>
      <c r="D127" s="74" t="s">
        <v>1489</v>
      </c>
      <c r="E127" s="74" t="s">
        <v>2615</v>
      </c>
      <c r="H127" s="74" t="s">
        <v>414</v>
      </c>
      <c r="I127" s="74" t="s">
        <v>2706</v>
      </c>
      <c r="J127" s="74" t="s">
        <v>2707</v>
      </c>
      <c r="K127" s="74" t="s">
        <v>26</v>
      </c>
      <c r="L127" s="74" t="s">
        <v>2710</v>
      </c>
      <c r="M127" s="107">
        <v>-10.571535000000001</v>
      </c>
      <c r="N127" s="107">
        <v>35.382835</v>
      </c>
      <c r="O127" s="108">
        <v>1016.5</v>
      </c>
      <c r="P127" s="108">
        <v>1.5</v>
      </c>
      <c r="Q127" s="108">
        <v>1.186845315</v>
      </c>
      <c r="R127" s="137"/>
      <c r="S127" s="74">
        <v>89</v>
      </c>
      <c r="T127" s="74">
        <v>89</v>
      </c>
      <c r="U127" s="109">
        <v>19.283333333333335</v>
      </c>
      <c r="V127" s="76">
        <v>0.65</v>
      </c>
      <c r="W127" s="76">
        <v>0.48</v>
      </c>
      <c r="X127" s="111">
        <v>3</v>
      </c>
      <c r="Y127" s="76">
        <v>0.38300000000000001</v>
      </c>
      <c r="Z127" s="76">
        <v>10.8</v>
      </c>
      <c r="AA127" s="77">
        <v>0.79791666666666672</v>
      </c>
      <c r="AB127" s="77">
        <v>19.283333333333335</v>
      </c>
      <c r="AC127" s="78">
        <v>17.200733333333336</v>
      </c>
      <c r="AD127" s="78">
        <v>13.724751805555558</v>
      </c>
      <c r="AE127" s="78">
        <f>+(AD127/Z127*12.5)</f>
        <v>15.885129404578191</v>
      </c>
      <c r="AF127" s="63">
        <v>6176.1383125000002</v>
      </c>
      <c r="AG127" s="63"/>
      <c r="AH127" s="74" t="s">
        <v>2993</v>
      </c>
    </row>
    <row r="128" spans="1:34" ht="15" x14ac:dyDescent="0.2">
      <c r="A128" s="106" t="s">
        <v>23</v>
      </c>
      <c r="B128" s="74" t="s">
        <v>1086</v>
      </c>
      <c r="C128" s="74" t="s">
        <v>1087</v>
      </c>
      <c r="D128" s="74" t="s">
        <v>1141</v>
      </c>
      <c r="E128" s="74" t="s">
        <v>1495</v>
      </c>
      <c r="H128" s="74" t="s">
        <v>536</v>
      </c>
      <c r="I128" s="74" t="s">
        <v>1999</v>
      </c>
      <c r="J128" s="74" t="s">
        <v>772</v>
      </c>
      <c r="K128" s="74" t="s">
        <v>25</v>
      </c>
      <c r="L128" s="74" t="s">
        <v>2000</v>
      </c>
      <c r="M128" s="107">
        <v>-3.2222059322459802</v>
      </c>
      <c r="N128" s="107">
        <v>37.131662535559101</v>
      </c>
      <c r="O128" s="108">
        <v>1256.1754708645001</v>
      </c>
      <c r="P128" s="108">
        <v>0.25</v>
      </c>
      <c r="Q128" s="108">
        <v>0.11070304</v>
      </c>
      <c r="R128" s="135"/>
      <c r="S128" s="74">
        <v>84</v>
      </c>
      <c r="T128" s="74">
        <v>89</v>
      </c>
      <c r="U128" s="109">
        <f>V128/X128*T128</f>
        <v>14.24</v>
      </c>
      <c r="V128" s="109">
        <v>0.48</v>
      </c>
      <c r="W128" s="109">
        <v>0.34764999999999996</v>
      </c>
      <c r="X128" s="74">
        <v>3</v>
      </c>
      <c r="Y128" s="109">
        <v>0.27245999999999998</v>
      </c>
      <c r="Z128" s="109">
        <v>8.3000000000000007</v>
      </c>
      <c r="AA128" s="77">
        <f>Y128/W128</f>
        <v>0.78371925787429886</v>
      </c>
      <c r="AB128" s="77">
        <f>U128</f>
        <v>14.24</v>
      </c>
      <c r="AC128" s="78">
        <f>+AB128*(100-Z128)/100</f>
        <v>13.05808</v>
      </c>
      <c r="AD128" s="78">
        <f>AC128*AA128</f>
        <v>10.233868766863225</v>
      </c>
      <c r="AE128" s="78">
        <f>+(AD128/Z128*12.5)</f>
        <v>15.412452962143409</v>
      </c>
      <c r="AF128" s="63">
        <f>AE128*10000/25</f>
        <v>6164.9811848573627</v>
      </c>
      <c r="AG128" s="63"/>
      <c r="AH128" s="74" t="s">
        <v>2993</v>
      </c>
    </row>
    <row r="129" spans="1:34" ht="15" x14ac:dyDescent="0.2">
      <c r="A129" s="106" t="s">
        <v>23</v>
      </c>
      <c r="B129" s="74" t="s">
        <v>1078</v>
      </c>
      <c r="C129" s="74" t="s">
        <v>1113</v>
      </c>
      <c r="D129" s="74" t="s">
        <v>1598</v>
      </c>
      <c r="E129" s="74" t="s">
        <v>1723</v>
      </c>
      <c r="H129" s="74" t="s">
        <v>269</v>
      </c>
      <c r="I129" s="74" t="s">
        <v>270</v>
      </c>
      <c r="J129" s="74" t="s">
        <v>270</v>
      </c>
      <c r="K129" s="74" t="s">
        <v>26</v>
      </c>
      <c r="L129" s="74" t="s">
        <v>1736</v>
      </c>
      <c r="M129" s="107">
        <v>-9.3891483329999996</v>
      </c>
      <c r="N129" s="107">
        <v>34.770813330000003</v>
      </c>
      <c r="O129" s="108">
        <v>1981.9</v>
      </c>
      <c r="P129" s="108">
        <v>1</v>
      </c>
      <c r="Q129" s="108">
        <v>1.86860801</v>
      </c>
      <c r="R129" s="137"/>
      <c r="S129" s="74">
        <v>61</v>
      </c>
      <c r="T129" s="74">
        <v>62</v>
      </c>
      <c r="U129" s="109">
        <f>V129/X129*T129</f>
        <v>22.320000000000004</v>
      </c>
      <c r="V129" s="109">
        <v>1.08</v>
      </c>
      <c r="W129" s="109">
        <v>0.64</v>
      </c>
      <c r="X129" s="74">
        <v>3</v>
      </c>
      <c r="Y129" s="109">
        <v>0.40899999999999997</v>
      </c>
      <c r="Z129" s="110">
        <v>10.4</v>
      </c>
      <c r="AA129" s="77">
        <f>Y129/W129</f>
        <v>0.63906249999999998</v>
      </c>
      <c r="AB129" s="77">
        <f>U129</f>
        <v>22.320000000000004</v>
      </c>
      <c r="AC129" s="78">
        <f>+AB129*(100-Z129)/100</f>
        <v>19.998720000000002</v>
      </c>
      <c r="AD129" s="78">
        <f>AC129*AA129</f>
        <v>12.780432000000001</v>
      </c>
      <c r="AE129" s="78">
        <f>+(AD129/Z129*12.5)</f>
        <v>15.361096153846155</v>
      </c>
      <c r="AF129" s="61">
        <f>AE129*10000/25</f>
        <v>6144.4384615384624</v>
      </c>
      <c r="AG129" s="63"/>
      <c r="AH129" s="74" t="s">
        <v>2993</v>
      </c>
    </row>
    <row r="130" spans="1:34" ht="15" x14ac:dyDescent="0.2">
      <c r="A130" s="106" t="s">
        <v>23</v>
      </c>
      <c r="B130" s="74" t="s">
        <v>1086</v>
      </c>
      <c r="C130" s="74" t="s">
        <v>1177</v>
      </c>
      <c r="D130" s="74" t="s">
        <v>1178</v>
      </c>
      <c r="E130" s="74" t="s">
        <v>2086</v>
      </c>
      <c r="H130" s="74" t="s">
        <v>514</v>
      </c>
      <c r="I130" s="74" t="s">
        <v>512</v>
      </c>
      <c r="J130" s="74" t="s">
        <v>512</v>
      </c>
      <c r="K130" s="74" t="s">
        <v>24</v>
      </c>
      <c r="L130" s="74" t="s">
        <v>2156</v>
      </c>
      <c r="M130" s="107">
        <v>-3.3604836279116799</v>
      </c>
      <c r="N130" s="107">
        <v>36.3220140387985</v>
      </c>
      <c r="O130" s="108">
        <v>1455.8194148340399</v>
      </c>
      <c r="P130" s="108">
        <v>4</v>
      </c>
      <c r="Q130" s="108">
        <v>4.4698823450000003</v>
      </c>
      <c r="R130" s="135"/>
      <c r="S130" s="74">
        <v>158</v>
      </c>
      <c r="T130" s="74">
        <v>131</v>
      </c>
      <c r="U130" s="109">
        <f>V130/X130*T130</f>
        <v>20.08666666666667</v>
      </c>
      <c r="V130" s="109">
        <v>0.46</v>
      </c>
      <c r="W130" s="109">
        <v>0.37898000000000004</v>
      </c>
      <c r="X130" s="74">
        <v>3</v>
      </c>
      <c r="Y130" s="109">
        <v>0.30070999999999998</v>
      </c>
      <c r="Z130" s="109">
        <v>11.5</v>
      </c>
      <c r="AA130" s="77">
        <f>Y130/W130</f>
        <v>0.79347195102643919</v>
      </c>
      <c r="AB130" s="77">
        <f>U130</f>
        <v>20.08666666666667</v>
      </c>
      <c r="AC130" s="78">
        <f>+AB130*(100-Z130)/100</f>
        <v>17.776700000000002</v>
      </c>
      <c r="AD130" s="78">
        <f>AC130*AA130</f>
        <v>14.105312831811704</v>
      </c>
      <c r="AE130" s="78">
        <f>+(AD130/Z130*12.5)</f>
        <v>15.331861773708374</v>
      </c>
      <c r="AF130" s="63">
        <f>AE130*10000/25</f>
        <v>6132.7447094833487</v>
      </c>
      <c r="AG130" s="63"/>
      <c r="AH130" s="74" t="s">
        <v>2993</v>
      </c>
    </row>
    <row r="131" spans="1:34" ht="15" x14ac:dyDescent="0.2">
      <c r="A131" s="106" t="s">
        <v>23</v>
      </c>
      <c r="B131" s="74" t="s">
        <v>1078</v>
      </c>
      <c r="C131" s="74" t="s">
        <v>1079</v>
      </c>
      <c r="D131" s="74" t="s">
        <v>1419</v>
      </c>
      <c r="E131" s="74" t="s">
        <v>1420</v>
      </c>
      <c r="H131" s="74" t="s">
        <v>1002</v>
      </c>
      <c r="I131" s="74" t="s">
        <v>189</v>
      </c>
      <c r="J131" s="74" t="s">
        <v>189</v>
      </c>
      <c r="K131" s="74" t="s">
        <v>26</v>
      </c>
      <c r="L131" s="74" t="s">
        <v>1534</v>
      </c>
      <c r="M131" s="107">
        <v>-8.2726516669999999</v>
      </c>
      <c r="N131" s="107">
        <v>35.046988329999998</v>
      </c>
      <c r="O131" s="108">
        <v>1507.6</v>
      </c>
      <c r="P131" s="108">
        <v>0.5</v>
      </c>
      <c r="Q131" s="108">
        <v>0.41167693</v>
      </c>
      <c r="R131" s="137"/>
      <c r="S131" s="74">
        <v>117</v>
      </c>
      <c r="T131" s="74">
        <v>88</v>
      </c>
      <c r="U131" s="109">
        <f>V131/X131*T131</f>
        <v>23.466666666666665</v>
      </c>
      <c r="V131" s="109">
        <v>0.8</v>
      </c>
      <c r="W131" s="109">
        <v>0.58526999999999996</v>
      </c>
      <c r="X131" s="74">
        <v>3</v>
      </c>
      <c r="Y131" s="109">
        <v>0.47654000000000002</v>
      </c>
      <c r="Z131" s="109">
        <v>13.5</v>
      </c>
      <c r="AA131" s="77">
        <f>Y131/W131</f>
        <v>0.81422249560032134</v>
      </c>
      <c r="AB131" s="77">
        <f>U131</f>
        <v>23.466666666666665</v>
      </c>
      <c r="AC131" s="78">
        <f>+AB131*(100-Z131)/100</f>
        <v>20.298666666666666</v>
      </c>
      <c r="AD131" s="78">
        <f>AC131*AA131</f>
        <v>16.52763103069239</v>
      </c>
      <c r="AE131" s="78">
        <f>+(AD131/Z131*12.5)</f>
        <v>15.303362065455916</v>
      </c>
      <c r="AF131" s="63">
        <f>AE131*10000/25</f>
        <v>6121.3448261823669</v>
      </c>
      <c r="AG131" s="63"/>
      <c r="AH131" s="74" t="s">
        <v>2993</v>
      </c>
    </row>
    <row r="132" spans="1:34" ht="15" x14ac:dyDescent="0.2">
      <c r="A132" s="106" t="s">
        <v>23</v>
      </c>
      <c r="B132" s="74" t="s">
        <v>1078</v>
      </c>
      <c r="C132" s="74" t="s">
        <v>1079</v>
      </c>
      <c r="D132" s="74" t="s">
        <v>1419</v>
      </c>
      <c r="E132" s="74" t="s">
        <v>1544</v>
      </c>
      <c r="H132" s="74" t="s">
        <v>191</v>
      </c>
      <c r="I132" s="74" t="s">
        <v>1545</v>
      </c>
      <c r="J132" s="74" t="s">
        <v>1546</v>
      </c>
      <c r="K132" s="74" t="s">
        <v>24</v>
      </c>
      <c r="L132" s="74" t="s">
        <v>1547</v>
      </c>
      <c r="M132" s="107">
        <v>-8.3387995244217006</v>
      </c>
      <c r="N132" s="107">
        <v>35.061250541532402</v>
      </c>
      <c r="O132" s="108">
        <v>1722.9980030541999</v>
      </c>
      <c r="P132" s="108">
        <v>3</v>
      </c>
      <c r="Q132" s="108">
        <v>3.529400715</v>
      </c>
      <c r="R132" s="138"/>
      <c r="S132" s="74">
        <v>75</v>
      </c>
      <c r="T132" s="74">
        <v>69</v>
      </c>
      <c r="U132" s="109">
        <f>V132/X132*T132</f>
        <v>21.160000000000004</v>
      </c>
      <c r="V132" s="109">
        <v>0.92</v>
      </c>
      <c r="W132" s="109">
        <v>0.58795000000000008</v>
      </c>
      <c r="X132" s="74">
        <v>3</v>
      </c>
      <c r="Y132" s="109">
        <v>0.44201000000000001</v>
      </c>
      <c r="Z132" s="110">
        <v>11.5</v>
      </c>
      <c r="AA132" s="77">
        <f>Y132/W132</f>
        <v>0.75178161408283006</v>
      </c>
      <c r="AB132" s="77">
        <f>U132</f>
        <v>21.160000000000004</v>
      </c>
      <c r="AC132" s="78">
        <f>+AB132*(100-Z132)/100</f>
        <v>18.726600000000005</v>
      </c>
      <c r="AD132" s="78">
        <f>AC132*AA132</f>
        <v>14.078313574283529</v>
      </c>
      <c r="AE132" s="78">
        <f>+(AD132/Z132*12.5)</f>
        <v>15.302514754656011</v>
      </c>
      <c r="AF132" s="63">
        <f>AE132*10000/25</f>
        <v>6121.0059018624042</v>
      </c>
      <c r="AG132" s="63"/>
      <c r="AH132" s="74" t="s">
        <v>2993</v>
      </c>
    </row>
    <row r="133" spans="1:34" ht="15" x14ac:dyDescent="0.2">
      <c r="A133" s="106" t="s">
        <v>23</v>
      </c>
      <c r="B133" s="74" t="s">
        <v>1078</v>
      </c>
      <c r="C133" s="74" t="s">
        <v>1194</v>
      </c>
      <c r="D133" s="74" t="s">
        <v>1383</v>
      </c>
      <c r="E133" s="74" t="s">
        <v>1784</v>
      </c>
      <c r="H133" s="74" t="s">
        <v>339</v>
      </c>
      <c r="I133" s="74" t="s">
        <v>340</v>
      </c>
      <c r="J133" s="74" t="s">
        <v>340</v>
      </c>
      <c r="K133" s="74" t="s">
        <v>25</v>
      </c>
      <c r="L133" s="74" t="s">
        <v>2130</v>
      </c>
      <c r="M133" s="107">
        <v>-7.6937039309525499</v>
      </c>
      <c r="N133" s="107">
        <v>31.1094775403824</v>
      </c>
      <c r="O133" s="108">
        <v>1607.93550771433</v>
      </c>
      <c r="P133" s="108">
        <v>6</v>
      </c>
      <c r="Q133" s="108">
        <v>7.1274966199999996</v>
      </c>
      <c r="R133" s="137"/>
      <c r="S133" s="74">
        <v>68</v>
      </c>
      <c r="T133" s="74">
        <v>52</v>
      </c>
      <c r="U133" s="109">
        <f>V133/X133*T133</f>
        <v>14.559999999999999</v>
      </c>
      <c r="V133" s="109">
        <v>0.84</v>
      </c>
      <c r="W133" s="109">
        <v>0.62</v>
      </c>
      <c r="X133" s="74">
        <v>3</v>
      </c>
      <c r="Y133" s="109">
        <v>0.52600000000000002</v>
      </c>
      <c r="Z133" s="110">
        <v>9.1999999999999993</v>
      </c>
      <c r="AA133" s="77">
        <f>Y133/W133</f>
        <v>0.84838709677419355</v>
      </c>
      <c r="AB133" s="77">
        <f>U133</f>
        <v>14.559999999999999</v>
      </c>
      <c r="AC133" s="78">
        <f>+AB133*(100-Z133)/100</f>
        <v>13.220479999999998</v>
      </c>
      <c r="AD133" s="78">
        <f>AC133*AA133</f>
        <v>11.216084645161288</v>
      </c>
      <c r="AE133" s="78">
        <f>+(AD133/Z133*12.5)</f>
        <v>15.23924544179523</v>
      </c>
      <c r="AF133" s="63">
        <f>AE133*10000/25</f>
        <v>6095.6981767180923</v>
      </c>
      <c r="AG133" s="63"/>
      <c r="AH133" s="74" t="s">
        <v>2993</v>
      </c>
    </row>
    <row r="134" spans="1:34" ht="15" x14ac:dyDescent="0.2">
      <c r="A134" s="106" t="s">
        <v>23</v>
      </c>
      <c r="B134" s="74" t="s">
        <v>1078</v>
      </c>
      <c r="C134" s="74" t="s">
        <v>1113</v>
      </c>
      <c r="D134" s="74" t="s">
        <v>1598</v>
      </c>
      <c r="E134" s="74" t="s">
        <v>1815</v>
      </c>
      <c r="H134" s="74" t="s">
        <v>278</v>
      </c>
      <c r="I134" s="74" t="s">
        <v>1816</v>
      </c>
      <c r="J134" s="74" t="s">
        <v>279</v>
      </c>
      <c r="K134" s="74" t="s">
        <v>24</v>
      </c>
      <c r="L134" s="74" t="s">
        <v>1817</v>
      </c>
      <c r="M134" s="107">
        <v>-9.4064759346756794</v>
      </c>
      <c r="N134" s="107">
        <v>34.808678513660702</v>
      </c>
      <c r="O134" s="108">
        <v>1973.4073337378099</v>
      </c>
      <c r="P134" s="108">
        <v>0.5</v>
      </c>
      <c r="Q134" s="108">
        <v>0.27774601999999998</v>
      </c>
      <c r="R134" s="137"/>
      <c r="S134" s="74">
        <v>88</v>
      </c>
      <c r="T134" s="74">
        <v>88</v>
      </c>
      <c r="U134" s="109">
        <f>V134/X134*T134</f>
        <v>22.880000000000003</v>
      </c>
      <c r="V134" s="109">
        <v>0.78</v>
      </c>
      <c r="W134" s="109">
        <v>0.4</v>
      </c>
      <c r="X134" s="74">
        <v>3</v>
      </c>
      <c r="Y134" s="109">
        <v>0.32100000000000001</v>
      </c>
      <c r="Z134" s="109">
        <v>13.1</v>
      </c>
      <c r="AA134" s="77">
        <f>Y134/W134</f>
        <v>0.80249999999999999</v>
      </c>
      <c r="AB134" s="77">
        <f>U134</f>
        <v>22.880000000000003</v>
      </c>
      <c r="AC134" s="78">
        <f>+AB134*(100-Z134)/100</f>
        <v>19.882720000000003</v>
      </c>
      <c r="AD134" s="78">
        <f>AC134*AA134</f>
        <v>15.955882800000001</v>
      </c>
      <c r="AE134" s="78">
        <f>+(AD134/Z134*12.5)</f>
        <v>15.225079007633591</v>
      </c>
      <c r="AF134" s="63">
        <f>AE134*10000/25</f>
        <v>6090.0316030534368</v>
      </c>
      <c r="AG134" s="63"/>
      <c r="AH134" s="74" t="s">
        <v>2283</v>
      </c>
    </row>
    <row r="135" spans="1:34" ht="15" x14ac:dyDescent="0.2">
      <c r="A135" s="106" t="s">
        <v>23</v>
      </c>
      <c r="B135" s="74" t="s">
        <v>1086</v>
      </c>
      <c r="C135" s="74" t="s">
        <v>1087</v>
      </c>
      <c r="D135" s="74" t="s">
        <v>1141</v>
      </c>
      <c r="E135" s="74" t="s">
        <v>1495</v>
      </c>
      <c r="H135" s="74" t="s">
        <v>534</v>
      </c>
      <c r="I135" s="74" t="s">
        <v>1499</v>
      </c>
      <c r="J135" s="74" t="s">
        <v>1499</v>
      </c>
      <c r="K135" s="74" t="s">
        <v>24</v>
      </c>
      <c r="L135" s="74" t="s">
        <v>1501</v>
      </c>
      <c r="M135" s="107">
        <v>-3.2223381130140298</v>
      </c>
      <c r="N135" s="107">
        <v>37.131840264590302</v>
      </c>
      <c r="O135" s="108">
        <v>1278.0292254819401</v>
      </c>
      <c r="P135" s="108">
        <v>0.25</v>
      </c>
      <c r="Q135" s="108">
        <v>0.41538350499999999</v>
      </c>
      <c r="R135" s="135"/>
      <c r="S135" s="74">
        <v>91</v>
      </c>
      <c r="T135" s="74">
        <v>91</v>
      </c>
      <c r="U135" s="109">
        <f>V135/X135*T135</f>
        <v>23.66</v>
      </c>
      <c r="V135" s="109">
        <v>0.78</v>
      </c>
      <c r="W135" s="109">
        <v>0.47250999999999999</v>
      </c>
      <c r="X135" s="74">
        <v>3</v>
      </c>
      <c r="Y135" s="109">
        <v>0.37877999999999995</v>
      </c>
      <c r="Z135" s="109">
        <v>13.5</v>
      </c>
      <c r="AA135" s="77">
        <f>Y135/W135</f>
        <v>0.80163382785549508</v>
      </c>
      <c r="AB135" s="77">
        <f>U135</f>
        <v>23.66</v>
      </c>
      <c r="AC135" s="78">
        <f>+AB135*(100-Z135)/100</f>
        <v>20.465899999999998</v>
      </c>
      <c r="AD135" s="78">
        <f>AC135*AA135</f>
        <v>16.406157757507774</v>
      </c>
      <c r="AE135" s="78">
        <f>+(AD135/Z135*12.5)</f>
        <v>15.190886812507198</v>
      </c>
      <c r="AF135" s="63">
        <f>AE135*10000/25</f>
        <v>6076.3547250028796</v>
      </c>
      <c r="AG135" s="63"/>
      <c r="AH135" s="74" t="s">
        <v>2283</v>
      </c>
    </row>
    <row r="136" spans="1:34" ht="15" x14ac:dyDescent="0.2">
      <c r="A136" s="106" t="s">
        <v>23</v>
      </c>
      <c r="B136" s="74" t="s">
        <v>1078</v>
      </c>
      <c r="C136" s="74" t="s">
        <v>1079</v>
      </c>
      <c r="D136" s="74" t="s">
        <v>1419</v>
      </c>
      <c r="E136" s="74" t="s">
        <v>1420</v>
      </c>
      <c r="H136" s="74" t="s">
        <v>179</v>
      </c>
      <c r="I136" s="74" t="s">
        <v>180</v>
      </c>
      <c r="J136" s="74" t="s">
        <v>180</v>
      </c>
      <c r="K136" s="74" t="s">
        <v>26</v>
      </c>
      <c r="L136" s="74" t="s">
        <v>1462</v>
      </c>
      <c r="M136" s="107">
        <v>-8.2726445609999999</v>
      </c>
      <c r="N136" s="107">
        <v>35.047826149999999</v>
      </c>
      <c r="O136" s="108">
        <v>1487.2503959999999</v>
      </c>
      <c r="P136" s="108">
        <v>1.75</v>
      </c>
      <c r="Q136" s="108">
        <v>1.630151685</v>
      </c>
      <c r="R136" s="137"/>
      <c r="S136" s="74">
        <v>92</v>
      </c>
      <c r="T136" s="74">
        <v>105</v>
      </c>
      <c r="U136" s="109">
        <f>V136/X136*T136</f>
        <v>23.1</v>
      </c>
      <c r="V136" s="109">
        <v>1.1000000000000001</v>
      </c>
      <c r="W136" s="109">
        <v>0.88709000000000005</v>
      </c>
      <c r="X136" s="74">
        <v>5</v>
      </c>
      <c r="Y136" s="109">
        <v>0.72799999999999998</v>
      </c>
      <c r="Z136" s="109">
        <v>13.5</v>
      </c>
      <c r="AA136" s="77">
        <f>Y136/W136</f>
        <v>0.8206608123189304</v>
      </c>
      <c r="AB136" s="77">
        <f>U136</f>
        <v>23.1</v>
      </c>
      <c r="AC136" s="78">
        <f>+AB136*(100-Z136)/100</f>
        <v>19.9815</v>
      </c>
      <c r="AD136" s="78">
        <f>AC136*AA136</f>
        <v>16.398034021350707</v>
      </c>
      <c r="AE136" s="78">
        <f>+(AD136/Z136*12.5)</f>
        <v>15.183364834583987</v>
      </c>
      <c r="AF136" s="63">
        <f>AE136*10000/25</f>
        <v>6073.3459338335952</v>
      </c>
      <c r="AG136" s="63"/>
      <c r="AH136" s="74" t="s">
        <v>2283</v>
      </c>
    </row>
    <row r="137" spans="1:34" ht="15" x14ac:dyDescent="0.2">
      <c r="A137" s="106" t="s">
        <v>23</v>
      </c>
      <c r="B137" s="74" t="s">
        <v>1086</v>
      </c>
      <c r="C137" s="74" t="s">
        <v>1087</v>
      </c>
      <c r="D137" s="74" t="s">
        <v>1088</v>
      </c>
      <c r="E137" s="74" t="s">
        <v>1089</v>
      </c>
      <c r="H137" s="74" t="s">
        <v>838</v>
      </c>
      <c r="I137" s="74" t="s">
        <v>2644</v>
      </c>
      <c r="J137" s="74" t="s">
        <v>585</v>
      </c>
      <c r="K137" s="74" t="s">
        <v>26</v>
      </c>
      <c r="L137" s="74" t="s">
        <v>2648</v>
      </c>
      <c r="M137" s="107">
        <v>-3.2362790289999999</v>
      </c>
      <c r="N137" s="107">
        <v>37.079809189999999</v>
      </c>
      <c r="O137" s="108">
        <v>1157.7074789999999</v>
      </c>
      <c r="P137" s="108">
        <v>1</v>
      </c>
      <c r="Q137" s="108">
        <v>0.96346239499999997</v>
      </c>
      <c r="R137" s="135"/>
      <c r="S137" s="74">
        <v>110</v>
      </c>
      <c r="T137" s="74">
        <v>110</v>
      </c>
      <c r="U137" s="109">
        <f>V137/X137*T137</f>
        <v>23.466666666666669</v>
      </c>
      <c r="V137" s="109">
        <v>0.64</v>
      </c>
      <c r="W137" s="109">
        <v>0.52287000000000006</v>
      </c>
      <c r="X137" s="74">
        <v>3</v>
      </c>
      <c r="Y137" s="109">
        <v>0.42017000000000004</v>
      </c>
      <c r="Z137" s="109">
        <v>13.5</v>
      </c>
      <c r="AA137" s="77">
        <f>Y137/W137</f>
        <v>0.80358406487272172</v>
      </c>
      <c r="AB137" s="77">
        <f>U137</f>
        <v>23.466666666666669</v>
      </c>
      <c r="AC137" s="78">
        <f>+AB137*(100-Z137)/100</f>
        <v>20.298666666666669</v>
      </c>
      <c r="AD137" s="78">
        <f>AC137*AA137</f>
        <v>16.311685071496424</v>
      </c>
      <c r="AE137" s="78">
        <f>+(AD137/Z137*12.5)</f>
        <v>15.10341210323743</v>
      </c>
      <c r="AF137" s="63">
        <f>AE137*10000/25</f>
        <v>6041.3648412949724</v>
      </c>
      <c r="AG137" s="63"/>
      <c r="AH137" s="74" t="s">
        <v>2858</v>
      </c>
    </row>
    <row r="138" spans="1:34" ht="15" x14ac:dyDescent="0.2">
      <c r="A138" s="106" t="s">
        <v>23</v>
      </c>
      <c r="B138" s="74" t="s">
        <v>1086</v>
      </c>
      <c r="C138" s="74" t="s">
        <v>1087</v>
      </c>
      <c r="D138" s="74" t="s">
        <v>1141</v>
      </c>
      <c r="E138" s="74" t="s">
        <v>1495</v>
      </c>
      <c r="H138" s="74" t="s">
        <v>720</v>
      </c>
      <c r="I138" s="74" t="s">
        <v>532</v>
      </c>
      <c r="J138" s="74" t="s">
        <v>532</v>
      </c>
      <c r="K138" s="74" t="s">
        <v>26</v>
      </c>
      <c r="L138" s="74" t="s">
        <v>1496</v>
      </c>
      <c r="M138" s="107">
        <v>-3.2223933329999999</v>
      </c>
      <c r="N138" s="107">
        <v>37.129550000000002</v>
      </c>
      <c r="O138" s="108">
        <v>1288.9000000000001</v>
      </c>
      <c r="P138" s="108">
        <v>0.5</v>
      </c>
      <c r="Q138" s="108">
        <v>0.446518735</v>
      </c>
      <c r="R138" s="135"/>
      <c r="S138" s="74">
        <v>92</v>
      </c>
      <c r="T138" s="74">
        <v>90</v>
      </c>
      <c r="U138" s="109">
        <f>V138/X138*T138</f>
        <v>18</v>
      </c>
      <c r="V138" s="109">
        <v>0.6</v>
      </c>
      <c r="W138" s="109">
        <v>0.42019999999999996</v>
      </c>
      <c r="X138" s="74">
        <v>3</v>
      </c>
      <c r="Y138" s="109">
        <v>0.33688999999999997</v>
      </c>
      <c r="Z138" s="109">
        <v>10.7</v>
      </c>
      <c r="AA138" s="77">
        <f>Y138/W138</f>
        <v>0.80173726796763445</v>
      </c>
      <c r="AB138" s="77">
        <f>U138</f>
        <v>18</v>
      </c>
      <c r="AC138" s="78">
        <f>+AB138*(100-Z138)/100</f>
        <v>16.073999999999998</v>
      </c>
      <c r="AD138" s="78">
        <f>AC138*AA138</f>
        <v>12.887124845311755</v>
      </c>
      <c r="AE138" s="78">
        <f>+(AD138/Z138*12.5)</f>
        <v>15.055052389382892</v>
      </c>
      <c r="AF138" s="63">
        <f>AE138*10000/25</f>
        <v>6022.0209557531562</v>
      </c>
      <c r="AG138" s="63"/>
      <c r="AH138" s="74" t="s">
        <v>2858</v>
      </c>
    </row>
    <row r="139" spans="1:34" ht="15" x14ac:dyDescent="0.2">
      <c r="A139" s="106" t="s">
        <v>23</v>
      </c>
      <c r="B139" s="74" t="s">
        <v>1078</v>
      </c>
      <c r="C139" s="74" t="s">
        <v>1157</v>
      </c>
      <c r="D139" s="74" t="s">
        <v>1489</v>
      </c>
      <c r="E139" s="74" t="s">
        <v>2615</v>
      </c>
      <c r="H139" s="74" t="s">
        <v>419</v>
      </c>
      <c r="I139" s="74" t="s">
        <v>2798</v>
      </c>
      <c r="J139" s="74" t="s">
        <v>420</v>
      </c>
      <c r="K139" s="74" t="s">
        <v>24</v>
      </c>
      <c r="L139" s="74" t="s">
        <v>2802</v>
      </c>
      <c r="M139" s="107">
        <v>-10.5741416666666</v>
      </c>
      <c r="N139" s="107">
        <v>35.385635000000001</v>
      </c>
      <c r="O139" s="108">
        <v>1008.3</v>
      </c>
      <c r="P139" s="108">
        <v>2</v>
      </c>
      <c r="Q139" s="108">
        <v>1.8547701299999999</v>
      </c>
      <c r="R139" s="137"/>
      <c r="S139" s="74">
        <v>72</v>
      </c>
      <c r="T139" s="74">
        <v>63</v>
      </c>
      <c r="U139" s="109">
        <f>V139/X139*T139</f>
        <v>15.96</v>
      </c>
      <c r="V139" s="109">
        <v>0.76</v>
      </c>
      <c r="W139" s="109">
        <v>0.44</v>
      </c>
      <c r="X139" s="74">
        <v>3</v>
      </c>
      <c r="Y139" s="109">
        <v>0.36699999999999999</v>
      </c>
      <c r="Z139" s="109">
        <v>10</v>
      </c>
      <c r="AA139" s="77">
        <f>Y139/W139</f>
        <v>0.83409090909090911</v>
      </c>
      <c r="AB139" s="77">
        <f>U139</f>
        <v>15.96</v>
      </c>
      <c r="AC139" s="78">
        <f>+AB139*(100-Z139)/100</f>
        <v>14.364000000000001</v>
      </c>
      <c r="AD139" s="78">
        <f>AC139*AA139</f>
        <v>11.980881818181819</v>
      </c>
      <c r="AE139" s="78">
        <f>+(AD139/Z139*12.5)</f>
        <v>14.976102272727273</v>
      </c>
      <c r="AF139" s="63">
        <f>AE139*10000/25</f>
        <v>5990.4409090909094</v>
      </c>
      <c r="AG139" s="63"/>
      <c r="AH139" s="74" t="s">
        <v>2858</v>
      </c>
    </row>
    <row r="140" spans="1:34" ht="15" x14ac:dyDescent="0.2">
      <c r="A140" s="106" t="s">
        <v>23</v>
      </c>
      <c r="B140" s="74" t="s">
        <v>1086</v>
      </c>
      <c r="C140" s="74" t="s">
        <v>1087</v>
      </c>
      <c r="D140" s="74" t="s">
        <v>1088</v>
      </c>
      <c r="E140" s="74" t="s">
        <v>1089</v>
      </c>
      <c r="H140" s="74" t="s">
        <v>587</v>
      </c>
      <c r="I140" s="74" t="s">
        <v>1090</v>
      </c>
      <c r="J140" s="74" t="s">
        <v>1091</v>
      </c>
      <c r="K140" s="74" t="s">
        <v>26</v>
      </c>
      <c r="L140" s="74" t="s">
        <v>1092</v>
      </c>
      <c r="M140" s="107">
        <v>-3.235502732</v>
      </c>
      <c r="N140" s="107">
        <v>37.087389790000003</v>
      </c>
      <c r="O140" s="108">
        <v>1146.901304</v>
      </c>
      <c r="P140" s="108">
        <v>0.25</v>
      </c>
      <c r="Q140" s="108">
        <v>0.60738409000000004</v>
      </c>
      <c r="R140" s="135"/>
      <c r="S140" s="74">
        <v>57</v>
      </c>
      <c r="T140" s="74">
        <v>57</v>
      </c>
      <c r="U140" s="109">
        <f>V140/X140*T140</f>
        <v>17.099999999999998</v>
      </c>
      <c r="V140" s="109">
        <v>0.9</v>
      </c>
      <c r="W140" s="109">
        <v>0.73741000000000001</v>
      </c>
      <c r="X140" s="74">
        <v>3</v>
      </c>
      <c r="Y140" s="109">
        <v>0.61619000000000002</v>
      </c>
      <c r="Z140" s="109">
        <v>10.7</v>
      </c>
      <c r="AA140" s="77">
        <f>Y140/W140</f>
        <v>0.83561383762086217</v>
      </c>
      <c r="AB140" s="77">
        <f>U140</f>
        <v>17.099999999999998</v>
      </c>
      <c r="AC140" s="78">
        <f>+AB140*(100-Z140)/100</f>
        <v>15.270299999999997</v>
      </c>
      <c r="AD140" s="78">
        <f>AC140*AA140</f>
        <v>12.760073984621849</v>
      </c>
      <c r="AE140" s="78">
        <f>+(AD140/Z140*12.5)</f>
        <v>14.906628486707769</v>
      </c>
      <c r="AF140" s="63">
        <f>AE140*10000/25</f>
        <v>5962.6513946831074</v>
      </c>
      <c r="AG140" s="63"/>
      <c r="AH140" s="74" t="s">
        <v>1339</v>
      </c>
    </row>
    <row r="141" spans="1:34" ht="15" x14ac:dyDescent="0.2">
      <c r="A141" s="106" t="s">
        <v>23</v>
      </c>
      <c r="B141" s="74" t="s">
        <v>1086</v>
      </c>
      <c r="C141" s="74" t="s">
        <v>1087</v>
      </c>
      <c r="D141" s="74" t="s">
        <v>1088</v>
      </c>
      <c r="E141" s="74" t="s">
        <v>1089</v>
      </c>
      <c r="H141" s="74" t="s">
        <v>587</v>
      </c>
      <c r="I141" s="74" t="s">
        <v>1090</v>
      </c>
      <c r="J141" s="74" t="s">
        <v>1091</v>
      </c>
      <c r="K141" s="74" t="s">
        <v>24</v>
      </c>
      <c r="L141" s="74" t="s">
        <v>1093</v>
      </c>
      <c r="M141" s="107">
        <v>-3.2356702932438699</v>
      </c>
      <c r="N141" s="107">
        <v>37.087447927208601</v>
      </c>
      <c r="O141" s="108">
        <v>1147.20283996987</v>
      </c>
      <c r="P141" s="108">
        <v>0.25</v>
      </c>
      <c r="Q141" s="108">
        <v>0.60738409000000004</v>
      </c>
      <c r="R141" s="135"/>
      <c r="S141" s="74">
        <v>74</v>
      </c>
      <c r="T141" s="74">
        <v>74</v>
      </c>
      <c r="U141" s="109">
        <f>V141/X141*T141</f>
        <v>18.253333333333334</v>
      </c>
      <c r="V141" s="109">
        <v>0.74</v>
      </c>
      <c r="W141" s="109">
        <v>0.58745000000000003</v>
      </c>
      <c r="X141" s="74">
        <v>3</v>
      </c>
      <c r="Y141" s="109">
        <v>0.498</v>
      </c>
      <c r="Z141" s="109">
        <v>11.5</v>
      </c>
      <c r="AA141" s="77">
        <f>Y141/W141</f>
        <v>0.84773172184866796</v>
      </c>
      <c r="AB141" s="77">
        <f>U141</f>
        <v>18.253333333333334</v>
      </c>
      <c r="AC141" s="78">
        <f>+AB141*(100-Z141)/100</f>
        <v>16.154199999999999</v>
      </c>
      <c r="AD141" s="78">
        <f>AC141*AA141</f>
        <v>13.694427781087752</v>
      </c>
      <c r="AE141" s="78">
        <f>+(AD141/Z141*12.5)</f>
        <v>14.885247588138862</v>
      </c>
      <c r="AF141" s="63">
        <f>AE141*10000/25</f>
        <v>5954.0990352555445</v>
      </c>
      <c r="AG141" s="63"/>
      <c r="AH141" s="74" t="s">
        <v>1339</v>
      </c>
    </row>
    <row r="142" spans="1:34" ht="15" x14ac:dyDescent="0.2">
      <c r="A142" s="106" t="s">
        <v>23</v>
      </c>
      <c r="B142" s="74" t="s">
        <v>1086</v>
      </c>
      <c r="C142" s="74" t="s">
        <v>1087</v>
      </c>
      <c r="D142" s="74" t="s">
        <v>1095</v>
      </c>
      <c r="E142" s="74" t="s">
        <v>1126</v>
      </c>
      <c r="H142" s="74" t="s">
        <v>771</v>
      </c>
      <c r="I142" s="74" t="s">
        <v>1796</v>
      </c>
      <c r="J142" s="74" t="s">
        <v>558</v>
      </c>
      <c r="K142" s="74" t="s">
        <v>25</v>
      </c>
      <c r="L142" s="74" t="s">
        <v>1799</v>
      </c>
      <c r="M142" s="107">
        <v>-3.4445066666666602</v>
      </c>
      <c r="N142" s="107">
        <v>37.4046666666666</v>
      </c>
      <c r="O142" s="108">
        <v>718.9</v>
      </c>
      <c r="P142" s="108">
        <v>1</v>
      </c>
      <c r="Q142" s="108">
        <v>1.3061970300000001</v>
      </c>
      <c r="R142" s="135"/>
      <c r="S142" s="74">
        <v>97</v>
      </c>
      <c r="T142" s="74">
        <v>81</v>
      </c>
      <c r="U142" s="109">
        <f>V142/X142*T142</f>
        <v>19.98</v>
      </c>
      <c r="V142" s="109">
        <v>0.74</v>
      </c>
      <c r="W142" s="109">
        <v>0.59910000000000008</v>
      </c>
      <c r="X142" s="74">
        <v>3</v>
      </c>
      <c r="Y142" s="109">
        <v>0.50990999999999997</v>
      </c>
      <c r="Z142" s="109">
        <v>12.5</v>
      </c>
      <c r="AA142" s="77">
        <f>Y142/W142</f>
        <v>0.85112669003505248</v>
      </c>
      <c r="AB142" s="77">
        <f>U142</f>
        <v>19.98</v>
      </c>
      <c r="AC142" s="78">
        <f>+AB142*(100-Z142)/100</f>
        <v>17.482500000000002</v>
      </c>
      <c r="AD142" s="78">
        <f>AC142*AA142</f>
        <v>14.879822358537806</v>
      </c>
      <c r="AE142" s="78">
        <f>+(AD142/Z142*12.5)</f>
        <v>14.879822358537806</v>
      </c>
      <c r="AF142" s="63">
        <f>AE142*10000/25</f>
        <v>5951.9289434151224</v>
      </c>
      <c r="AG142" s="63"/>
      <c r="AH142" s="74" t="s">
        <v>1339</v>
      </c>
    </row>
    <row r="143" spans="1:34" ht="15" x14ac:dyDescent="0.2">
      <c r="A143" s="106" t="s">
        <v>23</v>
      </c>
      <c r="B143" s="74" t="s">
        <v>1078</v>
      </c>
      <c r="C143" s="74" t="s">
        <v>1157</v>
      </c>
      <c r="D143" s="74" t="s">
        <v>1489</v>
      </c>
      <c r="E143" s="74" t="s">
        <v>2615</v>
      </c>
      <c r="H143" s="74" t="s">
        <v>417</v>
      </c>
      <c r="I143" s="74" t="s">
        <v>2729</v>
      </c>
      <c r="J143" s="74" t="s">
        <v>2729</v>
      </c>
      <c r="K143" s="74" t="s">
        <v>26</v>
      </c>
      <c r="L143" s="74" t="s">
        <v>2732</v>
      </c>
      <c r="M143" s="107">
        <v>-10.57485</v>
      </c>
      <c r="N143" s="107">
        <v>35.382604999999998</v>
      </c>
      <c r="O143" s="108">
        <v>1003.4</v>
      </c>
      <c r="P143" s="108">
        <v>0.25</v>
      </c>
      <c r="Q143" s="108">
        <v>0.14505063500000001</v>
      </c>
      <c r="R143" s="137"/>
      <c r="S143" s="74">
        <v>70</v>
      </c>
      <c r="T143" s="74">
        <v>71</v>
      </c>
      <c r="U143" s="109">
        <f>V143/X143*T143</f>
        <v>16.803333333333335</v>
      </c>
      <c r="V143" s="109">
        <v>0.71</v>
      </c>
      <c r="W143" s="109">
        <v>0.7</v>
      </c>
      <c r="X143" s="74">
        <v>3</v>
      </c>
      <c r="Y143" s="109">
        <v>0.59599999999999997</v>
      </c>
      <c r="Z143" s="109">
        <v>10.8</v>
      </c>
      <c r="AA143" s="77">
        <f>Y143/W143</f>
        <v>0.85142857142857142</v>
      </c>
      <c r="AB143" s="77">
        <f>U143</f>
        <v>16.803333333333335</v>
      </c>
      <c r="AC143" s="78">
        <f>+AB143*(100-Z143)/100</f>
        <v>14.988573333333337</v>
      </c>
      <c r="AD143" s="78">
        <f>AC143*AA143</f>
        <v>12.761699580952383</v>
      </c>
      <c r="AE143" s="78">
        <f>+(AD143/Z143*12.5)</f>
        <v>14.770485626102294</v>
      </c>
      <c r="AF143" s="63">
        <f>AE143*10000/25</f>
        <v>5908.194250440918</v>
      </c>
      <c r="AG143" s="63"/>
      <c r="AH143" s="74" t="s">
        <v>2439</v>
      </c>
    </row>
    <row r="144" spans="1:34" ht="15" x14ac:dyDescent="0.2">
      <c r="A144" s="106" t="s">
        <v>23</v>
      </c>
      <c r="B144" s="74" t="s">
        <v>1078</v>
      </c>
      <c r="C144" s="74" t="s">
        <v>1194</v>
      </c>
      <c r="D144" s="74" t="s">
        <v>1383</v>
      </c>
      <c r="E144" s="74" t="s">
        <v>1699</v>
      </c>
      <c r="H144" s="74" t="s">
        <v>348</v>
      </c>
      <c r="I144" s="74" t="s">
        <v>2165</v>
      </c>
      <c r="J144" s="74" t="s">
        <v>2165</v>
      </c>
      <c r="K144" s="74" t="s">
        <v>26</v>
      </c>
      <c r="L144" s="74" t="s">
        <v>2180</v>
      </c>
      <c r="M144" s="107">
        <v>-7.7623283330000001</v>
      </c>
      <c r="N144" s="107">
        <v>31.14453833</v>
      </c>
      <c r="O144" s="108">
        <v>1735</v>
      </c>
      <c r="P144" s="108">
        <v>15</v>
      </c>
      <c r="Q144" s="108">
        <v>0.598241205</v>
      </c>
      <c r="R144" s="137"/>
      <c r="S144" s="74">
        <v>34</v>
      </c>
      <c r="T144" s="74">
        <v>47</v>
      </c>
      <c r="U144" s="109">
        <f>V144/X144*T144</f>
        <v>15.979999999999999</v>
      </c>
      <c r="V144" s="109">
        <v>1.7</v>
      </c>
      <c r="W144" s="109">
        <v>1.18</v>
      </c>
      <c r="X144" s="74">
        <v>5</v>
      </c>
      <c r="Y144" s="109">
        <v>1</v>
      </c>
      <c r="Z144" s="109">
        <v>10.3</v>
      </c>
      <c r="AA144" s="77">
        <f>Y144/W144</f>
        <v>0.84745762711864414</v>
      </c>
      <c r="AB144" s="77">
        <f>U144</f>
        <v>15.979999999999999</v>
      </c>
      <c r="AC144" s="78">
        <f>+AB144*(100-Z144)/100</f>
        <v>14.334059999999999</v>
      </c>
      <c r="AD144" s="78">
        <f>AC144*AA144</f>
        <v>12.147508474576272</v>
      </c>
      <c r="AE144" s="78">
        <f>+(AD144/Z144*12.5)</f>
        <v>14.742121935165379</v>
      </c>
      <c r="AF144" s="63">
        <f>AE144*10000/25</f>
        <v>5896.8487740661521</v>
      </c>
      <c r="AG144" s="63"/>
      <c r="AH144" s="74" t="s">
        <v>2439</v>
      </c>
    </row>
    <row r="145" spans="1:34" ht="15" x14ac:dyDescent="0.2">
      <c r="A145" s="106" t="s">
        <v>23</v>
      </c>
      <c r="B145" s="74" t="s">
        <v>1078</v>
      </c>
      <c r="C145" s="74" t="s">
        <v>1194</v>
      </c>
      <c r="D145" s="74" t="s">
        <v>1383</v>
      </c>
      <c r="E145" s="74" t="s">
        <v>1384</v>
      </c>
      <c r="H145" s="74" t="s">
        <v>911</v>
      </c>
      <c r="I145" s="74" t="s">
        <v>2071</v>
      </c>
      <c r="J145" s="74" t="s">
        <v>2072</v>
      </c>
      <c r="K145" s="74" t="s">
        <v>24</v>
      </c>
      <c r="L145" s="74" t="s">
        <v>2073</v>
      </c>
      <c r="M145" s="107">
        <v>-7.7294466666666599</v>
      </c>
      <c r="N145" s="107">
        <v>31.098624999999998</v>
      </c>
      <c r="O145" s="108">
        <v>1667.1</v>
      </c>
      <c r="P145" s="108">
        <v>1</v>
      </c>
      <c r="Q145" s="108">
        <v>0.68102138000000001</v>
      </c>
      <c r="R145" s="135"/>
      <c r="S145" s="74">
        <v>70</v>
      </c>
      <c r="T145" s="74">
        <v>65</v>
      </c>
      <c r="U145" s="109">
        <f>V145/X145*T145</f>
        <v>16.900000000000002</v>
      </c>
      <c r="V145" s="109">
        <v>0.78</v>
      </c>
      <c r="W145" s="109">
        <v>0.6</v>
      </c>
      <c r="X145" s="74">
        <v>3</v>
      </c>
      <c r="Y145" s="109">
        <v>0.47</v>
      </c>
      <c r="Z145" s="109">
        <v>10.1</v>
      </c>
      <c r="AA145" s="77">
        <f>Y145/W145</f>
        <v>0.78333333333333333</v>
      </c>
      <c r="AB145" s="77">
        <f>U145</f>
        <v>16.900000000000002</v>
      </c>
      <c r="AC145" s="78">
        <f>+AB145*(100-Z145)/100</f>
        <v>15.193100000000005</v>
      </c>
      <c r="AD145" s="78">
        <f>AC145*AA145</f>
        <v>11.90126166666667</v>
      </c>
      <c r="AE145" s="78">
        <f>+(AD145/Z145*12.5)</f>
        <v>14.729284240924098</v>
      </c>
      <c r="AF145" s="63">
        <f>AE145*10000/25</f>
        <v>5891.7136963696394</v>
      </c>
      <c r="AG145" s="63"/>
      <c r="AH145" s="74" t="s">
        <v>2439</v>
      </c>
    </row>
    <row r="146" spans="1:34" ht="15" x14ac:dyDescent="0.2">
      <c r="A146" s="106" t="s">
        <v>23</v>
      </c>
      <c r="B146" s="74" t="s">
        <v>1086</v>
      </c>
      <c r="C146" s="74" t="s">
        <v>1087</v>
      </c>
      <c r="D146" s="74" t="s">
        <v>1141</v>
      </c>
      <c r="E146" s="74" t="s">
        <v>1184</v>
      </c>
      <c r="H146" s="74" t="s">
        <v>538</v>
      </c>
      <c r="I146" s="74" t="s">
        <v>543</v>
      </c>
      <c r="J146" s="74" t="s">
        <v>543</v>
      </c>
      <c r="K146" s="74" t="s">
        <v>24</v>
      </c>
      <c r="L146" s="74" t="s">
        <v>1185</v>
      </c>
      <c r="M146" s="107">
        <v>-3.2462116666666598</v>
      </c>
      <c r="N146" s="107">
        <v>37.1199016666666</v>
      </c>
      <c r="O146" s="108">
        <v>1111.9000000000001</v>
      </c>
      <c r="P146" s="108">
        <v>0.5</v>
      </c>
      <c r="Q146" s="108">
        <v>0.87475170000000002</v>
      </c>
      <c r="R146" s="135"/>
      <c r="S146" s="74">
        <v>75</v>
      </c>
      <c r="T146" s="74">
        <v>74</v>
      </c>
      <c r="U146" s="109">
        <f>V146/X146*T146</f>
        <v>18.253333333333334</v>
      </c>
      <c r="V146" s="109">
        <v>0.74</v>
      </c>
      <c r="W146" s="109">
        <v>0.63863000000000003</v>
      </c>
      <c r="X146" s="74">
        <v>3</v>
      </c>
      <c r="Y146" s="109">
        <v>0.54409000000000007</v>
      </c>
      <c r="Z146" s="109">
        <v>11.7</v>
      </c>
      <c r="AA146" s="77">
        <f>Y146/W146</f>
        <v>0.85196436121071673</v>
      </c>
      <c r="AB146" s="77">
        <f>U146</f>
        <v>18.253333333333334</v>
      </c>
      <c r="AC146" s="78">
        <f>+AB146*(100-Z146)/100</f>
        <v>16.117693333333335</v>
      </c>
      <c r="AD146" s="78">
        <f>AC146*AA146</f>
        <v>13.731700304923562</v>
      </c>
      <c r="AE146" s="78">
        <f>+(AD146/Z146*12.5)</f>
        <v>14.670619983892696</v>
      </c>
      <c r="AF146" s="63">
        <f>AE146*10000/25</f>
        <v>5868.2479935570782</v>
      </c>
      <c r="AG146" s="63"/>
      <c r="AH146" s="74" t="s">
        <v>2371</v>
      </c>
    </row>
    <row r="147" spans="1:34" ht="15" x14ac:dyDescent="0.2">
      <c r="A147" s="106" t="s">
        <v>23</v>
      </c>
      <c r="B147" s="74" t="s">
        <v>1086</v>
      </c>
      <c r="C147" s="74" t="s">
        <v>1177</v>
      </c>
      <c r="D147" s="74" t="s">
        <v>1204</v>
      </c>
      <c r="E147" s="74" t="s">
        <v>1205</v>
      </c>
      <c r="H147" s="74" t="s">
        <v>817</v>
      </c>
      <c r="I147" s="74" t="s">
        <v>818</v>
      </c>
      <c r="J147" s="74" t="s">
        <v>818</v>
      </c>
      <c r="K147" s="74" t="s">
        <v>26</v>
      </c>
      <c r="L147" s="74" t="s">
        <v>2389</v>
      </c>
      <c r="M147" s="107">
        <v>-3.4054565650000002</v>
      </c>
      <c r="N147" s="107">
        <v>35.601195300000001</v>
      </c>
      <c r="O147" s="108">
        <v>1393.0765449999999</v>
      </c>
      <c r="P147" s="108">
        <v>1</v>
      </c>
      <c r="Q147" s="108">
        <v>1.1705363849999999</v>
      </c>
      <c r="R147" s="135"/>
      <c r="S147" s="74">
        <v>44</v>
      </c>
      <c r="T147" s="74">
        <v>47</v>
      </c>
      <c r="U147" s="109">
        <f>V147/X147*T147</f>
        <v>15.666666666666666</v>
      </c>
      <c r="V147" s="109">
        <v>1</v>
      </c>
      <c r="W147" s="109">
        <v>0.40676999999999996</v>
      </c>
      <c r="X147" s="74">
        <v>3</v>
      </c>
      <c r="Y147" s="109">
        <v>0.36762</v>
      </c>
      <c r="Z147" s="109">
        <v>10.8</v>
      </c>
      <c r="AA147" s="77">
        <f>Y147/W147</f>
        <v>0.90375396415664877</v>
      </c>
      <c r="AB147" s="77">
        <f>U147</f>
        <v>15.666666666666666</v>
      </c>
      <c r="AC147" s="78">
        <f>+AB147*(100-Z147)/100</f>
        <v>13.974666666666668</v>
      </c>
      <c r="AD147" s="78">
        <f>AC147*AA147</f>
        <v>12.629660397767783</v>
      </c>
      <c r="AE147" s="78">
        <f>+(AD147/Z147*12.5)</f>
        <v>14.617662497416415</v>
      </c>
      <c r="AF147" s="63">
        <f>AE147*10000/25</f>
        <v>5847.0649989665662</v>
      </c>
      <c r="AG147" s="63"/>
      <c r="AH147" s="74" t="s">
        <v>2371</v>
      </c>
    </row>
    <row r="148" spans="1:34" ht="15" x14ac:dyDescent="0.2">
      <c r="A148" s="106" t="s">
        <v>23</v>
      </c>
      <c r="B148" s="74" t="s">
        <v>1086</v>
      </c>
      <c r="C148" s="74" t="s">
        <v>1177</v>
      </c>
      <c r="D148" s="74" t="s">
        <v>1191</v>
      </c>
      <c r="E148" s="74" t="s">
        <v>1353</v>
      </c>
      <c r="H148" s="74" t="s">
        <v>836</v>
      </c>
      <c r="I148" s="74" t="s">
        <v>2604</v>
      </c>
      <c r="K148" s="74" t="s">
        <v>26</v>
      </c>
      <c r="L148" s="74" t="s">
        <v>2605</v>
      </c>
      <c r="M148" s="107">
        <v>-3.3794158589999999</v>
      </c>
      <c r="N148" s="107">
        <v>36.9368239</v>
      </c>
      <c r="O148" s="108">
        <v>1103.9882600000001</v>
      </c>
      <c r="P148" s="108">
        <v>2</v>
      </c>
      <c r="Q148" s="108">
        <v>1.221440015</v>
      </c>
      <c r="R148" s="135"/>
      <c r="S148" s="74">
        <v>87</v>
      </c>
      <c r="T148" s="74">
        <v>88</v>
      </c>
      <c r="U148" s="109">
        <f>V148/X148*T148</f>
        <v>19.36</v>
      </c>
      <c r="V148" s="109">
        <v>0.66</v>
      </c>
      <c r="W148" s="109">
        <v>0.56158000000000008</v>
      </c>
      <c r="X148" s="74">
        <v>3</v>
      </c>
      <c r="Y148" s="109">
        <v>0.44024000000000002</v>
      </c>
      <c r="Z148" s="110">
        <v>11.5</v>
      </c>
      <c r="AA148" s="77">
        <f>Y148/W148</f>
        <v>0.78393105167562938</v>
      </c>
      <c r="AB148" s="77">
        <f>U148</f>
        <v>19.36</v>
      </c>
      <c r="AC148" s="78">
        <f>+AB148*(100-Z148)/100</f>
        <v>17.133599999999998</v>
      </c>
      <c r="AD148" s="78">
        <f>AC148*AA148</f>
        <v>13.431561066989561</v>
      </c>
      <c r="AE148" s="78">
        <f>+(AD148/Z148*12.5)</f>
        <v>14.599522898901697</v>
      </c>
      <c r="AF148" s="63">
        <f>AE148*10000/25</f>
        <v>5839.8091595606784</v>
      </c>
      <c r="AG148" s="63"/>
      <c r="AH148" s="74" t="s">
        <v>2371</v>
      </c>
    </row>
    <row r="149" spans="1:34" ht="15" x14ac:dyDescent="0.2">
      <c r="A149" s="106" t="s">
        <v>23</v>
      </c>
      <c r="B149" s="74" t="s">
        <v>1086</v>
      </c>
      <c r="C149" s="74" t="s">
        <v>1103</v>
      </c>
      <c r="D149" s="74" t="s">
        <v>1288</v>
      </c>
      <c r="E149" s="74" t="s">
        <v>1289</v>
      </c>
      <c r="H149" s="74" t="s">
        <v>802</v>
      </c>
      <c r="I149" s="74" t="s">
        <v>803</v>
      </c>
      <c r="J149" s="74" t="s">
        <v>803</v>
      </c>
      <c r="K149" s="74" t="s">
        <v>26</v>
      </c>
      <c r="L149" s="74" t="s">
        <v>2247</v>
      </c>
      <c r="M149" s="107">
        <v>-3.846506411</v>
      </c>
      <c r="N149" s="107">
        <v>35.453247089999998</v>
      </c>
      <c r="O149" s="108">
        <v>1909.6678179999999</v>
      </c>
      <c r="P149" s="108">
        <v>1</v>
      </c>
      <c r="Q149" s="108">
        <v>1.6430011449999999</v>
      </c>
      <c r="R149" s="135"/>
      <c r="S149" s="74">
        <v>78</v>
      </c>
      <c r="T149" s="74">
        <v>76</v>
      </c>
      <c r="U149" s="109">
        <f>V149/X149*T149</f>
        <v>20.266666666666666</v>
      </c>
      <c r="V149" s="109">
        <v>0.8</v>
      </c>
      <c r="W149" s="109">
        <v>0.52764999999999995</v>
      </c>
      <c r="X149" s="74">
        <v>3</v>
      </c>
      <c r="Y149" s="109">
        <v>0.40544000000000002</v>
      </c>
      <c r="Z149" s="109">
        <v>11.8</v>
      </c>
      <c r="AA149" s="77">
        <f>Y149/W149</f>
        <v>0.76838813607504985</v>
      </c>
      <c r="AB149" s="77">
        <f>U149</f>
        <v>20.266666666666666</v>
      </c>
      <c r="AC149" s="78">
        <f>+AB149*(100-Z149)/100</f>
        <v>17.8752</v>
      </c>
      <c r="AD149" s="78">
        <f>AC149*AA149</f>
        <v>13.73509160996873</v>
      </c>
      <c r="AE149" s="78">
        <f>+(AD149/Z149*12.5)</f>
        <v>14.54988518005162</v>
      </c>
      <c r="AF149" s="63">
        <f>AE149*10000/25</f>
        <v>5819.9540720206478</v>
      </c>
      <c r="AG149" s="63"/>
      <c r="AH149" s="74" t="s">
        <v>2993</v>
      </c>
    </row>
    <row r="150" spans="1:34" ht="15" x14ac:dyDescent="0.2">
      <c r="A150" s="106" t="s">
        <v>23</v>
      </c>
      <c r="B150" s="74" t="s">
        <v>1078</v>
      </c>
      <c r="C150" s="74" t="s">
        <v>1194</v>
      </c>
      <c r="D150" s="74" t="s">
        <v>1383</v>
      </c>
      <c r="E150" s="74" t="s">
        <v>1699</v>
      </c>
      <c r="H150" s="74" t="s">
        <v>348</v>
      </c>
      <c r="I150" s="74" t="s">
        <v>2165</v>
      </c>
      <c r="J150" s="74" t="s">
        <v>2165</v>
      </c>
      <c r="K150" s="74" t="s">
        <v>24</v>
      </c>
      <c r="L150" s="74" t="s">
        <v>2170</v>
      </c>
      <c r="M150" s="107">
        <v>-7.7620416666666596</v>
      </c>
      <c r="N150" s="107">
        <v>31.144400000000001</v>
      </c>
      <c r="O150" s="108">
        <v>1735.4</v>
      </c>
      <c r="P150" s="108">
        <v>15</v>
      </c>
      <c r="Q150" s="108">
        <v>0.598241205</v>
      </c>
      <c r="R150" s="137"/>
      <c r="S150" s="74">
        <v>45</v>
      </c>
      <c r="T150" s="74">
        <v>43</v>
      </c>
      <c r="U150" s="109">
        <f>V150/X150*T150</f>
        <v>13.76</v>
      </c>
      <c r="V150" s="109">
        <v>0.96</v>
      </c>
      <c r="W150" s="109">
        <v>0.66</v>
      </c>
      <c r="X150" s="74">
        <v>3</v>
      </c>
      <c r="Y150" s="109">
        <v>0.55800000000000005</v>
      </c>
      <c r="Z150" s="109">
        <v>9.1</v>
      </c>
      <c r="AA150" s="77">
        <f>Y150/W150</f>
        <v>0.84545454545454546</v>
      </c>
      <c r="AB150" s="77">
        <f>U150</f>
        <v>13.76</v>
      </c>
      <c r="AC150" s="78">
        <f>+AB150*(100-Z150)/100</f>
        <v>12.507840000000002</v>
      </c>
      <c r="AD150" s="78">
        <f>AC150*AA150</f>
        <v>10.574810181818183</v>
      </c>
      <c r="AE150" s="78">
        <f>+(AD150/Z150*12.5)</f>
        <v>14.525838161838164</v>
      </c>
      <c r="AF150" s="63">
        <f>AE150*10000/25</f>
        <v>5810.3352647352658</v>
      </c>
      <c r="AG150" s="63"/>
      <c r="AH150" s="74" t="s">
        <v>2993</v>
      </c>
    </row>
    <row r="151" spans="1:34" ht="15" x14ac:dyDescent="0.2">
      <c r="A151" s="106" t="s">
        <v>23</v>
      </c>
      <c r="B151" s="74" t="s">
        <v>1086</v>
      </c>
      <c r="C151" s="74" t="s">
        <v>1177</v>
      </c>
      <c r="D151" s="74" t="s">
        <v>1191</v>
      </c>
      <c r="E151" s="74" t="s">
        <v>1353</v>
      </c>
      <c r="H151" s="74" t="s">
        <v>836</v>
      </c>
      <c r="I151" s="74" t="s">
        <v>2604</v>
      </c>
      <c r="K151" s="74" t="s">
        <v>25</v>
      </c>
      <c r="L151" s="74" t="s">
        <v>2607</v>
      </c>
      <c r="M151" s="107">
        <v>-3.3789150153218399</v>
      </c>
      <c r="N151" s="107">
        <v>36.936421319404197</v>
      </c>
      <c r="O151" s="108">
        <v>1104.7780549188899</v>
      </c>
      <c r="P151" s="108">
        <v>2</v>
      </c>
      <c r="Q151" s="108">
        <v>1.221440015</v>
      </c>
      <c r="R151" s="135"/>
      <c r="S151" s="74">
        <v>96</v>
      </c>
      <c r="T151" s="74">
        <v>97</v>
      </c>
      <c r="U151" s="109">
        <f>V151/X151*T151</f>
        <v>16.166666666666664</v>
      </c>
      <c r="V151" s="109">
        <v>0.5</v>
      </c>
      <c r="W151" s="109">
        <v>0.43731999999999999</v>
      </c>
      <c r="X151" s="74">
        <v>3</v>
      </c>
      <c r="Y151" s="109">
        <v>0.35610000000000003</v>
      </c>
      <c r="Z151" s="110">
        <v>10.199999999999999</v>
      </c>
      <c r="AA151" s="77">
        <f>Y151/W151</f>
        <v>0.81427787432543686</v>
      </c>
      <c r="AB151" s="77">
        <f>U151</f>
        <v>16.166666666666664</v>
      </c>
      <c r="AC151" s="78">
        <f>+AB151*(100-Z151)/100</f>
        <v>14.517666666666663</v>
      </c>
      <c r="AD151" s="78">
        <f>AC151*AA151</f>
        <v>11.821414753498582</v>
      </c>
      <c r="AE151" s="78">
        <f>+(AD151/Z151*12.5)</f>
        <v>14.487027884189441</v>
      </c>
      <c r="AF151" s="63">
        <f>AE151*10000/25</f>
        <v>5794.811153675776</v>
      </c>
      <c r="AG151" s="63"/>
      <c r="AH151" s="74" t="s">
        <v>2993</v>
      </c>
    </row>
    <row r="152" spans="1:34" ht="15" x14ac:dyDescent="0.2">
      <c r="A152" s="106" t="s">
        <v>23</v>
      </c>
      <c r="B152" s="74" t="s">
        <v>1078</v>
      </c>
      <c r="C152" s="74" t="s">
        <v>1194</v>
      </c>
      <c r="D152" s="74" t="s">
        <v>1195</v>
      </c>
      <c r="E152" s="74" t="s">
        <v>2277</v>
      </c>
      <c r="H152" s="74" t="s">
        <v>1055</v>
      </c>
      <c r="I152" s="74" t="s">
        <v>1056</v>
      </c>
      <c r="J152" s="74" t="s">
        <v>2303</v>
      </c>
      <c r="K152" s="74" t="s">
        <v>25</v>
      </c>
      <c r="L152" s="74" t="s">
        <v>2304</v>
      </c>
      <c r="M152" s="107">
        <v>-8.5561405576571392</v>
      </c>
      <c r="N152" s="107">
        <v>32.051986279846801</v>
      </c>
      <c r="O152" s="108">
        <v>1571.0436604593001</v>
      </c>
      <c r="P152" s="108">
        <v>2</v>
      </c>
      <c r="Q152" s="108">
        <v>2.3166093750000001</v>
      </c>
      <c r="R152" s="137"/>
      <c r="S152" s="74">
        <v>71</v>
      </c>
      <c r="T152" s="74">
        <v>71</v>
      </c>
      <c r="U152" s="109">
        <v>17.513333333333335</v>
      </c>
      <c r="V152" s="76">
        <v>0.74</v>
      </c>
      <c r="W152" s="76">
        <v>0.4</v>
      </c>
      <c r="X152" s="111">
        <v>3</v>
      </c>
      <c r="Y152" s="76">
        <v>0.34200000000000003</v>
      </c>
      <c r="Z152" s="76">
        <v>14.1</v>
      </c>
      <c r="AA152" s="77">
        <v>0.85499999999999998</v>
      </c>
      <c r="AB152" s="77">
        <v>17.513333333333335</v>
      </c>
      <c r="AC152" s="78">
        <v>15.043953333333336</v>
      </c>
      <c r="AD152" s="78">
        <v>12.862580100000002</v>
      </c>
      <c r="AE152" s="78">
        <f>+(AD152/Z152*12.5)</f>
        <v>11.402996542553193</v>
      </c>
      <c r="AF152" s="63">
        <v>5788.1610450000016</v>
      </c>
      <c r="AG152" s="63"/>
      <c r="AH152" s="74" t="s">
        <v>2993</v>
      </c>
    </row>
    <row r="153" spans="1:34" ht="15" x14ac:dyDescent="0.2">
      <c r="A153" s="106" t="s">
        <v>23</v>
      </c>
      <c r="B153" s="74" t="s">
        <v>1078</v>
      </c>
      <c r="C153" s="74" t="s">
        <v>1132</v>
      </c>
      <c r="D153" s="74" t="s">
        <v>1133</v>
      </c>
      <c r="E153" s="74" t="s">
        <v>1134</v>
      </c>
      <c r="H153" s="74" t="s">
        <v>981</v>
      </c>
      <c r="I153" s="74" t="s">
        <v>982</v>
      </c>
      <c r="J153" s="74" t="s">
        <v>982</v>
      </c>
      <c r="K153" s="74" t="s">
        <v>25</v>
      </c>
      <c r="L153" s="74" t="s">
        <v>2837</v>
      </c>
      <c r="M153" s="107">
        <v>-8.8416298948198495</v>
      </c>
      <c r="N153" s="107">
        <v>32.991409854294503</v>
      </c>
      <c r="O153" s="108">
        <v>1528.7227438575301</v>
      </c>
      <c r="P153" s="108">
        <v>0.25</v>
      </c>
      <c r="Q153" s="108">
        <v>0.33408596000000002</v>
      </c>
      <c r="R153" s="137"/>
      <c r="S153" s="74">
        <v>105</v>
      </c>
      <c r="T153" s="74">
        <v>99</v>
      </c>
      <c r="U153" s="109">
        <f>V153/X153*T153</f>
        <v>19.14</v>
      </c>
      <c r="V153" s="109">
        <v>0.57999999999999996</v>
      </c>
      <c r="W153" s="109">
        <v>0.43207000000000001</v>
      </c>
      <c r="X153" s="74">
        <v>3</v>
      </c>
      <c r="Y153" s="109">
        <v>0.35580000000000001</v>
      </c>
      <c r="Z153" s="109">
        <v>12</v>
      </c>
      <c r="AA153" s="77">
        <f>Y153/W153</f>
        <v>0.82347767722822696</v>
      </c>
      <c r="AB153" s="77">
        <f>U153</f>
        <v>19.14</v>
      </c>
      <c r="AC153" s="78">
        <f>+AB153*(100-Z153)/100</f>
        <v>16.843200000000003</v>
      </c>
      <c r="AD153" s="78">
        <f>AC153*AA153</f>
        <v>13.869999213090475</v>
      </c>
      <c r="AE153" s="78">
        <f>+(AD153/Z153*12.5)</f>
        <v>14.447915846969245</v>
      </c>
      <c r="AF153" s="63">
        <f>AE153*10000/25</f>
        <v>5779.1663387876979</v>
      </c>
      <c r="AG153" s="63"/>
      <c r="AH153" s="74" t="s">
        <v>2993</v>
      </c>
    </row>
    <row r="154" spans="1:34" ht="15" x14ac:dyDescent="0.2">
      <c r="A154" s="106" t="s">
        <v>23</v>
      </c>
      <c r="B154" s="74" t="s">
        <v>1086</v>
      </c>
      <c r="C154" s="74" t="s">
        <v>1087</v>
      </c>
      <c r="D154" s="74" t="s">
        <v>1095</v>
      </c>
      <c r="E154" s="74" t="s">
        <v>1235</v>
      </c>
      <c r="H154" s="74" t="s">
        <v>754</v>
      </c>
      <c r="I154" s="74" t="s">
        <v>1822</v>
      </c>
      <c r="J154" s="74" t="s">
        <v>1822</v>
      </c>
      <c r="K154" s="74" t="s">
        <v>25</v>
      </c>
      <c r="L154" s="74" t="s">
        <v>1823</v>
      </c>
      <c r="M154" s="107">
        <v>-3.46999340157664</v>
      </c>
      <c r="N154" s="107">
        <v>37.423160077260199</v>
      </c>
      <c r="O154" s="108">
        <v>698.54260979680203</v>
      </c>
      <c r="P154" s="108">
        <v>0.5</v>
      </c>
      <c r="Q154" s="108">
        <v>0.44305926499999998</v>
      </c>
      <c r="R154" s="135"/>
      <c r="S154" s="74">
        <v>52</v>
      </c>
      <c r="T154" s="74">
        <v>49</v>
      </c>
      <c r="U154" s="109">
        <f>V154/X154*T154</f>
        <v>18.783333333333331</v>
      </c>
      <c r="V154" s="109">
        <v>1.1499999999999999</v>
      </c>
      <c r="W154" s="109">
        <v>0.35181000000000001</v>
      </c>
      <c r="X154" s="74">
        <v>3</v>
      </c>
      <c r="Y154" s="109">
        <v>0.25842999999999999</v>
      </c>
      <c r="Z154" s="109">
        <v>10.7</v>
      </c>
      <c r="AA154" s="77">
        <f>Y154/W154</f>
        <v>0.73457263864017508</v>
      </c>
      <c r="AB154" s="77">
        <f>U154</f>
        <v>18.783333333333331</v>
      </c>
      <c r="AC154" s="78">
        <f>+AB154*(100-Z154)/100</f>
        <v>16.773516666666666</v>
      </c>
      <c r="AD154" s="78">
        <f>AC154*AA154</f>
        <v>12.321366397108287</v>
      </c>
      <c r="AE154" s="78">
        <f>+(AD154/Z154*12.5)</f>
        <v>14.394119622790056</v>
      </c>
      <c r="AF154" s="63">
        <f>AE154*10000/25</f>
        <v>5757.6478491160224</v>
      </c>
      <c r="AG154" s="63"/>
      <c r="AH154" s="74" t="s">
        <v>2993</v>
      </c>
    </row>
    <row r="155" spans="1:34" ht="15" x14ac:dyDescent="0.2">
      <c r="A155" s="106" t="s">
        <v>23</v>
      </c>
      <c r="B155" s="74" t="s">
        <v>1078</v>
      </c>
      <c r="C155" s="74" t="s">
        <v>1157</v>
      </c>
      <c r="D155" s="74" t="s">
        <v>1158</v>
      </c>
      <c r="E155" s="74" t="s">
        <v>2346</v>
      </c>
      <c r="H155" s="74" t="s">
        <v>972</v>
      </c>
      <c r="I155" s="74" t="s">
        <v>968</v>
      </c>
      <c r="J155" s="74" t="s">
        <v>968</v>
      </c>
      <c r="K155" s="74" t="s">
        <v>24</v>
      </c>
      <c r="L155" s="74" t="s">
        <v>2352</v>
      </c>
      <c r="M155" s="107">
        <v>-10.4486816666666</v>
      </c>
      <c r="N155" s="107">
        <v>36.179549999999999</v>
      </c>
      <c r="O155" s="108">
        <v>791.4</v>
      </c>
      <c r="P155" s="108">
        <v>1.25</v>
      </c>
      <c r="Q155" s="108">
        <v>0.77393285999999994</v>
      </c>
      <c r="R155" s="137"/>
      <c r="S155" s="74">
        <v>62</v>
      </c>
      <c r="T155" s="74">
        <v>81</v>
      </c>
      <c r="U155" s="109">
        <f>V155/X155*T155</f>
        <v>18.630000000000003</v>
      </c>
      <c r="V155" s="109">
        <v>0.92</v>
      </c>
      <c r="W155" s="109">
        <v>0.48</v>
      </c>
      <c r="X155" s="74">
        <v>4</v>
      </c>
      <c r="Y155" s="109">
        <v>0.41199999999999998</v>
      </c>
      <c r="Z155" s="109">
        <v>12.2</v>
      </c>
      <c r="AA155" s="77">
        <f>Y155/W155</f>
        <v>0.85833333333333328</v>
      </c>
      <c r="AB155" s="77">
        <f>U155</f>
        <v>18.630000000000003</v>
      </c>
      <c r="AC155" s="78">
        <f>+AB155*(100-Z155)/100</f>
        <v>16.357140000000001</v>
      </c>
      <c r="AD155" s="78">
        <f>AC155*AA155</f>
        <v>14.0398785</v>
      </c>
      <c r="AE155" s="78">
        <f>+(AD155/Z155*12.5)</f>
        <v>14.385121413934426</v>
      </c>
      <c r="AF155" s="63">
        <f>AE155*10000/25</f>
        <v>5754.0485655737702</v>
      </c>
      <c r="AG155" s="63"/>
      <c r="AH155" s="74" t="s">
        <v>2993</v>
      </c>
    </row>
    <row r="156" spans="1:34" ht="15" x14ac:dyDescent="0.2">
      <c r="A156" s="106" t="s">
        <v>23</v>
      </c>
      <c r="B156" s="74" t="s">
        <v>1078</v>
      </c>
      <c r="C156" s="74" t="s">
        <v>1157</v>
      </c>
      <c r="D156" s="74" t="s">
        <v>1489</v>
      </c>
      <c r="E156" s="74" t="s">
        <v>2615</v>
      </c>
      <c r="H156" s="74" t="s">
        <v>415</v>
      </c>
      <c r="I156" s="74" t="s">
        <v>2723</v>
      </c>
      <c r="J156" s="74" t="s">
        <v>416</v>
      </c>
      <c r="K156" s="74" t="s">
        <v>26</v>
      </c>
      <c r="L156" s="74" t="s">
        <v>2724</v>
      </c>
      <c r="M156" s="107">
        <v>-10.574168329999999</v>
      </c>
      <c r="N156" s="107">
        <v>35.384459999999997</v>
      </c>
      <c r="O156" s="108">
        <v>1004.9</v>
      </c>
      <c r="P156" s="108">
        <v>2</v>
      </c>
      <c r="Q156" s="108">
        <v>1.770013115</v>
      </c>
      <c r="R156" s="137"/>
      <c r="S156" s="74">
        <v>70</v>
      </c>
      <c r="T156" s="74">
        <v>75</v>
      </c>
      <c r="U156" s="109">
        <f>V156/X156*T156</f>
        <v>14</v>
      </c>
      <c r="V156" s="109">
        <v>0.56000000000000005</v>
      </c>
      <c r="W156" s="109">
        <v>0.44</v>
      </c>
      <c r="X156" s="74">
        <v>3</v>
      </c>
      <c r="Y156" s="109">
        <v>0.40600000000000003</v>
      </c>
      <c r="Z156" s="109">
        <v>10.1</v>
      </c>
      <c r="AA156" s="77">
        <f>Y156/W156</f>
        <v>0.92272727272727284</v>
      </c>
      <c r="AB156" s="77">
        <f>U156</f>
        <v>14</v>
      </c>
      <c r="AC156" s="78">
        <f>+AB156*(100-Z156)/100</f>
        <v>12.586000000000002</v>
      </c>
      <c r="AD156" s="78">
        <f>AC156*AA156</f>
        <v>11.613445454545458</v>
      </c>
      <c r="AE156" s="78">
        <f>+(AD156/Z156*12.5)</f>
        <v>14.373076057605767</v>
      </c>
      <c r="AF156" s="63">
        <f>AE156*10000/25</f>
        <v>5749.230423042306</v>
      </c>
      <c r="AG156" s="63"/>
      <c r="AH156" s="74" t="s">
        <v>2993</v>
      </c>
    </row>
    <row r="157" spans="1:34" ht="15" x14ac:dyDescent="0.2">
      <c r="A157" s="106" t="s">
        <v>23</v>
      </c>
      <c r="B157" s="74" t="s">
        <v>1078</v>
      </c>
      <c r="C157" s="74" t="s">
        <v>1113</v>
      </c>
      <c r="D157" s="74" t="s">
        <v>1243</v>
      </c>
      <c r="E157" s="74" t="s">
        <v>1244</v>
      </c>
      <c r="H157" s="74" t="s">
        <v>298</v>
      </c>
      <c r="I157" s="74" t="s">
        <v>299</v>
      </c>
      <c r="J157" s="74" t="s">
        <v>299</v>
      </c>
      <c r="K157" s="74" t="s">
        <v>25</v>
      </c>
      <c r="L157" s="74" t="s">
        <v>1905</v>
      </c>
      <c r="M157" s="107">
        <v>-9.2683639951516099</v>
      </c>
      <c r="N157" s="107">
        <v>34.601486528985198</v>
      </c>
      <c r="O157" s="108">
        <v>2018.2074191696199</v>
      </c>
      <c r="P157" s="108">
        <v>0.75</v>
      </c>
      <c r="Q157" s="108">
        <v>0.95481371999999998</v>
      </c>
      <c r="R157" s="137"/>
      <c r="S157" s="74">
        <v>76</v>
      </c>
      <c r="T157" s="74">
        <v>60</v>
      </c>
      <c r="U157" s="109">
        <f>V157/X157*T157</f>
        <v>20.8</v>
      </c>
      <c r="V157" s="109">
        <v>1.04</v>
      </c>
      <c r="W157" s="109">
        <v>0.56000000000000005</v>
      </c>
      <c r="X157" s="74">
        <v>3</v>
      </c>
      <c r="Y157" s="109">
        <v>0.43</v>
      </c>
      <c r="Z157" s="109">
        <v>12.2</v>
      </c>
      <c r="AA157" s="77">
        <f>Y157/W157</f>
        <v>0.76785714285714279</v>
      </c>
      <c r="AB157" s="77">
        <f>U157</f>
        <v>20.8</v>
      </c>
      <c r="AC157" s="78">
        <f>+AB157*(100-Z157)/100</f>
        <v>18.2624</v>
      </c>
      <c r="AD157" s="78">
        <f>AC157*AA157</f>
        <v>14.022914285714284</v>
      </c>
      <c r="AE157" s="78">
        <f>+(AD157/Z157*12.5)</f>
        <v>14.367740046838406</v>
      </c>
      <c r="AF157" s="63">
        <f>AE157*10000/25</f>
        <v>5747.0960187353621</v>
      </c>
      <c r="AG157" s="63"/>
      <c r="AH157" s="74" t="s">
        <v>2993</v>
      </c>
    </row>
    <row r="158" spans="1:34" ht="15" x14ac:dyDescent="0.2">
      <c r="A158" s="106" t="s">
        <v>23</v>
      </c>
      <c r="B158" s="74" t="s">
        <v>1086</v>
      </c>
      <c r="C158" s="74" t="s">
        <v>1177</v>
      </c>
      <c r="D158" s="74" t="s">
        <v>1204</v>
      </c>
      <c r="E158" s="74" t="s">
        <v>1336</v>
      </c>
      <c r="H158" s="74" t="s">
        <v>504</v>
      </c>
      <c r="I158" s="74" t="s">
        <v>1779</v>
      </c>
      <c r="J158" s="74" t="s">
        <v>1780</v>
      </c>
      <c r="K158" s="74" t="s">
        <v>26</v>
      </c>
      <c r="L158" s="74" t="s">
        <v>1782</v>
      </c>
      <c r="M158" s="107">
        <v>-3.435324628</v>
      </c>
      <c r="N158" s="107">
        <v>35.630798349999999</v>
      </c>
      <c r="O158" s="108">
        <v>1332.5413169999999</v>
      </c>
      <c r="P158" s="108">
        <v>3.5</v>
      </c>
      <c r="Q158" s="108">
        <v>3.671238985</v>
      </c>
      <c r="R158" s="135"/>
      <c r="S158" s="74">
        <v>109</v>
      </c>
      <c r="T158" s="74">
        <v>114</v>
      </c>
      <c r="U158" s="109">
        <f>V158/X158*T158</f>
        <v>24.32</v>
      </c>
      <c r="V158" s="109">
        <v>0.64</v>
      </c>
      <c r="W158" s="109">
        <v>0.49651999999999996</v>
      </c>
      <c r="X158" s="74">
        <v>3</v>
      </c>
      <c r="Y158" s="109">
        <v>0.39768000000000003</v>
      </c>
      <c r="Z158" s="109">
        <v>14.5</v>
      </c>
      <c r="AA158" s="77">
        <f>Y158/W158</f>
        <v>0.80093450414887635</v>
      </c>
      <c r="AB158" s="77">
        <f>U158</f>
        <v>24.32</v>
      </c>
      <c r="AC158" s="78">
        <f>+AB158*(100-Z158)/100</f>
        <v>20.793600000000001</v>
      </c>
      <c r="AD158" s="78">
        <f>AC158*AA158</f>
        <v>16.654311705470075</v>
      </c>
      <c r="AE158" s="78">
        <f>+(AD158/Z158*12.5)</f>
        <v>14.357165263336272</v>
      </c>
      <c r="AF158" s="63">
        <f>AE158*10000/25</f>
        <v>5742.8661053345086</v>
      </c>
      <c r="AG158" s="63"/>
      <c r="AH158" s="74" t="s">
        <v>2993</v>
      </c>
    </row>
    <row r="159" spans="1:34" ht="15" x14ac:dyDescent="0.2">
      <c r="A159" s="106" t="s">
        <v>23</v>
      </c>
      <c r="B159" s="74" t="s">
        <v>1086</v>
      </c>
      <c r="C159" s="74" t="s">
        <v>1087</v>
      </c>
      <c r="D159" s="74" t="s">
        <v>1141</v>
      </c>
      <c r="E159" s="74" t="s">
        <v>1495</v>
      </c>
      <c r="H159" s="74" t="s">
        <v>720</v>
      </c>
      <c r="I159" s="74" t="s">
        <v>532</v>
      </c>
      <c r="J159" s="74" t="s">
        <v>532</v>
      </c>
      <c r="K159" s="74" t="s">
        <v>24</v>
      </c>
      <c r="L159" s="74" t="s">
        <v>1498</v>
      </c>
      <c r="M159" s="107">
        <v>-3.22289</v>
      </c>
      <c r="N159" s="107">
        <v>37.130000000000003</v>
      </c>
      <c r="O159" s="108">
        <v>1302</v>
      </c>
      <c r="P159" s="108">
        <v>0.5</v>
      </c>
      <c r="Q159" s="108">
        <v>0.446518735</v>
      </c>
      <c r="R159" s="135"/>
      <c r="S159" s="74">
        <v>68</v>
      </c>
      <c r="T159" s="74">
        <v>68</v>
      </c>
      <c r="U159" s="109">
        <f>V159/X159*T159</f>
        <v>21.76</v>
      </c>
      <c r="V159" s="109">
        <v>0.96</v>
      </c>
      <c r="W159" s="109">
        <v>0.70219000000000009</v>
      </c>
      <c r="X159" s="74">
        <v>3</v>
      </c>
      <c r="Y159" s="109">
        <v>0.55371000000000004</v>
      </c>
      <c r="Z159" s="109">
        <v>13</v>
      </c>
      <c r="AA159" s="77">
        <f>Y159/W159</f>
        <v>0.78854725928879643</v>
      </c>
      <c r="AB159" s="77">
        <f>U159</f>
        <v>21.76</v>
      </c>
      <c r="AC159" s="78">
        <f>+AB159*(100-Z159)/100</f>
        <v>18.9312</v>
      </c>
      <c r="AD159" s="78">
        <f>AC159*AA159</f>
        <v>14.928145875048063</v>
      </c>
      <c r="AE159" s="78">
        <f>+(AD159/Z159*12.5)</f>
        <v>14.353986418315445</v>
      </c>
      <c r="AF159" s="63">
        <f>AE159*10000/25</f>
        <v>5741.5945673261776</v>
      </c>
      <c r="AG159" s="63"/>
      <c r="AH159" s="74" t="s">
        <v>2993</v>
      </c>
    </row>
    <row r="160" spans="1:34" ht="15" x14ac:dyDescent="0.2">
      <c r="A160" s="106" t="s">
        <v>23</v>
      </c>
      <c r="B160" s="74" t="s">
        <v>1078</v>
      </c>
      <c r="C160" s="74" t="s">
        <v>1079</v>
      </c>
      <c r="D160" s="74" t="s">
        <v>1419</v>
      </c>
      <c r="E160" s="74" t="s">
        <v>1420</v>
      </c>
      <c r="H160" s="74" t="s">
        <v>190</v>
      </c>
      <c r="I160" s="74" t="s">
        <v>1536</v>
      </c>
      <c r="J160" s="74" t="s">
        <v>1537</v>
      </c>
      <c r="K160" s="74" t="s">
        <v>25</v>
      </c>
      <c r="L160" s="74" t="s">
        <v>1540</v>
      </c>
      <c r="M160" s="107">
        <v>-8.2788147736674098</v>
      </c>
      <c r="N160" s="107">
        <v>35.040574482373103</v>
      </c>
      <c r="O160" s="108">
        <v>1563.1422845580801</v>
      </c>
      <c r="P160" s="108">
        <v>2</v>
      </c>
      <c r="Q160" s="108">
        <v>0.90761666500000004</v>
      </c>
      <c r="R160" s="137"/>
      <c r="S160" s="74">
        <v>104</v>
      </c>
      <c r="T160" s="74">
        <v>101</v>
      </c>
      <c r="U160" s="109">
        <f>V160/X160*T160</f>
        <v>20.9575</v>
      </c>
      <c r="V160" s="109">
        <v>0.83</v>
      </c>
      <c r="W160" s="109">
        <v>0.59326000000000001</v>
      </c>
      <c r="X160" s="74">
        <v>4</v>
      </c>
      <c r="Y160" s="109">
        <v>0.47920000000000001</v>
      </c>
      <c r="Z160" s="109">
        <v>12.9</v>
      </c>
      <c r="AA160" s="77">
        <f>Y160/W160</f>
        <v>0.80774028250682672</v>
      </c>
      <c r="AB160" s="77">
        <f>U160</f>
        <v>20.9575</v>
      </c>
      <c r="AC160" s="78">
        <f>+AB160*(100-Z160)/100</f>
        <v>18.253982499999996</v>
      </c>
      <c r="AD160" s="78">
        <f>AC160*AA160</f>
        <v>14.744476981424668</v>
      </c>
      <c r="AE160" s="78">
        <f>+(AD160/Z160*12.5)</f>
        <v>14.287283896729331</v>
      </c>
      <c r="AF160" s="63">
        <f>AE160*10000/25</f>
        <v>5714.9135586917328</v>
      </c>
      <c r="AG160" s="63"/>
      <c r="AH160" s="74" t="s">
        <v>2993</v>
      </c>
    </row>
    <row r="161" spans="1:34" ht="15" x14ac:dyDescent="0.2">
      <c r="A161" s="106" t="s">
        <v>23</v>
      </c>
      <c r="B161" s="74" t="s">
        <v>1086</v>
      </c>
      <c r="C161" s="74" t="s">
        <v>1103</v>
      </c>
      <c r="D161" s="74" t="s">
        <v>1104</v>
      </c>
      <c r="E161" s="74" t="s">
        <v>1267</v>
      </c>
      <c r="H161" s="74" t="s">
        <v>601</v>
      </c>
      <c r="I161" s="74" t="s">
        <v>1268</v>
      </c>
      <c r="J161" s="74" t="s">
        <v>700</v>
      </c>
      <c r="K161" s="74" t="s">
        <v>25</v>
      </c>
      <c r="L161" s="74" t="s">
        <v>1271</v>
      </c>
      <c r="M161" s="107">
        <v>-4.2088033333333303</v>
      </c>
      <c r="N161" s="107">
        <v>35.561903333333298</v>
      </c>
      <c r="O161" s="108">
        <v>1568.9</v>
      </c>
      <c r="P161" s="108">
        <v>0.75</v>
      </c>
      <c r="Q161" s="108">
        <v>0.87425748999999997</v>
      </c>
      <c r="R161" s="135"/>
      <c r="S161" s="74">
        <v>88</v>
      </c>
      <c r="T161" s="74">
        <v>83</v>
      </c>
      <c r="U161" s="109">
        <f>V161/X161*T161</f>
        <v>19.366666666666664</v>
      </c>
      <c r="V161" s="109">
        <v>0.7</v>
      </c>
      <c r="W161" s="109">
        <v>0.61666999999999994</v>
      </c>
      <c r="X161" s="74">
        <v>3</v>
      </c>
      <c r="Y161" s="109">
        <v>0.49489999999999995</v>
      </c>
      <c r="Z161" s="109">
        <v>12</v>
      </c>
      <c r="AA161" s="77">
        <f>Y161/W161</f>
        <v>0.80253620250701352</v>
      </c>
      <c r="AB161" s="77">
        <f>U161</f>
        <v>19.366666666666664</v>
      </c>
      <c r="AC161" s="78">
        <f>+AB161*(100-Z161)/100</f>
        <v>17.042666666666666</v>
      </c>
      <c r="AD161" s="78">
        <f>AC161*AA161</f>
        <v>13.677356987259529</v>
      </c>
      <c r="AE161" s="78">
        <f>+(AD161/Z161*12.5)</f>
        <v>14.247246861728676</v>
      </c>
      <c r="AF161" s="63">
        <f>AE161*10000/25</f>
        <v>5698.8987446914707</v>
      </c>
      <c r="AG161" s="63"/>
      <c r="AH161" s="74" t="s">
        <v>2993</v>
      </c>
    </row>
    <row r="162" spans="1:34" ht="15" x14ac:dyDescent="0.2">
      <c r="A162" s="106" t="s">
        <v>23</v>
      </c>
      <c r="B162" s="74" t="s">
        <v>1086</v>
      </c>
      <c r="C162" s="74" t="s">
        <v>1087</v>
      </c>
      <c r="D162" s="74" t="s">
        <v>1141</v>
      </c>
      <c r="E162" s="74" t="s">
        <v>1184</v>
      </c>
      <c r="H162" s="74" t="s">
        <v>548</v>
      </c>
      <c r="I162" s="74" t="s">
        <v>1863</v>
      </c>
      <c r="J162" s="74" t="s">
        <v>1864</v>
      </c>
      <c r="K162" s="74" t="s">
        <v>24</v>
      </c>
      <c r="L162" s="74" t="s">
        <v>1866</v>
      </c>
      <c r="M162" s="107">
        <v>-3.2473550784154201</v>
      </c>
      <c r="N162" s="107">
        <v>37.122840282968902</v>
      </c>
      <c r="O162" s="108">
        <v>1077.50281710279</v>
      </c>
      <c r="P162" s="108">
        <v>2</v>
      </c>
      <c r="Q162" s="108">
        <v>0.89822667499999997</v>
      </c>
      <c r="R162" s="135"/>
      <c r="S162" s="74">
        <v>106</v>
      </c>
      <c r="T162" s="74">
        <v>104</v>
      </c>
      <c r="U162" s="109">
        <f>V162/X162*T162</f>
        <v>16.64</v>
      </c>
      <c r="V162" s="109">
        <v>0.48</v>
      </c>
      <c r="W162" s="109">
        <v>0.43381999999999998</v>
      </c>
      <c r="X162" s="74">
        <v>3</v>
      </c>
      <c r="Y162" s="109">
        <v>0.35500999999999999</v>
      </c>
      <c r="Z162" s="109">
        <v>10.7</v>
      </c>
      <c r="AA162" s="77">
        <f>Y162/W162</f>
        <v>0.81833479323221614</v>
      </c>
      <c r="AB162" s="77">
        <f>U162</f>
        <v>16.64</v>
      </c>
      <c r="AC162" s="78">
        <f>+AB162*(100-Z162)/100</f>
        <v>14.85952</v>
      </c>
      <c r="AD162" s="78">
        <f>AC162*AA162</f>
        <v>12.16006222672998</v>
      </c>
      <c r="AE162" s="78">
        <f>+(AD162/Z162*12.5)</f>
        <v>14.20568017141353</v>
      </c>
      <c r="AF162" s="63">
        <f>AE162*10000/25</f>
        <v>5682.2720685654122</v>
      </c>
      <c r="AG162" s="63"/>
      <c r="AH162" s="74" t="s">
        <v>2993</v>
      </c>
    </row>
    <row r="163" spans="1:34" ht="15" x14ac:dyDescent="0.2">
      <c r="A163" s="106" t="s">
        <v>23</v>
      </c>
      <c r="B163" s="74" t="s">
        <v>1086</v>
      </c>
      <c r="C163" s="74" t="s">
        <v>1177</v>
      </c>
      <c r="D163" s="74" t="s">
        <v>1204</v>
      </c>
      <c r="E163" s="74" t="s">
        <v>1336</v>
      </c>
      <c r="H163" s="74" t="s">
        <v>504</v>
      </c>
      <c r="I163" s="74" t="s">
        <v>1779</v>
      </c>
      <c r="J163" s="74" t="s">
        <v>1780</v>
      </c>
      <c r="K163" s="74" t="s">
        <v>24</v>
      </c>
      <c r="L163" s="74" t="s">
        <v>1783</v>
      </c>
      <c r="M163" s="107">
        <v>-3.43500592919266</v>
      </c>
      <c r="N163" s="107">
        <v>35.630950766733299</v>
      </c>
      <c r="O163" s="108">
        <v>1336.6281787022101</v>
      </c>
      <c r="P163" s="108">
        <v>3.5</v>
      </c>
      <c r="Q163" s="108">
        <v>3.671238985</v>
      </c>
      <c r="R163" s="135"/>
      <c r="S163" s="74">
        <v>97</v>
      </c>
      <c r="T163" s="74">
        <v>103</v>
      </c>
      <c r="U163" s="109">
        <f>V163/X163*T163</f>
        <v>18.540000000000003</v>
      </c>
      <c r="V163" s="109">
        <v>0.54</v>
      </c>
      <c r="W163" s="109">
        <v>0.44636000000000003</v>
      </c>
      <c r="X163" s="74">
        <v>3</v>
      </c>
      <c r="Y163" s="109">
        <v>0.34664</v>
      </c>
      <c r="Z163" s="109">
        <v>11.3</v>
      </c>
      <c r="AA163" s="77">
        <f>Y163/W163</f>
        <v>0.77659288466708476</v>
      </c>
      <c r="AB163" s="77">
        <f>U163</f>
        <v>18.540000000000003</v>
      </c>
      <c r="AC163" s="78">
        <f>+AB163*(100-Z163)/100</f>
        <v>16.444980000000001</v>
      </c>
      <c r="AD163" s="78">
        <f>AC163*AA163</f>
        <v>12.771054456492516</v>
      </c>
      <c r="AE163" s="78">
        <f>+(AD163/Z163*12.5)</f>
        <v>14.127272628863402</v>
      </c>
      <c r="AF163" s="63">
        <f>AE163*10000/25</f>
        <v>5650.9090515453609</v>
      </c>
      <c r="AG163" s="63"/>
      <c r="AH163" s="74" t="s">
        <v>2993</v>
      </c>
    </row>
    <row r="164" spans="1:34" ht="15" x14ac:dyDescent="0.2">
      <c r="A164" s="106" t="s">
        <v>23</v>
      </c>
      <c r="B164" s="74" t="s">
        <v>1078</v>
      </c>
      <c r="C164" s="74" t="s">
        <v>1079</v>
      </c>
      <c r="D164" s="74" t="s">
        <v>1419</v>
      </c>
      <c r="E164" s="74" t="s">
        <v>1420</v>
      </c>
      <c r="H164" s="74" t="s">
        <v>185</v>
      </c>
      <c r="I164" s="74" t="s">
        <v>186</v>
      </c>
      <c r="J164" s="74" t="s">
        <v>186</v>
      </c>
      <c r="K164" s="74" t="s">
        <v>24</v>
      </c>
      <c r="L164" s="74" t="s">
        <v>1525</v>
      </c>
      <c r="M164" s="107">
        <v>-8.2768991826672593</v>
      </c>
      <c r="N164" s="107">
        <v>35.045571652175497</v>
      </c>
      <c r="O164" s="108">
        <v>1535.0209181165999</v>
      </c>
      <c r="P164" s="108">
        <v>1</v>
      </c>
      <c r="Q164" s="108">
        <v>0.86437328999999996</v>
      </c>
      <c r="R164" s="137"/>
      <c r="S164" s="74">
        <v>94</v>
      </c>
      <c r="T164" s="74">
        <v>85</v>
      </c>
      <c r="U164" s="109">
        <f>V164/X164*T164</f>
        <v>20.966666666666669</v>
      </c>
      <c r="V164" s="109">
        <v>0.74</v>
      </c>
      <c r="W164" s="109">
        <v>0.55991000000000002</v>
      </c>
      <c r="X164" s="74">
        <v>3</v>
      </c>
      <c r="Y164" s="109">
        <v>0.43314999999999998</v>
      </c>
      <c r="Z164" s="76">
        <v>12.6</v>
      </c>
      <c r="AA164" s="77">
        <f>Y164/W164</f>
        <v>0.77360647246878955</v>
      </c>
      <c r="AB164" s="77">
        <f>U164</f>
        <v>20.966666666666669</v>
      </c>
      <c r="AC164" s="78">
        <f>+AB164*(100-Z164)/100</f>
        <v>18.324866666666669</v>
      </c>
      <c r="AD164" s="78">
        <f>AC164*AA164</f>
        <v>14.176235460460907</v>
      </c>
      <c r="AE164" s="78">
        <f>+(AD164/Z164*12.5)</f>
        <v>14.063725655219153</v>
      </c>
      <c r="AF164" s="61">
        <f>AE164*10000/25</f>
        <v>5625.4902620876619</v>
      </c>
      <c r="AG164" s="63"/>
      <c r="AH164" s="74" t="s">
        <v>2089</v>
      </c>
    </row>
    <row r="165" spans="1:34" ht="15" x14ac:dyDescent="0.2">
      <c r="A165" s="106" t="s">
        <v>23</v>
      </c>
      <c r="B165" s="74" t="s">
        <v>1086</v>
      </c>
      <c r="C165" s="74" t="s">
        <v>1177</v>
      </c>
      <c r="D165" s="74" t="s">
        <v>1204</v>
      </c>
      <c r="E165" s="74" t="s">
        <v>1371</v>
      </c>
      <c r="H165" s="74" t="s">
        <v>797</v>
      </c>
      <c r="I165" s="74" t="s">
        <v>2226</v>
      </c>
      <c r="J165" s="74" t="s">
        <v>798</v>
      </c>
      <c r="K165" s="74" t="s">
        <v>24</v>
      </c>
      <c r="L165" s="74" t="s">
        <v>2228</v>
      </c>
      <c r="M165" s="107">
        <v>-3.3202050000000001</v>
      </c>
      <c r="N165" s="107">
        <v>35.717396666666602</v>
      </c>
      <c r="O165" s="108">
        <v>1483.4</v>
      </c>
      <c r="P165" s="108">
        <v>1</v>
      </c>
      <c r="Q165" s="108">
        <v>1.17869085</v>
      </c>
      <c r="R165" s="135"/>
      <c r="S165" s="74">
        <v>56</v>
      </c>
      <c r="T165" s="74">
        <v>72</v>
      </c>
      <c r="U165" s="109">
        <f>V165/X165*T165</f>
        <v>20.64</v>
      </c>
      <c r="V165" s="109">
        <v>0.86</v>
      </c>
      <c r="W165" s="109">
        <v>0.59978999999999993</v>
      </c>
      <c r="X165" s="74">
        <v>3</v>
      </c>
      <c r="Y165" s="109">
        <v>0.51399000000000006</v>
      </c>
      <c r="Z165" s="109">
        <v>13.6</v>
      </c>
      <c r="AA165" s="77">
        <f>Y165/W165</f>
        <v>0.85694993247636697</v>
      </c>
      <c r="AB165" s="77">
        <f>U165</f>
        <v>20.64</v>
      </c>
      <c r="AC165" s="78">
        <f>+AB165*(100-Z165)/100</f>
        <v>17.832960000000003</v>
      </c>
      <c r="AD165" s="78">
        <f>AC165*AA165</f>
        <v>15.281953867853757</v>
      </c>
      <c r="AE165" s="78">
        <f>+(AD165/Z165*12.5)</f>
        <v>14.045913481483232</v>
      </c>
      <c r="AF165" s="63">
        <f>AE165*10000/25</f>
        <v>5618.3653925932931</v>
      </c>
      <c r="AG165" s="63"/>
      <c r="AH165" s="74" t="s">
        <v>2089</v>
      </c>
    </row>
    <row r="166" spans="1:34" ht="15" x14ac:dyDescent="0.2">
      <c r="A166" s="106" t="s">
        <v>23</v>
      </c>
      <c r="B166" s="74" t="s">
        <v>1078</v>
      </c>
      <c r="C166" s="74" t="s">
        <v>1194</v>
      </c>
      <c r="D166" s="74" t="s">
        <v>1383</v>
      </c>
      <c r="E166" s="74" t="s">
        <v>1384</v>
      </c>
      <c r="H166" s="74" t="s">
        <v>911</v>
      </c>
      <c r="I166" s="74" t="s">
        <v>2071</v>
      </c>
      <c r="J166" s="74" t="s">
        <v>2072</v>
      </c>
      <c r="K166" s="74" t="s">
        <v>26</v>
      </c>
      <c r="L166" s="74" t="s">
        <v>2084</v>
      </c>
      <c r="M166" s="107">
        <v>-7.7291116669999997</v>
      </c>
      <c r="N166" s="107">
        <v>31.09883833</v>
      </c>
      <c r="O166" s="108">
        <v>1672.5</v>
      </c>
      <c r="P166" s="108">
        <v>1</v>
      </c>
      <c r="Q166" s="108">
        <v>0.68102138000000001</v>
      </c>
      <c r="R166" s="137"/>
      <c r="S166" s="74">
        <v>58</v>
      </c>
      <c r="T166" s="74">
        <v>60</v>
      </c>
      <c r="U166" s="109">
        <f>V166/X166*T166</f>
        <v>13.999999999999998</v>
      </c>
      <c r="V166" s="109">
        <v>0.7</v>
      </c>
      <c r="W166" s="109">
        <v>0.52</v>
      </c>
      <c r="X166" s="74">
        <v>3</v>
      </c>
      <c r="Y166" s="109">
        <v>0.47899999999999998</v>
      </c>
      <c r="Z166" s="109">
        <v>10.3</v>
      </c>
      <c r="AA166" s="77">
        <f>Y166/W166</f>
        <v>0.9211538461538461</v>
      </c>
      <c r="AB166" s="77">
        <f>U166</f>
        <v>13.999999999999998</v>
      </c>
      <c r="AC166" s="78">
        <f>+AB166*(100-Z166)/100</f>
        <v>12.558</v>
      </c>
      <c r="AD166" s="78">
        <f>AC166*AA166</f>
        <v>11.56785</v>
      </c>
      <c r="AE166" s="78">
        <f>+(AD166/Z166*12.5)</f>
        <v>14.038652912621357</v>
      </c>
      <c r="AF166" s="63">
        <f>AE166*10000/25</f>
        <v>5615.4611650485431</v>
      </c>
      <c r="AG166" s="63"/>
      <c r="AH166" s="74" t="s">
        <v>2089</v>
      </c>
    </row>
    <row r="167" spans="1:34" ht="15" x14ac:dyDescent="0.2">
      <c r="A167" s="106" t="s">
        <v>23</v>
      </c>
      <c r="B167" s="74" t="s">
        <v>1086</v>
      </c>
      <c r="C167" s="74" t="s">
        <v>1087</v>
      </c>
      <c r="D167" s="74" t="s">
        <v>1141</v>
      </c>
      <c r="E167" s="74" t="s">
        <v>1142</v>
      </c>
      <c r="H167" s="74" t="s">
        <v>551</v>
      </c>
      <c r="I167" s="74" t="s">
        <v>2121</v>
      </c>
      <c r="J167" s="74" t="s">
        <v>794</v>
      </c>
      <c r="K167" s="74" t="s">
        <v>25</v>
      </c>
      <c r="L167" s="74" t="s">
        <v>2123</v>
      </c>
      <c r="M167" s="107">
        <v>-3.2381889390818799</v>
      </c>
      <c r="N167" s="107">
        <v>37.140886399298203</v>
      </c>
      <c r="O167" s="108">
        <v>1189.8586971735101</v>
      </c>
      <c r="P167" s="108">
        <v>1</v>
      </c>
      <c r="Q167" s="108">
        <v>1.1796792700000001</v>
      </c>
      <c r="R167" s="135"/>
      <c r="S167" s="74">
        <v>45</v>
      </c>
      <c r="T167" s="74">
        <v>41</v>
      </c>
      <c r="U167" s="109">
        <f>V167/X167*T167</f>
        <v>23.233333333333334</v>
      </c>
      <c r="V167" s="109">
        <v>1.7</v>
      </c>
      <c r="W167" s="109">
        <v>0.52725</v>
      </c>
      <c r="X167" s="74">
        <v>3</v>
      </c>
      <c r="Y167" s="109">
        <v>0.39662000000000003</v>
      </c>
      <c r="Z167" s="109">
        <v>13.5</v>
      </c>
      <c r="AA167" s="77">
        <f>Y167/W167</f>
        <v>0.75224276908487442</v>
      </c>
      <c r="AB167" s="77">
        <f>U167</f>
        <v>23.233333333333334</v>
      </c>
      <c r="AC167" s="78">
        <f>+AB167*(100-Z167)/100</f>
        <v>20.096833333333333</v>
      </c>
      <c r="AD167" s="78">
        <f>AC167*AA167</f>
        <v>15.117697556503874</v>
      </c>
      <c r="AE167" s="78">
        <f>+(AD167/Z167*12.5)</f>
        <v>13.997868107873956</v>
      </c>
      <c r="AF167" s="63">
        <f>AE167*10000/25</f>
        <v>5599.1472431495822</v>
      </c>
      <c r="AG167" s="63"/>
      <c r="AH167" s="74" t="s">
        <v>2993</v>
      </c>
    </row>
    <row r="168" spans="1:34" ht="15" x14ac:dyDescent="0.2">
      <c r="A168" s="106" t="s">
        <v>23</v>
      </c>
      <c r="B168" s="74" t="s">
        <v>1078</v>
      </c>
      <c r="C168" s="74" t="s">
        <v>1194</v>
      </c>
      <c r="D168" s="74" t="s">
        <v>1383</v>
      </c>
      <c r="E168" s="74" t="s">
        <v>1784</v>
      </c>
      <c r="H168" s="74" t="s">
        <v>343</v>
      </c>
      <c r="I168" s="74" t="s">
        <v>2136</v>
      </c>
      <c r="J168" s="74" t="s">
        <v>344</v>
      </c>
      <c r="K168" s="74" t="s">
        <v>25</v>
      </c>
      <c r="L168" s="74" t="s">
        <v>2137</v>
      </c>
      <c r="M168" s="107">
        <v>-7.6927899999999996</v>
      </c>
      <c r="N168" s="107">
        <v>31.116634999999899</v>
      </c>
      <c r="O168" s="108">
        <v>1631.8</v>
      </c>
      <c r="P168" s="108">
        <v>1</v>
      </c>
      <c r="Q168" s="108">
        <v>0.84658173000000003</v>
      </c>
      <c r="R168" s="137"/>
      <c r="S168" s="74">
        <v>70</v>
      </c>
      <c r="T168" s="74">
        <v>74</v>
      </c>
      <c r="U168" s="109">
        <f>V168/X168*T168</f>
        <v>16.28</v>
      </c>
      <c r="V168" s="109">
        <v>0.66</v>
      </c>
      <c r="W168" s="109">
        <v>0.48</v>
      </c>
      <c r="X168" s="74">
        <v>3</v>
      </c>
      <c r="Y168" s="109">
        <v>0.436</v>
      </c>
      <c r="Z168" s="109">
        <v>11.7</v>
      </c>
      <c r="AA168" s="77">
        <f>Y168/W168</f>
        <v>0.90833333333333333</v>
      </c>
      <c r="AB168" s="77">
        <f>U168</f>
        <v>16.28</v>
      </c>
      <c r="AC168" s="78">
        <f>+AB168*(100-Z168)/100</f>
        <v>14.375240000000002</v>
      </c>
      <c r="AD168" s="78">
        <f>AC168*AA168</f>
        <v>13.057509666666668</v>
      </c>
      <c r="AE168" s="78">
        <f>+(AD168/Z168*12.5)</f>
        <v>13.950330840455843</v>
      </c>
      <c r="AF168" s="63">
        <f>AE168*10000/25</f>
        <v>5580.132336182337</v>
      </c>
      <c r="AG168" s="63"/>
      <c r="AH168" s="74" t="s">
        <v>2993</v>
      </c>
    </row>
    <row r="169" spans="1:34" ht="15" x14ac:dyDescent="0.2">
      <c r="A169" s="106" t="s">
        <v>23</v>
      </c>
      <c r="B169" s="74" t="s">
        <v>1086</v>
      </c>
      <c r="C169" s="74" t="s">
        <v>1103</v>
      </c>
      <c r="D169" s="74" t="s">
        <v>1104</v>
      </c>
      <c r="E169" s="74" t="s">
        <v>1399</v>
      </c>
      <c r="H169" s="74" t="s">
        <v>612</v>
      </c>
      <c r="I169" s="74" t="s">
        <v>2781</v>
      </c>
      <c r="J169" s="74" t="s">
        <v>2782</v>
      </c>
      <c r="K169" s="74" t="s">
        <v>25</v>
      </c>
      <c r="L169" s="74" t="s">
        <v>2784</v>
      </c>
      <c r="M169" s="107">
        <v>-4.2543100000000003</v>
      </c>
      <c r="N169" s="107">
        <v>35.706686666666599</v>
      </c>
      <c r="O169" s="108">
        <v>1375.5</v>
      </c>
      <c r="P169" s="108">
        <v>1</v>
      </c>
      <c r="Q169" s="108">
        <v>1.0796017449999999</v>
      </c>
      <c r="R169" s="135"/>
      <c r="S169" s="74">
        <v>63</v>
      </c>
      <c r="T169" s="74">
        <v>52</v>
      </c>
      <c r="U169" s="109">
        <f>V169/X169*T169</f>
        <v>19.413333333333334</v>
      </c>
      <c r="V169" s="109">
        <v>1.1200000000000001</v>
      </c>
      <c r="W169" s="109">
        <v>0.43572000000000005</v>
      </c>
      <c r="X169" s="74">
        <v>3</v>
      </c>
      <c r="Y169" s="109">
        <v>0.28736</v>
      </c>
      <c r="Z169" s="109">
        <v>10.3</v>
      </c>
      <c r="AA169" s="77">
        <f>Y169/W169</f>
        <v>0.65950610483796923</v>
      </c>
      <c r="AB169" s="77">
        <f>U169</f>
        <v>19.413333333333334</v>
      </c>
      <c r="AC169" s="78">
        <f>+AB169*(100-Z169)/100</f>
        <v>17.413760000000003</v>
      </c>
      <c r="AD169" s="78">
        <f>AC169*AA169</f>
        <v>11.484481028183238</v>
      </c>
      <c r="AE169" s="78">
        <f>+(AD169/Z169*12.5)</f>
        <v>13.937476975950529</v>
      </c>
      <c r="AF169" s="63">
        <f>AE169*10000/25</f>
        <v>5574.9907903802114</v>
      </c>
      <c r="AG169" s="63"/>
      <c r="AH169" s="74" t="s">
        <v>2993</v>
      </c>
    </row>
    <row r="170" spans="1:34" ht="15" x14ac:dyDescent="0.2">
      <c r="A170" s="106" t="s">
        <v>23</v>
      </c>
      <c r="B170" s="74" t="s">
        <v>1086</v>
      </c>
      <c r="C170" s="74" t="s">
        <v>1087</v>
      </c>
      <c r="D170" s="74" t="s">
        <v>1088</v>
      </c>
      <c r="E170" s="74" t="s">
        <v>1467</v>
      </c>
      <c r="H170" s="74" t="s">
        <v>741</v>
      </c>
      <c r="I170" s="74" t="s">
        <v>1702</v>
      </c>
      <c r="J170" s="74" t="s">
        <v>1702</v>
      </c>
      <c r="K170" s="74" t="s">
        <v>24</v>
      </c>
      <c r="L170" s="74" t="s">
        <v>1705</v>
      </c>
      <c r="M170" s="107">
        <v>-3.2286426626382001</v>
      </c>
      <c r="N170" s="107">
        <v>37.042820858595697</v>
      </c>
      <c r="O170" s="108">
        <v>1194.95247019217</v>
      </c>
      <c r="P170" s="108">
        <v>1</v>
      </c>
      <c r="Q170" s="108">
        <v>2.0109404899999999</v>
      </c>
      <c r="R170" s="135"/>
      <c r="S170" s="74">
        <v>93</v>
      </c>
      <c r="T170" s="74">
        <v>95</v>
      </c>
      <c r="U170" s="109">
        <f>V170/X170*T170</f>
        <v>19.95</v>
      </c>
      <c r="V170" s="109">
        <v>0.84</v>
      </c>
      <c r="W170" s="109">
        <v>0.70337000000000005</v>
      </c>
      <c r="X170" s="74">
        <v>4</v>
      </c>
      <c r="Y170" s="109">
        <v>0.58726999999999996</v>
      </c>
      <c r="Z170" s="109">
        <v>13</v>
      </c>
      <c r="AA170" s="77">
        <f>Y170/W170</f>
        <v>0.83493751510584746</v>
      </c>
      <c r="AB170" s="77">
        <f>U170</f>
        <v>19.95</v>
      </c>
      <c r="AC170" s="78">
        <f>+AB170*(100-Z170)/100</f>
        <v>17.356499999999997</v>
      </c>
      <c r="AD170" s="78">
        <f>AC170*AA170</f>
        <v>14.491592980934639</v>
      </c>
      <c r="AE170" s="78">
        <f>+(AD170/Z170*12.5)</f>
        <v>13.934224020129459</v>
      </c>
      <c r="AF170" s="63">
        <f>AE170*10000/25</f>
        <v>5573.6896080517836</v>
      </c>
      <c r="AG170" s="63"/>
      <c r="AH170" s="74" t="s">
        <v>2993</v>
      </c>
    </row>
    <row r="171" spans="1:34" ht="15" x14ac:dyDescent="0.2">
      <c r="A171" s="106" t="s">
        <v>23</v>
      </c>
      <c r="B171" s="74" t="s">
        <v>1078</v>
      </c>
      <c r="C171" s="74" t="s">
        <v>1157</v>
      </c>
      <c r="D171" s="74" t="s">
        <v>1489</v>
      </c>
      <c r="E171" s="74" t="s">
        <v>2615</v>
      </c>
      <c r="H171" s="74" t="s">
        <v>417</v>
      </c>
      <c r="I171" s="74" t="s">
        <v>2729</v>
      </c>
      <c r="J171" s="74" t="s">
        <v>2729</v>
      </c>
      <c r="K171" s="74" t="s">
        <v>25</v>
      </c>
      <c r="L171" s="74" t="s">
        <v>2730</v>
      </c>
      <c r="M171" s="107">
        <v>-10.575198333333301</v>
      </c>
      <c r="N171" s="107">
        <v>35.382674999999999</v>
      </c>
      <c r="O171" s="108">
        <v>997.6</v>
      </c>
      <c r="P171" s="108">
        <v>0.25</v>
      </c>
      <c r="Q171" s="108">
        <v>0.14505063500000001</v>
      </c>
      <c r="R171" s="137"/>
      <c r="S171" s="74">
        <v>61</v>
      </c>
      <c r="T171" s="74">
        <v>63</v>
      </c>
      <c r="U171" s="109">
        <f>V171/X171*T171</f>
        <v>14.280000000000001</v>
      </c>
      <c r="V171" s="109">
        <v>0.68</v>
      </c>
      <c r="W171" s="109">
        <v>0.6</v>
      </c>
      <c r="X171" s="74">
        <v>3</v>
      </c>
      <c r="Y171" s="109">
        <v>0.54900000000000004</v>
      </c>
      <c r="Z171" s="109">
        <v>10.5</v>
      </c>
      <c r="AA171" s="77">
        <f>Y171/W171</f>
        <v>0.91500000000000015</v>
      </c>
      <c r="AB171" s="77">
        <f>U171</f>
        <v>14.280000000000001</v>
      </c>
      <c r="AC171" s="78">
        <f>+AB171*(100-Z171)/100</f>
        <v>12.780600000000002</v>
      </c>
      <c r="AD171" s="78">
        <f>AC171*AA171</f>
        <v>11.694249000000003</v>
      </c>
      <c r="AE171" s="78">
        <f>+(AD171/Z171*12.5)</f>
        <v>13.921725000000004</v>
      </c>
      <c r="AF171" s="63">
        <f>AE171*10000/25</f>
        <v>5568.6900000000014</v>
      </c>
      <c r="AG171" s="63"/>
      <c r="AH171" s="74" t="s">
        <v>2993</v>
      </c>
    </row>
    <row r="172" spans="1:34" ht="15" x14ac:dyDescent="0.2">
      <c r="A172" s="106" t="s">
        <v>23</v>
      </c>
      <c r="B172" s="74" t="s">
        <v>1086</v>
      </c>
      <c r="C172" s="74" t="s">
        <v>1087</v>
      </c>
      <c r="D172" s="74" t="s">
        <v>1095</v>
      </c>
      <c r="E172" s="74" t="s">
        <v>1126</v>
      </c>
      <c r="H172" s="74" t="s">
        <v>556</v>
      </c>
      <c r="I172" s="74" t="s">
        <v>2843</v>
      </c>
      <c r="J172" s="74" t="s">
        <v>2844</v>
      </c>
      <c r="K172" s="74" t="s">
        <v>25</v>
      </c>
      <c r="L172" s="74" t="s">
        <v>2847</v>
      </c>
      <c r="M172" s="107">
        <v>-3.44794</v>
      </c>
      <c r="N172" s="107">
        <v>37.404861666666598</v>
      </c>
      <c r="O172" s="108">
        <v>730.8</v>
      </c>
      <c r="P172" s="108">
        <v>0.5</v>
      </c>
      <c r="Q172" s="108">
        <v>0.65038035999999999</v>
      </c>
      <c r="R172" s="135"/>
      <c r="S172" s="74">
        <v>74</v>
      </c>
      <c r="T172" s="74">
        <v>70</v>
      </c>
      <c r="U172" s="109">
        <f>V172/X172*T172</f>
        <v>15.633333333333335</v>
      </c>
      <c r="V172" s="109">
        <v>0.67</v>
      </c>
      <c r="W172" s="109">
        <v>0.51905999999999997</v>
      </c>
      <c r="X172" s="74">
        <v>3</v>
      </c>
      <c r="Y172" s="109">
        <v>0.43248999999999999</v>
      </c>
      <c r="Z172" s="109">
        <v>10.5</v>
      </c>
      <c r="AA172" s="77">
        <f>Y172/W172</f>
        <v>0.83321773976033597</v>
      </c>
      <c r="AB172" s="77">
        <f>U172</f>
        <v>15.633333333333335</v>
      </c>
      <c r="AC172" s="78">
        <f>+AB172*(100-Z172)/100</f>
        <v>13.991833333333334</v>
      </c>
      <c r="AD172" s="78">
        <f>AC172*AA172</f>
        <v>11.658243745103329</v>
      </c>
      <c r="AE172" s="78">
        <f>+(AD172/Z172*12.5)</f>
        <v>13.878861601313485</v>
      </c>
      <c r="AF172" s="63">
        <f>AE172*10000/25</f>
        <v>5551.5446405253942</v>
      </c>
      <c r="AG172" s="63"/>
      <c r="AH172" s="74" t="s">
        <v>2993</v>
      </c>
    </row>
    <row r="173" spans="1:34" ht="15" x14ac:dyDescent="0.2">
      <c r="A173" s="106" t="s">
        <v>23</v>
      </c>
      <c r="B173" s="74" t="s">
        <v>1086</v>
      </c>
      <c r="C173" s="74" t="s">
        <v>1087</v>
      </c>
      <c r="D173" s="74" t="s">
        <v>1141</v>
      </c>
      <c r="E173" s="74" t="s">
        <v>1495</v>
      </c>
      <c r="H173" s="74" t="s">
        <v>530</v>
      </c>
      <c r="I173" s="74" t="s">
        <v>2737</v>
      </c>
      <c r="J173" s="74" t="s">
        <v>845</v>
      </c>
      <c r="K173" s="74" t="s">
        <v>25</v>
      </c>
      <c r="L173" s="74" t="s">
        <v>2738</v>
      </c>
      <c r="M173" s="107">
        <v>-3.2233999999999998</v>
      </c>
      <c r="N173" s="107">
        <v>37.130018333333297</v>
      </c>
      <c r="O173" s="108">
        <v>1270</v>
      </c>
      <c r="P173" s="108">
        <v>0.5</v>
      </c>
      <c r="Q173" s="108">
        <v>0.40945298499999999</v>
      </c>
      <c r="R173" s="135"/>
      <c r="S173" s="74">
        <v>63</v>
      </c>
      <c r="T173" s="74">
        <v>63</v>
      </c>
      <c r="U173" s="109">
        <f>V173/X173*T173</f>
        <v>14.7</v>
      </c>
      <c r="V173" s="109">
        <v>0.7</v>
      </c>
      <c r="W173" s="109">
        <v>0.33864</v>
      </c>
      <c r="X173" s="74">
        <v>3</v>
      </c>
      <c r="Y173" s="109">
        <v>0.31612000000000001</v>
      </c>
      <c r="Z173" s="109">
        <v>11</v>
      </c>
      <c r="AA173" s="77">
        <f>Y173/W173</f>
        <v>0.93349870068509333</v>
      </c>
      <c r="AB173" s="77">
        <f>U173</f>
        <v>14.7</v>
      </c>
      <c r="AC173" s="78">
        <f>+AB173*(100-Z173)/100</f>
        <v>13.083</v>
      </c>
      <c r="AD173" s="78">
        <f>AC173*AA173</f>
        <v>12.212963501063076</v>
      </c>
      <c r="AE173" s="78">
        <f>+(AD173/Z173*12.5)</f>
        <v>13.878367614844404</v>
      </c>
      <c r="AF173" s="63">
        <f>AE173*10000/25</f>
        <v>5551.3470459377613</v>
      </c>
      <c r="AG173" s="63"/>
      <c r="AH173" s="74" t="s">
        <v>2993</v>
      </c>
    </row>
    <row r="174" spans="1:34" ht="15" x14ac:dyDescent="0.2">
      <c r="A174" s="106" t="s">
        <v>23</v>
      </c>
      <c r="B174" s="74" t="s">
        <v>1086</v>
      </c>
      <c r="C174" s="74" t="s">
        <v>1103</v>
      </c>
      <c r="D174" s="74" t="s">
        <v>1294</v>
      </c>
      <c r="E174" s="74" t="s">
        <v>1295</v>
      </c>
      <c r="H174" s="74" t="s">
        <v>616</v>
      </c>
      <c r="I174" s="74" t="s">
        <v>1296</v>
      </c>
      <c r="J174" s="74" t="s">
        <v>1296</v>
      </c>
      <c r="K174" s="74" t="s">
        <v>24</v>
      </c>
      <c r="L174" s="74" t="s">
        <v>1297</v>
      </c>
      <c r="M174" s="107">
        <v>-4.4546783158941299</v>
      </c>
      <c r="N174" s="107">
        <v>35.505678771382101</v>
      </c>
      <c r="O174" s="108">
        <v>1539.62089128918</v>
      </c>
      <c r="P174" s="108">
        <v>2</v>
      </c>
      <c r="Q174" s="108">
        <v>2.1040990750000002</v>
      </c>
      <c r="R174" s="135"/>
      <c r="S174" s="74">
        <v>74</v>
      </c>
      <c r="T174" s="74">
        <v>70</v>
      </c>
      <c r="U174" s="109">
        <f>V174/X174*T174</f>
        <v>18.433333333333337</v>
      </c>
      <c r="V174" s="109">
        <v>0.79</v>
      </c>
      <c r="W174" s="109">
        <v>0.42830000000000001</v>
      </c>
      <c r="X174" s="74">
        <v>3</v>
      </c>
      <c r="Y174" s="109">
        <v>0.31470999999999999</v>
      </c>
      <c r="Z174" s="109">
        <v>10.9</v>
      </c>
      <c r="AA174" s="77">
        <f>Y174/W174</f>
        <v>0.73478869950968939</v>
      </c>
      <c r="AB174" s="77">
        <f>U174</f>
        <v>18.433333333333337</v>
      </c>
      <c r="AC174" s="78">
        <f>+AB174*(100-Z174)/100</f>
        <v>16.424100000000003</v>
      </c>
      <c r="AD174" s="78">
        <f>AC174*AA174</f>
        <v>12.068243079617092</v>
      </c>
      <c r="AE174" s="78">
        <f>+(AD174/Z174*12.5)</f>
        <v>13.839728302313178</v>
      </c>
      <c r="AF174" s="63">
        <f>AE174*10000/25</f>
        <v>5535.8913209252714</v>
      </c>
      <c r="AG174" s="63"/>
      <c r="AH174" s="74" t="s">
        <v>2993</v>
      </c>
    </row>
    <row r="175" spans="1:34" ht="15" x14ac:dyDescent="0.2">
      <c r="A175" s="106" t="s">
        <v>23</v>
      </c>
      <c r="B175" s="74" t="s">
        <v>1086</v>
      </c>
      <c r="C175" s="74" t="s">
        <v>1087</v>
      </c>
      <c r="D175" s="74" t="s">
        <v>1141</v>
      </c>
      <c r="E175" s="74" t="s">
        <v>1142</v>
      </c>
      <c r="H175" s="74" t="s">
        <v>693</v>
      </c>
      <c r="I175" s="74" t="s">
        <v>2480</v>
      </c>
      <c r="J175" s="74" t="s">
        <v>553</v>
      </c>
      <c r="K175" s="74" t="s">
        <v>26</v>
      </c>
      <c r="L175" s="74" t="s">
        <v>2482</v>
      </c>
      <c r="M175" s="107">
        <v>-3.239522241</v>
      </c>
      <c r="N175" s="107">
        <v>37.140994329999998</v>
      </c>
      <c r="O175" s="108">
        <v>1181.188234</v>
      </c>
      <c r="P175" s="108">
        <v>0.75</v>
      </c>
      <c r="Q175" s="108">
        <v>5.139784E-2</v>
      </c>
      <c r="R175" s="135"/>
      <c r="S175" s="74">
        <v>63</v>
      </c>
      <c r="T175" s="74">
        <v>62</v>
      </c>
      <c r="U175" s="109">
        <f>V175/X175*T175</f>
        <v>16.946666666666665</v>
      </c>
      <c r="V175" s="109">
        <v>0.82</v>
      </c>
      <c r="W175" s="109">
        <v>0.54364999999999997</v>
      </c>
      <c r="X175" s="74">
        <v>3</v>
      </c>
      <c r="Y175" s="109">
        <v>0.45133000000000001</v>
      </c>
      <c r="Z175" s="109">
        <v>11.3</v>
      </c>
      <c r="AA175" s="77">
        <f>Y175/W175</f>
        <v>0.83018486158373961</v>
      </c>
      <c r="AB175" s="77">
        <f>U175</f>
        <v>16.946666666666665</v>
      </c>
      <c r="AC175" s="78">
        <f>+AB175*(100-Z175)/100</f>
        <v>15.031693333333333</v>
      </c>
      <c r="AD175" s="78">
        <f>AC175*AA175</f>
        <v>12.479084249302554</v>
      </c>
      <c r="AE175" s="78">
        <f>+(AD175/Z175*12.5)</f>
        <v>13.804296735954152</v>
      </c>
      <c r="AF175" s="63">
        <f>AE175*10000/25</f>
        <v>5521.7186943816605</v>
      </c>
      <c r="AG175" s="63"/>
      <c r="AH175" s="74" t="s">
        <v>2993</v>
      </c>
    </row>
    <row r="176" spans="1:34" ht="15" x14ac:dyDescent="0.2">
      <c r="A176" s="106" t="s">
        <v>23</v>
      </c>
      <c r="B176" s="74" t="s">
        <v>1078</v>
      </c>
      <c r="C176" s="74" t="s">
        <v>1079</v>
      </c>
      <c r="D176" s="74" t="s">
        <v>1419</v>
      </c>
      <c r="E176" s="74" t="s">
        <v>1420</v>
      </c>
      <c r="H176" s="74" t="s">
        <v>183</v>
      </c>
      <c r="I176" s="74" t="s">
        <v>184</v>
      </c>
      <c r="J176" s="74" t="s">
        <v>184</v>
      </c>
      <c r="K176" s="74" t="s">
        <v>24</v>
      </c>
      <c r="L176" s="74" t="s">
        <v>1474</v>
      </c>
      <c r="M176" s="107">
        <v>-8.2741805887918094</v>
      </c>
      <c r="N176" s="107">
        <v>35.045092522559898</v>
      </c>
      <c r="O176" s="108">
        <v>1500.40592124775</v>
      </c>
      <c r="P176" s="108">
        <v>2</v>
      </c>
      <c r="Q176" s="108">
        <v>1.93433794</v>
      </c>
      <c r="R176" s="137"/>
      <c r="S176" s="74">
        <v>116</v>
      </c>
      <c r="T176" s="74">
        <v>128</v>
      </c>
      <c r="U176" s="109">
        <f>V176/X176*T176</f>
        <v>19.626666666666669</v>
      </c>
      <c r="V176" s="109">
        <v>0.46</v>
      </c>
      <c r="W176" s="109">
        <v>0.28844999999999998</v>
      </c>
      <c r="X176" s="74">
        <v>3</v>
      </c>
      <c r="Y176" s="109">
        <v>0.20347499999999999</v>
      </c>
      <c r="Z176" s="109">
        <v>11.2</v>
      </c>
      <c r="AA176" s="77">
        <f>Y176/W176</f>
        <v>0.70540821632865314</v>
      </c>
      <c r="AB176" s="77">
        <f>U176</f>
        <v>19.626666666666669</v>
      </c>
      <c r="AC176" s="78">
        <f>+AB176*(100-Z176)/100</f>
        <v>17.42848</v>
      </c>
      <c r="AD176" s="78">
        <f>AC176*AA176</f>
        <v>12.294192990119605</v>
      </c>
      <c r="AE176" s="78">
        <f>+(AD176/Z176*12.5)</f>
        <v>13.721197533615632</v>
      </c>
      <c r="AF176" s="63">
        <f>AE176*10000/25</f>
        <v>5488.4790134462528</v>
      </c>
      <c r="AG176" s="63"/>
      <c r="AH176" s="74" t="s">
        <v>2993</v>
      </c>
    </row>
    <row r="177" spans="1:34" ht="15" x14ac:dyDescent="0.2">
      <c r="A177" s="106" t="s">
        <v>23</v>
      </c>
      <c r="B177" s="74" t="s">
        <v>1086</v>
      </c>
      <c r="C177" s="74" t="s">
        <v>1087</v>
      </c>
      <c r="D177" s="74" t="s">
        <v>1095</v>
      </c>
      <c r="E177" s="74" t="s">
        <v>1096</v>
      </c>
      <c r="H177" s="74" t="s">
        <v>563</v>
      </c>
      <c r="I177" s="74" t="s">
        <v>562</v>
      </c>
      <c r="J177" s="74" t="s">
        <v>562</v>
      </c>
      <c r="K177" s="74" t="s">
        <v>25</v>
      </c>
      <c r="L177" s="74" t="s">
        <v>1729</v>
      </c>
      <c r="M177" s="107">
        <v>-3.48265315356812</v>
      </c>
      <c r="N177" s="107">
        <v>37.451593039522301</v>
      </c>
      <c r="O177" s="108">
        <v>693.71223891559305</v>
      </c>
      <c r="P177" s="108">
        <v>3</v>
      </c>
      <c r="Q177" s="108">
        <v>2.7616454799999999</v>
      </c>
      <c r="R177" s="135"/>
      <c r="S177" s="74">
        <v>98</v>
      </c>
      <c r="T177" s="74">
        <v>96</v>
      </c>
      <c r="U177" s="109">
        <f>V177/X177*T177</f>
        <v>19.2</v>
      </c>
      <c r="V177" s="109">
        <v>0.6</v>
      </c>
      <c r="W177" s="109">
        <v>0.54615000000000002</v>
      </c>
      <c r="X177" s="74">
        <v>3</v>
      </c>
      <c r="Y177" s="109">
        <v>0.43336000000000002</v>
      </c>
      <c r="Z177" s="109">
        <v>12.2</v>
      </c>
      <c r="AA177" s="77">
        <f>Y177/W177</f>
        <v>0.79348164423693124</v>
      </c>
      <c r="AB177" s="77">
        <f>U177</f>
        <v>19.2</v>
      </c>
      <c r="AC177" s="78">
        <f>+AB177*(100-Z177)/100</f>
        <v>16.857600000000001</v>
      </c>
      <c r="AD177" s="78">
        <f>AC177*AA177</f>
        <v>13.376196165888492</v>
      </c>
      <c r="AE177" s="78">
        <f>+(AD177/Z177*12.5)</f>
        <v>13.705119022426734</v>
      </c>
      <c r="AF177" s="63">
        <f>AE177*10000/25</f>
        <v>5482.0476089706935</v>
      </c>
      <c r="AG177" s="63"/>
      <c r="AH177" s="74" t="s">
        <v>2993</v>
      </c>
    </row>
    <row r="178" spans="1:34" ht="15" x14ac:dyDescent="0.2">
      <c r="A178" s="64" t="s">
        <v>29</v>
      </c>
      <c r="B178" s="45"/>
      <c r="C178" s="45"/>
      <c r="D178" s="45"/>
      <c r="E178" s="45"/>
      <c r="F178" s="65"/>
      <c r="G178" s="65"/>
      <c r="H178" s="66"/>
      <c r="I178" s="67"/>
      <c r="J178" s="68"/>
      <c r="K178" s="69"/>
      <c r="L178" s="69"/>
      <c r="M178" s="70" t="e">
        <f>+AVERAGE(M1:M176)</f>
        <v>#REF!</v>
      </c>
      <c r="N178" s="70" t="e">
        <f>+AVERAGE(N1:N176)</f>
        <v>#REF!</v>
      </c>
      <c r="O178" s="70" t="e">
        <f>+AVERAGE(O1:O176)</f>
        <v>#REF!</v>
      </c>
      <c r="P178" s="70" t="e">
        <f>+AVERAGE(P1:P176)</f>
        <v>#REF!</v>
      </c>
      <c r="Q178" s="70" t="e">
        <f>+AVERAGE(Q1:Q176)</f>
        <v>#REF!</v>
      </c>
      <c r="R178" s="137"/>
      <c r="S178" s="70" t="e">
        <f>+AVERAGE(S1:S176)</f>
        <v>#REF!</v>
      </c>
      <c r="T178" s="70" t="e">
        <f>+AVERAGE(T1:T176)</f>
        <v>#REF!</v>
      </c>
      <c r="U178" s="70" t="e">
        <f>+AVERAGE(U1:U176)</f>
        <v>#REF!</v>
      </c>
      <c r="V178" s="70" t="e">
        <f>+AVERAGE(V1:V176)</f>
        <v>#REF!</v>
      </c>
      <c r="W178" s="70" t="e">
        <f>+AVERAGE(W1:W176)</f>
        <v>#REF!</v>
      </c>
      <c r="X178" s="70" t="e">
        <f>+AVERAGE(X1:X176)</f>
        <v>#REF!</v>
      </c>
      <c r="Y178" s="70" t="e">
        <f>+AVERAGE(Y1:Y176)</f>
        <v>#REF!</v>
      </c>
      <c r="Z178" s="70" t="e">
        <f>+AVERAGE(Z1:Z176)</f>
        <v>#REF!</v>
      </c>
      <c r="AA178" s="70" t="e">
        <f>+AVERAGE(AA1:AA176)</f>
        <v>#REF!</v>
      </c>
      <c r="AB178" s="70" t="e">
        <f>+AVERAGE(AB1:AB176)</f>
        <v>#REF!</v>
      </c>
      <c r="AC178" s="70" t="e">
        <f>+AVERAGE(AC1:AC176)</f>
        <v>#REF!</v>
      </c>
      <c r="AD178" s="70" t="e">
        <f>+AVERAGE(AD1:AD176)</f>
        <v>#REF!</v>
      </c>
      <c r="AE178" s="70" t="e">
        <f>+AVERAGE(AE1:AE176)</f>
        <v>#REF!</v>
      </c>
      <c r="AF178" s="70" t="e">
        <f>+AVERAGE(AF1:AF176)</f>
        <v>#REF!</v>
      </c>
      <c r="AG178" s="63"/>
      <c r="AH178" s="74" t="s">
        <v>2993</v>
      </c>
    </row>
    <row r="179" spans="1:34" ht="15" x14ac:dyDescent="0.2">
      <c r="A179" s="106" t="s">
        <v>23</v>
      </c>
      <c r="B179" s="74" t="s">
        <v>1086</v>
      </c>
      <c r="C179" s="74" t="s">
        <v>1177</v>
      </c>
      <c r="D179" s="74" t="s">
        <v>1204</v>
      </c>
      <c r="E179" s="74" t="s">
        <v>1336</v>
      </c>
      <c r="H179" s="74" t="s">
        <v>504</v>
      </c>
      <c r="I179" s="74" t="s">
        <v>1779</v>
      </c>
      <c r="J179" s="74" t="s">
        <v>1780</v>
      </c>
      <c r="K179" s="74" t="s">
        <v>25</v>
      </c>
      <c r="L179" s="74" t="s">
        <v>1781</v>
      </c>
      <c r="M179" s="107">
        <v>-3.43448842778366</v>
      </c>
      <c r="N179" s="107">
        <v>35.631123761689103</v>
      </c>
      <c r="O179" s="108">
        <v>1335.2924719734699</v>
      </c>
      <c r="P179" s="108">
        <v>3.5</v>
      </c>
      <c r="Q179" s="108">
        <v>3.671238985</v>
      </c>
      <c r="R179" s="135"/>
      <c r="S179" s="74">
        <v>101</v>
      </c>
      <c r="T179" s="74">
        <v>104</v>
      </c>
      <c r="U179" s="109">
        <f>V179/X179*T179</f>
        <v>19.413333333333334</v>
      </c>
      <c r="V179" s="109">
        <v>0.56000000000000005</v>
      </c>
      <c r="W179" s="109">
        <v>0.47452999999999995</v>
      </c>
      <c r="X179" s="74">
        <v>3</v>
      </c>
      <c r="Y179" s="109">
        <v>0.38201000000000002</v>
      </c>
      <c r="Z179" s="109">
        <v>12.5</v>
      </c>
      <c r="AA179" s="77">
        <f>Y179/W179</f>
        <v>0.80502813310012022</v>
      </c>
      <c r="AB179" s="77">
        <f>U179</f>
        <v>19.413333333333334</v>
      </c>
      <c r="AC179" s="78">
        <f>+AB179*(100-Z179)/100</f>
        <v>16.986666666666668</v>
      </c>
      <c r="AD179" s="78">
        <f>AC179*AA179</f>
        <v>13.674744554260711</v>
      </c>
      <c r="AE179" s="78">
        <f>+(AD179/Z179*12.5)</f>
        <v>13.674744554260709</v>
      </c>
      <c r="AF179" s="63">
        <f>AE179*10000/25</f>
        <v>5469.8978217042832</v>
      </c>
      <c r="AG179" s="63"/>
      <c r="AH179" s="74" t="s">
        <v>2993</v>
      </c>
    </row>
    <row r="180" spans="1:34" ht="15" x14ac:dyDescent="0.2">
      <c r="A180" s="106" t="s">
        <v>23</v>
      </c>
      <c r="B180" s="74" t="s">
        <v>1078</v>
      </c>
      <c r="C180" s="74" t="s">
        <v>1157</v>
      </c>
      <c r="D180" s="74" t="s">
        <v>1489</v>
      </c>
      <c r="E180" s="74" t="s">
        <v>2615</v>
      </c>
      <c r="H180" s="74" t="s">
        <v>412</v>
      </c>
      <c r="I180" s="74" t="s">
        <v>413</v>
      </c>
      <c r="J180" s="74" t="s">
        <v>413</v>
      </c>
      <c r="K180" s="74" t="s">
        <v>26</v>
      </c>
      <c r="L180" s="74" t="s">
        <v>2692</v>
      </c>
      <c r="M180" s="107">
        <v>-10.57427167</v>
      </c>
      <c r="N180" s="107">
        <v>35.385368329999999</v>
      </c>
      <c r="O180" s="108">
        <v>1010.7</v>
      </c>
      <c r="P180" s="108">
        <v>3</v>
      </c>
      <c r="Q180" s="108">
        <v>1.8466156650000001</v>
      </c>
      <c r="R180" s="137"/>
      <c r="S180" s="74">
        <v>88</v>
      </c>
      <c r="T180" s="74">
        <v>89</v>
      </c>
      <c r="U180" s="109">
        <v>16.465</v>
      </c>
      <c r="V180" s="76">
        <v>0.74</v>
      </c>
      <c r="W180" s="76">
        <v>0.52</v>
      </c>
      <c r="X180" s="111">
        <v>4</v>
      </c>
      <c r="Y180" s="76">
        <v>0.42599999999999999</v>
      </c>
      <c r="Z180" s="76">
        <v>10.1</v>
      </c>
      <c r="AA180" s="77">
        <v>0.81923076923076921</v>
      </c>
      <c r="AB180" s="77">
        <v>16.465</v>
      </c>
      <c r="AC180" s="78">
        <v>14.802035</v>
      </c>
      <c r="AD180" s="78">
        <v>12.126282519230768</v>
      </c>
      <c r="AE180" s="78">
        <f>+(AD180/Z180*12.5)</f>
        <v>15.007775395087586</v>
      </c>
      <c r="AF180" s="63">
        <v>5456.8271336538464</v>
      </c>
      <c r="AG180" s="63"/>
      <c r="AH180" s="74" t="s">
        <v>2993</v>
      </c>
    </row>
    <row r="181" spans="1:34" ht="15" x14ac:dyDescent="0.2">
      <c r="A181" s="106" t="s">
        <v>23</v>
      </c>
      <c r="B181" s="74" t="s">
        <v>1086</v>
      </c>
      <c r="C181" s="74" t="s">
        <v>1087</v>
      </c>
      <c r="D181" s="74" t="s">
        <v>1141</v>
      </c>
      <c r="E181" s="74" t="s">
        <v>1495</v>
      </c>
      <c r="H181" s="74" t="s">
        <v>530</v>
      </c>
      <c r="I181" s="74" t="s">
        <v>2737</v>
      </c>
      <c r="J181" s="74" t="s">
        <v>845</v>
      </c>
      <c r="K181" s="74" t="s">
        <v>24</v>
      </c>
      <c r="L181" s="74" t="s">
        <v>2739</v>
      </c>
      <c r="M181" s="107">
        <v>-3.2230949999999998</v>
      </c>
      <c r="N181" s="107">
        <v>37.12988</v>
      </c>
      <c r="O181" s="108">
        <v>1275.7</v>
      </c>
      <c r="P181" s="108">
        <v>0.5</v>
      </c>
      <c r="Q181" s="108">
        <v>0.40945298499999999</v>
      </c>
      <c r="R181" s="135"/>
      <c r="S181" s="74">
        <v>75</v>
      </c>
      <c r="T181" s="74">
        <v>62</v>
      </c>
      <c r="U181" s="109">
        <f>V181/X181*T181</f>
        <v>15.706666666666669</v>
      </c>
      <c r="V181" s="109">
        <v>0.76</v>
      </c>
      <c r="W181" s="109">
        <v>0.42657999999999996</v>
      </c>
      <c r="X181" s="74">
        <v>3</v>
      </c>
      <c r="Y181" s="109">
        <v>0.33647000000000005</v>
      </c>
      <c r="Z181" s="109">
        <v>10.199999999999999</v>
      </c>
      <c r="AA181" s="77">
        <f>Y181/W181</f>
        <v>0.78876177973650918</v>
      </c>
      <c r="AB181" s="77">
        <f>U181</f>
        <v>15.706666666666669</v>
      </c>
      <c r="AC181" s="78">
        <f>+AB181*(100-Z181)/100</f>
        <v>14.10458666666667</v>
      </c>
      <c r="AD181" s="78">
        <f>AC181*AA181</f>
        <v>11.12515888164784</v>
      </c>
      <c r="AE181" s="78">
        <f>+(AD181/Z181*12.5)</f>
        <v>13.633773139274313</v>
      </c>
      <c r="AF181" s="63">
        <f>AE181*10000/25</f>
        <v>5453.509255709725</v>
      </c>
      <c r="AG181" s="63"/>
      <c r="AH181" s="74" t="s">
        <v>2993</v>
      </c>
    </row>
    <row r="182" spans="1:34" ht="15" x14ac:dyDescent="0.2">
      <c r="A182" s="106" t="s">
        <v>23</v>
      </c>
      <c r="B182" s="74" t="s">
        <v>1086</v>
      </c>
      <c r="C182" s="74" t="s">
        <v>1177</v>
      </c>
      <c r="D182" s="74" t="s">
        <v>1204</v>
      </c>
      <c r="E182" s="74" t="s">
        <v>1371</v>
      </c>
      <c r="H182" s="74" t="s">
        <v>809</v>
      </c>
      <c r="I182" s="74" t="s">
        <v>810</v>
      </c>
      <c r="J182" s="74" t="s">
        <v>810</v>
      </c>
      <c r="K182" s="74" t="s">
        <v>24</v>
      </c>
      <c r="L182" s="74" t="s">
        <v>2296</v>
      </c>
      <c r="M182" s="107">
        <v>-3.3227290187805099</v>
      </c>
      <c r="N182" s="107">
        <v>35.715440923377699</v>
      </c>
      <c r="O182" s="108">
        <v>1438.26174257196</v>
      </c>
      <c r="P182" s="108">
        <v>1.25</v>
      </c>
      <c r="Q182" s="108">
        <v>1.32300017</v>
      </c>
      <c r="R182" s="135"/>
      <c r="S182" s="74">
        <v>68</v>
      </c>
      <c r="T182" s="74">
        <v>72</v>
      </c>
      <c r="U182" s="109">
        <f>V182/X182*T182</f>
        <v>19.68</v>
      </c>
      <c r="V182" s="109">
        <v>0.82</v>
      </c>
      <c r="W182" s="109">
        <v>0.55870000000000009</v>
      </c>
      <c r="X182" s="74">
        <v>3</v>
      </c>
      <c r="Y182" s="109">
        <v>0.46479999999999999</v>
      </c>
      <c r="Z182" s="109">
        <v>13.1</v>
      </c>
      <c r="AA182" s="77">
        <f>Y182/W182</f>
        <v>0.83193126901736159</v>
      </c>
      <c r="AB182" s="77">
        <f>U182</f>
        <v>19.68</v>
      </c>
      <c r="AC182" s="78">
        <f>+AB182*(100-Z182)/100</f>
        <v>17.10192</v>
      </c>
      <c r="AD182" s="78">
        <f>AC182*AA182</f>
        <v>14.227622008233396</v>
      </c>
      <c r="AE182" s="78">
        <f>+(AD182/Z182*12.5)</f>
        <v>13.575975198695989</v>
      </c>
      <c r="AF182" s="63">
        <f>AE182*10000/25</f>
        <v>5430.3900794783958</v>
      </c>
      <c r="AG182" s="63"/>
      <c r="AH182" s="74" t="s">
        <v>2993</v>
      </c>
    </row>
    <row r="183" spans="1:34" ht="15" x14ac:dyDescent="0.2">
      <c r="A183" s="106" t="s">
        <v>23</v>
      </c>
      <c r="B183" s="74" t="s">
        <v>1078</v>
      </c>
      <c r="C183" s="74" t="s">
        <v>1157</v>
      </c>
      <c r="D183" s="74" t="s">
        <v>1158</v>
      </c>
      <c r="E183" s="74" t="s">
        <v>2402</v>
      </c>
      <c r="H183" s="74" t="s">
        <v>970</v>
      </c>
      <c r="I183" s="74" t="s">
        <v>978</v>
      </c>
      <c r="J183" s="74" t="s">
        <v>978</v>
      </c>
      <c r="K183" s="74" t="s">
        <v>26</v>
      </c>
      <c r="L183" s="74" t="s">
        <v>2486</v>
      </c>
      <c r="M183" s="107">
        <v>-10.41141</v>
      </c>
      <c r="N183" s="107">
        <v>36.14363333</v>
      </c>
      <c r="O183" s="108">
        <v>835.6</v>
      </c>
      <c r="P183" s="108">
        <v>2</v>
      </c>
      <c r="Q183" s="108">
        <v>1.20340135</v>
      </c>
      <c r="R183" s="137"/>
      <c r="S183" s="74">
        <v>65</v>
      </c>
      <c r="T183" s="74">
        <v>65</v>
      </c>
      <c r="U183" s="109">
        <f>V183/X183*T183</f>
        <v>15.166666666666664</v>
      </c>
      <c r="V183" s="109">
        <v>0.7</v>
      </c>
      <c r="W183" s="109">
        <v>0.48</v>
      </c>
      <c r="X183" s="74">
        <v>3</v>
      </c>
      <c r="Y183" s="109">
        <v>0.39800000000000002</v>
      </c>
      <c r="Z183" s="109">
        <v>10.4</v>
      </c>
      <c r="AA183" s="77">
        <f>Y183/W183</f>
        <v>0.82916666666666672</v>
      </c>
      <c r="AB183" s="77">
        <f>U183</f>
        <v>15.166666666666664</v>
      </c>
      <c r="AC183" s="78">
        <f>+AB183*(100-Z183)/100</f>
        <v>13.589333333333329</v>
      </c>
      <c r="AD183" s="78">
        <f>AC183*AA183</f>
        <v>11.26782222222222</v>
      </c>
      <c r="AE183" s="78">
        <f>+(AD183/Z183*12.5)</f>
        <v>13.543055555555553</v>
      </c>
      <c r="AF183" s="63">
        <f>AE183*10000/25</f>
        <v>5417.2222222222217</v>
      </c>
      <c r="AG183" s="63"/>
      <c r="AH183" s="74" t="s">
        <v>2993</v>
      </c>
    </row>
    <row r="184" spans="1:34" ht="15" x14ac:dyDescent="0.2">
      <c r="A184" s="106" t="s">
        <v>23</v>
      </c>
      <c r="B184" s="74" t="s">
        <v>1086</v>
      </c>
      <c r="C184" s="74" t="s">
        <v>1177</v>
      </c>
      <c r="D184" s="74" t="s">
        <v>1204</v>
      </c>
      <c r="E184" s="74" t="s">
        <v>1371</v>
      </c>
      <c r="H184" s="74" t="s">
        <v>738</v>
      </c>
      <c r="I184" s="74" t="s">
        <v>1613</v>
      </c>
      <c r="J184" s="74" t="s">
        <v>1614</v>
      </c>
      <c r="K184" s="74" t="s">
        <v>25</v>
      </c>
      <c r="L184" s="74" t="s">
        <v>1617</v>
      </c>
      <c r="M184" s="107">
        <v>-3.3204866666666599</v>
      </c>
      <c r="N184" s="107">
        <v>35.717104999999997</v>
      </c>
      <c r="O184" s="108">
        <v>1394.6</v>
      </c>
      <c r="P184" s="108">
        <v>1</v>
      </c>
      <c r="Q184" s="108">
        <v>0.67929164500000005</v>
      </c>
      <c r="R184" s="135"/>
      <c r="S184" s="74">
        <v>90</v>
      </c>
      <c r="T184" s="74">
        <v>85</v>
      </c>
      <c r="U184" s="109">
        <f>V184/X184*T184</f>
        <v>24.224999999999998</v>
      </c>
      <c r="V184" s="109">
        <v>1.1399999999999999</v>
      </c>
      <c r="W184" s="109">
        <v>0.68354999999999999</v>
      </c>
      <c r="X184" s="74">
        <v>4</v>
      </c>
      <c r="Y184" s="109">
        <v>0.53513999999999995</v>
      </c>
      <c r="Z184" s="109">
        <v>14.9</v>
      </c>
      <c r="AA184" s="77">
        <f>Y184/W184</f>
        <v>0.78288347597103347</v>
      </c>
      <c r="AB184" s="77">
        <f>U184</f>
        <v>24.224999999999998</v>
      </c>
      <c r="AC184" s="78">
        <f>+AB184*(100-Z184)/100</f>
        <v>20.615474999999996</v>
      </c>
      <c r="AD184" s="78">
        <f>AC184*AA184</f>
        <v>16.139514726793937</v>
      </c>
      <c r="AE184" s="78">
        <f>+(AD184/Z184*12.5)</f>
        <v>13.539861347981491</v>
      </c>
      <c r="AF184" s="63">
        <f>AE184*10000/25</f>
        <v>5415.9445391925956</v>
      </c>
      <c r="AG184" s="63"/>
      <c r="AH184" s="74" t="s">
        <v>2993</v>
      </c>
    </row>
    <row r="185" spans="1:34" ht="15" x14ac:dyDescent="0.2">
      <c r="A185" s="106" t="s">
        <v>23</v>
      </c>
      <c r="B185" s="74" t="s">
        <v>1086</v>
      </c>
      <c r="C185" s="74" t="s">
        <v>1087</v>
      </c>
      <c r="D185" s="74" t="s">
        <v>1088</v>
      </c>
      <c r="E185" s="74" t="s">
        <v>1436</v>
      </c>
      <c r="H185" s="74" t="s">
        <v>594</v>
      </c>
      <c r="I185" s="74" t="s">
        <v>595</v>
      </c>
      <c r="K185" s="74" t="s">
        <v>26</v>
      </c>
      <c r="L185" s="74" t="s">
        <v>1515</v>
      </c>
      <c r="M185" s="107">
        <v>-3.1883368810000001</v>
      </c>
      <c r="N185" s="107">
        <v>37.075892170000003</v>
      </c>
      <c r="O185" s="108">
        <v>1264.5274280000001</v>
      </c>
      <c r="P185" s="108">
        <v>0.25</v>
      </c>
      <c r="Q185" s="108">
        <v>0.30047968000000003</v>
      </c>
      <c r="R185" s="135"/>
      <c r="S185" s="74">
        <v>79</v>
      </c>
      <c r="T185" s="74">
        <v>77</v>
      </c>
      <c r="U185" s="109">
        <f>V185/X185*T185</f>
        <v>15.913333333333334</v>
      </c>
      <c r="V185" s="109">
        <v>0.62</v>
      </c>
      <c r="W185" s="109">
        <v>0.47060000000000002</v>
      </c>
      <c r="X185" s="74">
        <v>3</v>
      </c>
      <c r="Y185" s="109">
        <v>0.39506000000000002</v>
      </c>
      <c r="Z185" s="109">
        <v>11.1</v>
      </c>
      <c r="AA185" s="77">
        <f>Y185/W185</f>
        <v>0.83948151296217599</v>
      </c>
      <c r="AB185" s="77">
        <f>U185</f>
        <v>15.913333333333334</v>
      </c>
      <c r="AC185" s="78">
        <f>+AB185*(100-Z185)/100</f>
        <v>14.146953333333336</v>
      </c>
      <c r="AD185" s="78">
        <f>AC185*AA185</f>
        <v>11.876105788071968</v>
      </c>
      <c r="AE185" s="78">
        <f>+(AD185/Z185*12.5)</f>
        <v>13.37399300458555</v>
      </c>
      <c r="AF185" s="63">
        <f>AE185*10000/25</f>
        <v>5349.59720183422</v>
      </c>
      <c r="AG185" s="63"/>
      <c r="AH185" s="74" t="s">
        <v>2424</v>
      </c>
    </row>
    <row r="186" spans="1:34" ht="15" x14ac:dyDescent="0.2">
      <c r="A186" s="106" t="s">
        <v>23</v>
      </c>
      <c r="B186" s="74" t="s">
        <v>1086</v>
      </c>
      <c r="C186" s="74" t="s">
        <v>1087</v>
      </c>
      <c r="D186" s="74" t="s">
        <v>1088</v>
      </c>
      <c r="E186" s="74" t="s">
        <v>1436</v>
      </c>
      <c r="H186" s="74" t="s">
        <v>591</v>
      </c>
      <c r="I186" s="74" t="s">
        <v>1437</v>
      </c>
      <c r="J186" s="74" t="s">
        <v>1438</v>
      </c>
      <c r="K186" s="74" t="s">
        <v>26</v>
      </c>
      <c r="L186" s="74" t="s">
        <v>1439</v>
      </c>
      <c r="M186" s="107">
        <v>-3.1917613629999999</v>
      </c>
      <c r="N186" s="107">
        <v>37.08017942</v>
      </c>
      <c r="O186" s="108">
        <v>1258.1908599999999</v>
      </c>
      <c r="P186" s="108">
        <v>0.75</v>
      </c>
      <c r="Q186" s="108">
        <v>0.80432677500000005</v>
      </c>
      <c r="R186" s="135"/>
      <c r="S186" s="74">
        <v>91</v>
      </c>
      <c r="T186" s="74">
        <v>96</v>
      </c>
      <c r="U186" s="109">
        <f>V186/X186*T186</f>
        <v>14.720000000000002</v>
      </c>
      <c r="V186" s="109">
        <v>0.46</v>
      </c>
      <c r="W186" s="109">
        <v>0.43495999999999996</v>
      </c>
      <c r="X186" s="74">
        <v>3</v>
      </c>
      <c r="Y186" s="109">
        <v>0.35200999999999999</v>
      </c>
      <c r="Z186" s="109">
        <v>10.1</v>
      </c>
      <c r="AA186" s="77">
        <f>Y186/W186</f>
        <v>0.80929280853411811</v>
      </c>
      <c r="AB186" s="77">
        <f>U186</f>
        <v>14.720000000000002</v>
      </c>
      <c r="AC186" s="78">
        <f>+AB186*(100-Z186)/100</f>
        <v>13.233280000000002</v>
      </c>
      <c r="AD186" s="78">
        <f>AC186*AA186</f>
        <v>10.709598337318376</v>
      </c>
      <c r="AE186" s="78">
        <f>+(AD186/Z186*12.5)</f>
        <v>13.254453387770267</v>
      </c>
      <c r="AF186" s="63">
        <f>AE186*10000/25</f>
        <v>5301.7813551081063</v>
      </c>
      <c r="AG186" s="63"/>
      <c r="AH186" s="74" t="s">
        <v>2424</v>
      </c>
    </row>
    <row r="187" spans="1:34" ht="15" x14ac:dyDescent="0.2">
      <c r="A187" s="106" t="s">
        <v>23</v>
      </c>
      <c r="B187" s="74" t="s">
        <v>1086</v>
      </c>
      <c r="C187" s="74" t="s">
        <v>1177</v>
      </c>
      <c r="D187" s="74" t="s">
        <v>1204</v>
      </c>
      <c r="E187" s="74" t="s">
        <v>1371</v>
      </c>
      <c r="H187" s="74" t="s">
        <v>1003</v>
      </c>
      <c r="I187" s="74" t="s">
        <v>1372</v>
      </c>
      <c r="J187" s="74" t="s">
        <v>1373</v>
      </c>
      <c r="K187" s="74" t="s">
        <v>24</v>
      </c>
      <c r="L187" s="74" t="s">
        <v>1377</v>
      </c>
      <c r="M187" s="107">
        <v>-3.3192349999999999</v>
      </c>
      <c r="N187" s="107">
        <v>35.71593</v>
      </c>
      <c r="O187" s="108">
        <v>1457.3</v>
      </c>
      <c r="P187" s="108">
        <v>1</v>
      </c>
      <c r="Q187" s="108">
        <v>1.0504433550000001</v>
      </c>
      <c r="R187" s="135"/>
      <c r="S187" s="74">
        <v>42</v>
      </c>
      <c r="T187" s="74">
        <v>62</v>
      </c>
      <c r="U187" s="109">
        <f>V187/X187*T187</f>
        <v>13.950000000000001</v>
      </c>
      <c r="V187" s="109">
        <v>0.9</v>
      </c>
      <c r="W187" s="109">
        <v>0.67684</v>
      </c>
      <c r="X187" s="74">
        <v>4</v>
      </c>
      <c r="Y187" s="109">
        <v>0.55240999999999996</v>
      </c>
      <c r="Z187" s="109">
        <v>9.6999999999999993</v>
      </c>
      <c r="AA187" s="77">
        <f>Y187/W187</f>
        <v>0.81616039241179594</v>
      </c>
      <c r="AB187" s="77">
        <f>U187</f>
        <v>13.950000000000001</v>
      </c>
      <c r="AC187" s="78">
        <f>+AB187*(100-Z187)/100</f>
        <v>12.59685</v>
      </c>
      <c r="AD187" s="78">
        <f>AC187*AA187</f>
        <v>10.281050039152532</v>
      </c>
      <c r="AE187" s="78">
        <f>+(AD187/Z187*12.5)</f>
        <v>13.248775823650172</v>
      </c>
      <c r="AF187" s="63">
        <f>AE187*10000/25</f>
        <v>5299.5103294600685</v>
      </c>
      <c r="AG187" s="63"/>
      <c r="AH187" s="74" t="s">
        <v>2424</v>
      </c>
    </row>
    <row r="188" spans="1:34" ht="15" x14ac:dyDescent="0.2">
      <c r="A188" s="106" t="s">
        <v>23</v>
      </c>
      <c r="B188" s="74" t="s">
        <v>1086</v>
      </c>
      <c r="C188" s="74" t="s">
        <v>1103</v>
      </c>
      <c r="D188" s="74" t="s">
        <v>1104</v>
      </c>
      <c r="E188" s="74" t="s">
        <v>1399</v>
      </c>
      <c r="H188" s="74" t="s">
        <v>708</v>
      </c>
      <c r="I188" s="74" t="s">
        <v>709</v>
      </c>
      <c r="J188" s="74" t="s">
        <v>709</v>
      </c>
      <c r="K188" s="74" t="s">
        <v>24</v>
      </c>
      <c r="L188" s="74" t="s">
        <v>1400</v>
      </c>
      <c r="M188" s="107">
        <v>-4.2503652122336204</v>
      </c>
      <c r="N188" s="107">
        <v>35.706116106914202</v>
      </c>
      <c r="O188" s="108">
        <v>1356.1193884776701</v>
      </c>
      <c r="P188" s="108">
        <v>2</v>
      </c>
      <c r="Q188" s="108">
        <v>2.5706333149999998</v>
      </c>
      <c r="R188" s="135"/>
      <c r="S188" s="74">
        <v>83</v>
      </c>
      <c r="T188" s="74">
        <v>83</v>
      </c>
      <c r="U188" s="109">
        <f>V188/X188*T188</f>
        <v>20.473333333333333</v>
      </c>
      <c r="V188" s="109">
        <v>0.74</v>
      </c>
      <c r="W188" s="109">
        <v>0.34266000000000002</v>
      </c>
      <c r="X188" s="74">
        <v>3</v>
      </c>
      <c r="Y188" s="109">
        <v>0.23271</v>
      </c>
      <c r="Z188" s="109">
        <v>11.6</v>
      </c>
      <c r="AA188" s="77">
        <f>Y188/W188</f>
        <v>0.67912799859919448</v>
      </c>
      <c r="AB188" s="77">
        <f>U188</f>
        <v>20.473333333333333</v>
      </c>
      <c r="AC188" s="78">
        <f>+AB188*(100-Z188)/100</f>
        <v>18.098426666666668</v>
      </c>
      <c r="AD188" s="78">
        <f>AC188*AA188</f>
        <v>12.291148279927626</v>
      </c>
      <c r="AE188" s="78">
        <f>+(AD188/Z188*12.5)</f>
        <v>13.244771853370288</v>
      </c>
      <c r="AF188" s="63">
        <f>AE188*10000/25</f>
        <v>5297.9087413481157</v>
      </c>
      <c r="AG188" s="63"/>
      <c r="AH188" s="74" t="s">
        <v>2419</v>
      </c>
    </row>
    <row r="189" spans="1:34" ht="15" x14ac:dyDescent="0.2">
      <c r="A189" s="106" t="s">
        <v>23</v>
      </c>
      <c r="B189" s="74" t="s">
        <v>1086</v>
      </c>
      <c r="C189" s="74" t="s">
        <v>1177</v>
      </c>
      <c r="D189" s="74" t="s">
        <v>1191</v>
      </c>
      <c r="E189" s="74" t="s">
        <v>1353</v>
      </c>
      <c r="H189" s="74" t="s">
        <v>486</v>
      </c>
      <c r="I189" s="74" t="s">
        <v>488</v>
      </c>
      <c r="K189" s="74" t="s">
        <v>24</v>
      </c>
      <c r="L189" s="74" t="s">
        <v>1652</v>
      </c>
      <c r="M189" s="107">
        <v>-3.38195333333333</v>
      </c>
      <c r="N189" s="107">
        <v>36.935323333333301</v>
      </c>
      <c r="O189" s="108">
        <v>1140.0999999999999</v>
      </c>
      <c r="P189" s="108">
        <v>1.5</v>
      </c>
      <c r="Q189" s="108">
        <v>3.668767935</v>
      </c>
      <c r="R189" s="135"/>
      <c r="S189" s="74">
        <v>68</v>
      </c>
      <c r="T189" s="74">
        <v>68</v>
      </c>
      <c r="U189" s="109">
        <f>V189/X189*T189</f>
        <v>14.96</v>
      </c>
      <c r="V189" s="109">
        <v>0.66</v>
      </c>
      <c r="W189" s="109">
        <v>0.49037000000000003</v>
      </c>
      <c r="X189" s="74">
        <v>3</v>
      </c>
      <c r="Y189" s="109">
        <v>0.40706999999999999</v>
      </c>
      <c r="Z189" s="109">
        <v>10.5</v>
      </c>
      <c r="AA189" s="77">
        <f>Y189/W189</f>
        <v>0.83012827048963023</v>
      </c>
      <c r="AB189" s="77">
        <f>U189</f>
        <v>14.96</v>
      </c>
      <c r="AC189" s="78">
        <f>+AB189*(100-Z189)/100</f>
        <v>13.389200000000001</v>
      </c>
      <c r="AD189" s="78">
        <f>AC189*AA189</f>
        <v>11.114753439239758</v>
      </c>
      <c r="AE189" s="78">
        <f>+(AD189/Z189*12.5)</f>
        <v>13.231849332428283</v>
      </c>
      <c r="AF189" s="63">
        <f>AE189*10000/25</f>
        <v>5292.7397329713122</v>
      </c>
      <c r="AG189" s="63"/>
      <c r="AH189" s="74" t="s">
        <v>2419</v>
      </c>
    </row>
    <row r="190" spans="1:34" ht="15" x14ac:dyDescent="0.2">
      <c r="A190" s="106" t="s">
        <v>23</v>
      </c>
      <c r="B190" s="74" t="s">
        <v>1078</v>
      </c>
      <c r="C190" s="74" t="s">
        <v>1194</v>
      </c>
      <c r="D190" s="74" t="s">
        <v>1383</v>
      </c>
      <c r="E190" s="74" t="s">
        <v>1784</v>
      </c>
      <c r="H190" s="74" t="s">
        <v>336</v>
      </c>
      <c r="I190" s="74" t="s">
        <v>337</v>
      </c>
      <c r="J190" s="74" t="s">
        <v>337</v>
      </c>
      <c r="K190" s="74" t="s">
        <v>25</v>
      </c>
      <c r="L190" s="74" t="s">
        <v>2093</v>
      </c>
      <c r="M190" s="107">
        <v>-7.6927532553335602</v>
      </c>
      <c r="N190" s="107">
        <v>31.112482749856099</v>
      </c>
      <c r="O190" s="108">
        <v>1620.90228813197</v>
      </c>
      <c r="P190" s="108">
        <v>10</v>
      </c>
      <c r="Q190" s="108">
        <v>9.4441059949999993</v>
      </c>
      <c r="R190" s="137"/>
      <c r="S190" s="74">
        <v>50</v>
      </c>
      <c r="T190" s="74">
        <v>31</v>
      </c>
      <c r="U190" s="109">
        <f>V190/X190*T190</f>
        <v>13.950000000000001</v>
      </c>
      <c r="V190" s="109">
        <v>1.35</v>
      </c>
      <c r="W190" s="109">
        <v>0.44</v>
      </c>
      <c r="X190" s="74">
        <v>3</v>
      </c>
      <c r="Y190" s="109">
        <v>0.373</v>
      </c>
      <c r="Z190" s="109">
        <v>10.1</v>
      </c>
      <c r="AA190" s="77">
        <f>Y190/W190</f>
        <v>0.84772727272727277</v>
      </c>
      <c r="AB190" s="77">
        <f>U190</f>
        <v>13.950000000000001</v>
      </c>
      <c r="AC190" s="78">
        <f>+AB190*(100-Z190)/100</f>
        <v>12.541050000000002</v>
      </c>
      <c r="AD190" s="78">
        <f>AC190*AA190</f>
        <v>10.631390113636366</v>
      </c>
      <c r="AE190" s="78">
        <f>+(AD190/Z190*12.5)</f>
        <v>13.157661031728177</v>
      </c>
      <c r="AF190" s="63">
        <f>AE190*10000/25</f>
        <v>5263.0644126912703</v>
      </c>
      <c r="AG190" s="63"/>
      <c r="AH190" s="74" t="s">
        <v>2419</v>
      </c>
    </row>
    <row r="191" spans="1:34" ht="15" x14ac:dyDescent="0.2">
      <c r="A191" s="106" t="s">
        <v>23</v>
      </c>
      <c r="B191" s="74" t="s">
        <v>1086</v>
      </c>
      <c r="C191" s="74" t="s">
        <v>1087</v>
      </c>
      <c r="D191" s="74" t="s">
        <v>1088</v>
      </c>
      <c r="E191" s="74" t="s">
        <v>1436</v>
      </c>
      <c r="H191" s="74" t="s">
        <v>590</v>
      </c>
      <c r="I191" s="74" t="s">
        <v>1809</v>
      </c>
      <c r="J191" s="74" t="s">
        <v>1810</v>
      </c>
      <c r="K191" s="74" t="s">
        <v>25</v>
      </c>
      <c r="L191" s="74" t="s">
        <v>1812</v>
      </c>
      <c r="M191" s="107">
        <v>-3.1909591743077499</v>
      </c>
      <c r="N191" s="107">
        <v>37.079057872411902</v>
      </c>
      <c r="O191" s="108">
        <v>1258.4536161387</v>
      </c>
      <c r="P191" s="108">
        <v>0.25</v>
      </c>
      <c r="Q191" s="108">
        <v>0.29232521500000003</v>
      </c>
      <c r="R191" s="135"/>
      <c r="S191" s="74">
        <v>101</v>
      </c>
      <c r="T191" s="74">
        <v>101</v>
      </c>
      <c r="U191" s="109">
        <f>V191/X191*T191</f>
        <v>15.486666666666668</v>
      </c>
      <c r="V191" s="109">
        <v>0.46</v>
      </c>
      <c r="W191" s="109">
        <v>0.35452999999999996</v>
      </c>
      <c r="X191" s="74">
        <v>3</v>
      </c>
      <c r="Y191" s="109">
        <v>0.28533999999999998</v>
      </c>
      <c r="Z191" s="109">
        <v>10.6</v>
      </c>
      <c r="AA191" s="77">
        <f>Y191/W191</f>
        <v>0.80484021098355574</v>
      </c>
      <c r="AB191" s="77">
        <f>U191</f>
        <v>15.486666666666668</v>
      </c>
      <c r="AC191" s="78">
        <f>+AB191*(100-Z191)/100</f>
        <v>13.845080000000003</v>
      </c>
      <c r="AD191" s="78">
        <f>AC191*AA191</f>
        <v>11.14307710828421</v>
      </c>
      <c r="AE191" s="78">
        <f>+(AD191/Z191*12.5)</f>
        <v>13.140421118259681</v>
      </c>
      <c r="AF191" s="63">
        <f>AE191*10000/25</f>
        <v>5256.1684473038722</v>
      </c>
      <c r="AG191" s="63"/>
      <c r="AH191" s="74" t="s">
        <v>2993</v>
      </c>
    </row>
    <row r="192" spans="1:34" ht="15" x14ac:dyDescent="0.2">
      <c r="A192" s="106" t="s">
        <v>23</v>
      </c>
      <c r="B192" s="74" t="s">
        <v>1086</v>
      </c>
      <c r="C192" s="74" t="s">
        <v>1177</v>
      </c>
      <c r="D192" s="74" t="s">
        <v>1204</v>
      </c>
      <c r="E192" s="74" t="s">
        <v>1371</v>
      </c>
      <c r="H192" s="74" t="s">
        <v>497</v>
      </c>
      <c r="I192" s="74" t="s">
        <v>796</v>
      </c>
      <c r="J192" s="74" t="s">
        <v>796</v>
      </c>
      <c r="K192" s="74" t="s">
        <v>24</v>
      </c>
      <c r="L192" s="74" t="s">
        <v>2168</v>
      </c>
      <c r="M192" s="107">
        <v>-3.3183576561927501</v>
      </c>
      <c r="N192" s="107">
        <v>35.716659932270197</v>
      </c>
      <c r="O192" s="108">
        <v>1437.28901683717</v>
      </c>
      <c r="P192" s="108">
        <v>4</v>
      </c>
      <c r="Q192" s="108">
        <v>3.5175396750000001</v>
      </c>
      <c r="R192" s="135"/>
      <c r="S192" s="74">
        <v>95</v>
      </c>
      <c r="T192" s="74">
        <v>97</v>
      </c>
      <c r="U192" s="109">
        <f>V192/X192*T192</f>
        <v>18.753333333333334</v>
      </c>
      <c r="V192" s="109">
        <v>0.57999999999999996</v>
      </c>
      <c r="W192" s="109">
        <v>0.45382</v>
      </c>
      <c r="X192" s="74">
        <v>3</v>
      </c>
      <c r="Y192" s="109">
        <v>0.36157</v>
      </c>
      <c r="Z192" s="109">
        <v>12.5</v>
      </c>
      <c r="AA192" s="77">
        <f>Y192/W192</f>
        <v>0.79672557401612976</v>
      </c>
      <c r="AB192" s="77">
        <f>U192</f>
        <v>18.753333333333334</v>
      </c>
      <c r="AC192" s="78">
        <f>+AB192*(100-Z192)/100</f>
        <v>16.409166666666668</v>
      </c>
      <c r="AD192" s="78">
        <f>AC192*AA192</f>
        <v>13.073602731626343</v>
      </c>
      <c r="AE192" s="78">
        <f>+(AD192/Z192*12.5)</f>
        <v>13.073602731626345</v>
      </c>
      <c r="AF192" s="63">
        <f>AE192*10000/25</f>
        <v>5229.4410926505379</v>
      </c>
      <c r="AG192" s="63"/>
      <c r="AH192" s="74" t="s">
        <v>2993</v>
      </c>
    </row>
    <row r="193" spans="1:34" ht="15" x14ac:dyDescent="0.2">
      <c r="A193" s="106" t="s">
        <v>23</v>
      </c>
      <c r="B193" s="74" t="s">
        <v>1086</v>
      </c>
      <c r="C193" s="74" t="s">
        <v>1087</v>
      </c>
      <c r="D193" s="74" t="s">
        <v>1141</v>
      </c>
      <c r="E193" s="74" t="s">
        <v>1495</v>
      </c>
      <c r="H193" s="74" t="s">
        <v>534</v>
      </c>
      <c r="I193" s="74" t="s">
        <v>1499</v>
      </c>
      <c r="J193" s="74" t="s">
        <v>1499</v>
      </c>
      <c r="K193" s="74" t="s">
        <v>26</v>
      </c>
      <c r="L193" s="74" t="s">
        <v>1500</v>
      </c>
      <c r="M193" s="107">
        <v>-3.2221998539999999</v>
      </c>
      <c r="N193" s="107">
        <v>37.131906260000001</v>
      </c>
      <c r="O193" s="108">
        <v>1278.4426840000001</v>
      </c>
      <c r="P193" s="108">
        <v>0.25</v>
      </c>
      <c r="Q193" s="108">
        <v>0.41538350499999999</v>
      </c>
      <c r="R193" s="135"/>
      <c r="S193" s="74">
        <v>89</v>
      </c>
      <c r="T193" s="74">
        <v>92</v>
      </c>
      <c r="U193" s="109">
        <f>V193/X193*T193</f>
        <v>20.239999999999998</v>
      </c>
      <c r="V193" s="109">
        <v>0.66</v>
      </c>
      <c r="W193" s="109">
        <v>0.44786000000000004</v>
      </c>
      <c r="X193" s="74">
        <v>3</v>
      </c>
      <c r="Y193" s="109">
        <v>0.35949000000000003</v>
      </c>
      <c r="Z193" s="109">
        <v>13.5</v>
      </c>
      <c r="AA193" s="77">
        <f>Y193/W193</f>
        <v>0.80268387442504352</v>
      </c>
      <c r="AB193" s="77">
        <f>U193</f>
        <v>20.239999999999998</v>
      </c>
      <c r="AC193" s="78">
        <f>+AB193*(100-Z193)/100</f>
        <v>17.507599999999996</v>
      </c>
      <c r="AD193" s="78">
        <f>AC193*AA193</f>
        <v>14.053068199883889</v>
      </c>
      <c r="AE193" s="78">
        <f>+(AD193/Z193*12.5)</f>
        <v>13.012100185077674</v>
      </c>
      <c r="AF193" s="63">
        <f>AE193*10000/25</f>
        <v>5204.8400740310699</v>
      </c>
      <c r="AG193" s="63"/>
      <c r="AH193" s="74" t="s">
        <v>2993</v>
      </c>
    </row>
    <row r="194" spans="1:34" ht="15" x14ac:dyDescent="0.2">
      <c r="A194" s="106" t="s">
        <v>23</v>
      </c>
      <c r="B194" s="74" t="s">
        <v>1086</v>
      </c>
      <c r="C194" s="74" t="s">
        <v>1087</v>
      </c>
      <c r="D194" s="74" t="s">
        <v>1088</v>
      </c>
      <c r="E194" s="74" t="s">
        <v>1436</v>
      </c>
      <c r="H194" s="74" t="s">
        <v>589</v>
      </c>
      <c r="I194" s="74" t="s">
        <v>2157</v>
      </c>
      <c r="J194" s="74" t="s">
        <v>2158</v>
      </c>
      <c r="K194" s="74" t="s">
        <v>24</v>
      </c>
      <c r="L194" s="74" t="s">
        <v>2162</v>
      </c>
      <c r="M194" s="107">
        <v>-3.1915199999999899</v>
      </c>
      <c r="N194" s="107">
        <v>37.078099999999999</v>
      </c>
      <c r="O194" s="108">
        <v>1296.7</v>
      </c>
      <c r="P194" s="108">
        <v>0.75</v>
      </c>
      <c r="Q194" s="108">
        <v>0.61380882000000003</v>
      </c>
      <c r="R194" s="135"/>
      <c r="S194" s="74">
        <v>89</v>
      </c>
      <c r="T194" s="74">
        <v>78</v>
      </c>
      <c r="U194" s="109">
        <f>V194/X194*T194</f>
        <v>15.08</v>
      </c>
      <c r="V194" s="109">
        <v>0.57999999999999996</v>
      </c>
      <c r="W194" s="109">
        <v>0.42672000000000004</v>
      </c>
      <c r="X194" s="74">
        <v>3</v>
      </c>
      <c r="Y194" s="109">
        <v>0.35608000000000001</v>
      </c>
      <c r="Z194" s="109">
        <v>10.8</v>
      </c>
      <c r="AA194" s="77">
        <f>Y194/W194</f>
        <v>0.83445819272590915</v>
      </c>
      <c r="AB194" s="77">
        <f>U194</f>
        <v>15.08</v>
      </c>
      <c r="AC194" s="78">
        <f>+AB194*(100-Z194)/100</f>
        <v>13.451359999999999</v>
      </c>
      <c r="AD194" s="78">
        <f>AC194*AA194</f>
        <v>11.224597555305584</v>
      </c>
      <c r="AE194" s="78">
        <f>+(AD194/Z194*12.5)</f>
        <v>12.991432355677759</v>
      </c>
      <c r="AF194" s="63">
        <f>AE194*10000/25</f>
        <v>5196.5729422711038</v>
      </c>
      <c r="AG194" s="63"/>
      <c r="AH194" s="74" t="s">
        <v>2993</v>
      </c>
    </row>
    <row r="195" spans="1:34" ht="15" x14ac:dyDescent="0.2">
      <c r="A195" s="106" t="s">
        <v>23</v>
      </c>
      <c r="B195" s="74" t="s">
        <v>1086</v>
      </c>
      <c r="C195" s="74" t="s">
        <v>1087</v>
      </c>
      <c r="D195" s="74" t="s">
        <v>1095</v>
      </c>
      <c r="E195" s="74" t="s">
        <v>1126</v>
      </c>
      <c r="H195" s="74" t="s">
        <v>724</v>
      </c>
      <c r="I195" s="74" t="s">
        <v>1518</v>
      </c>
      <c r="J195" s="74" t="s">
        <v>725</v>
      </c>
      <c r="K195" s="74" t="s">
        <v>24</v>
      </c>
      <c r="L195" s="74" t="s">
        <v>1521</v>
      </c>
      <c r="M195" s="107">
        <v>-3.4430794587489002</v>
      </c>
      <c r="N195" s="107">
        <v>37.402675035048802</v>
      </c>
      <c r="O195" s="108">
        <v>716.56310455252401</v>
      </c>
      <c r="P195" s="108">
        <v>0.75</v>
      </c>
      <c r="Q195" s="108">
        <v>0.53992442500000004</v>
      </c>
      <c r="R195" s="135"/>
      <c r="S195" s="74">
        <v>11</v>
      </c>
      <c r="T195" s="74">
        <v>94</v>
      </c>
      <c r="U195" s="109">
        <f>V195/X195*T195</f>
        <v>15.040000000000001</v>
      </c>
      <c r="V195" s="109">
        <v>0.48</v>
      </c>
      <c r="W195" s="109">
        <v>0.39498</v>
      </c>
      <c r="X195" s="74">
        <v>3</v>
      </c>
      <c r="Y195" s="109">
        <v>0.31927</v>
      </c>
      <c r="Z195" s="109">
        <v>10.5</v>
      </c>
      <c r="AA195" s="77">
        <f>Y195/W195</f>
        <v>0.8083194085776495</v>
      </c>
      <c r="AB195" s="77">
        <f>U195</f>
        <v>15.040000000000001</v>
      </c>
      <c r="AC195" s="78">
        <f>+AB195*(100-Z195)/100</f>
        <v>13.460800000000001</v>
      </c>
      <c r="AD195" s="78">
        <f>AC195*AA195</f>
        <v>10.880625894982025</v>
      </c>
      <c r="AE195" s="78">
        <f>+(AD195/Z195*12.5)</f>
        <v>12.953126065454793</v>
      </c>
      <c r="AF195" s="63">
        <f>AE195*10000/25</f>
        <v>5181.2504261819167</v>
      </c>
      <c r="AG195" s="63"/>
      <c r="AH195" s="74" t="s">
        <v>2993</v>
      </c>
    </row>
    <row r="196" spans="1:34" ht="15" x14ac:dyDescent="0.2">
      <c r="A196" s="106" t="s">
        <v>23</v>
      </c>
      <c r="B196" s="74" t="s">
        <v>1078</v>
      </c>
      <c r="C196" s="74" t="s">
        <v>1132</v>
      </c>
      <c r="D196" s="74" t="s">
        <v>1868</v>
      </c>
      <c r="E196" s="74" t="s">
        <v>2075</v>
      </c>
      <c r="H196" s="74" t="s">
        <v>471</v>
      </c>
      <c r="I196" s="74" t="s">
        <v>472</v>
      </c>
      <c r="J196" s="74" t="s">
        <v>2952</v>
      </c>
      <c r="K196" s="74" t="s">
        <v>25</v>
      </c>
      <c r="L196" s="74" t="s">
        <v>2953</v>
      </c>
      <c r="M196" s="107">
        <v>-9.16901841789897</v>
      </c>
      <c r="N196" s="107">
        <v>32.713465785483699</v>
      </c>
      <c r="O196" s="108">
        <v>1243.72007518585</v>
      </c>
      <c r="P196" s="108">
        <v>3</v>
      </c>
      <c r="Q196" s="108">
        <v>1.69266925</v>
      </c>
      <c r="R196" s="137"/>
      <c r="S196" s="74">
        <v>96</v>
      </c>
      <c r="T196" s="74">
        <v>96</v>
      </c>
      <c r="U196" s="109">
        <f>V196/X196*T196</f>
        <v>18.559999999999999</v>
      </c>
      <c r="V196" s="109">
        <v>0.57999999999999996</v>
      </c>
      <c r="W196" s="109">
        <v>0.51922000000000001</v>
      </c>
      <c r="X196" s="74">
        <v>3</v>
      </c>
      <c r="Y196" s="109">
        <v>0.43910000000000005</v>
      </c>
      <c r="Z196" s="109">
        <v>13.2</v>
      </c>
      <c r="AA196" s="77">
        <f>Y196/W196</f>
        <v>0.84569161434459383</v>
      </c>
      <c r="AB196" s="77">
        <f>U196</f>
        <v>18.559999999999999</v>
      </c>
      <c r="AC196" s="78">
        <f>+AB196*(100-Z196)/100</f>
        <v>16.110079999999996</v>
      </c>
      <c r="AD196" s="78">
        <f>AC196*AA196</f>
        <v>13.624159562420552</v>
      </c>
      <c r="AE196" s="78">
        <f>+(AD196/Z196*12.5)</f>
        <v>12.901666252292191</v>
      </c>
      <c r="AF196" s="63">
        <f>AE196*10000/25</f>
        <v>5160.6665009168764</v>
      </c>
      <c r="AG196" s="63"/>
      <c r="AH196" s="74" t="s">
        <v>2993</v>
      </c>
    </row>
    <row r="197" spans="1:34" ht="15" x14ac:dyDescent="0.2">
      <c r="A197" s="106" t="s">
        <v>23</v>
      </c>
      <c r="B197" s="74" t="s">
        <v>1086</v>
      </c>
      <c r="C197" s="74" t="s">
        <v>1177</v>
      </c>
      <c r="D197" s="74" t="s">
        <v>1178</v>
      </c>
      <c r="E197" s="74" t="s">
        <v>1179</v>
      </c>
      <c r="H197" s="74" t="s">
        <v>522</v>
      </c>
      <c r="I197" s="74" t="s">
        <v>2422</v>
      </c>
      <c r="J197" s="74" t="s">
        <v>528</v>
      </c>
      <c r="K197" s="74" t="s">
        <v>26</v>
      </c>
      <c r="L197" s="74" t="s">
        <v>2423</v>
      </c>
      <c r="M197" s="107">
        <v>-3.3816787659999998</v>
      </c>
      <c r="N197" s="107">
        <v>36.31984267</v>
      </c>
      <c r="O197" s="108">
        <v>1391.1014419999999</v>
      </c>
      <c r="P197" s="108">
        <v>2.5</v>
      </c>
      <c r="Q197" s="108">
        <v>2.496007605</v>
      </c>
      <c r="R197" s="135"/>
      <c r="S197" s="74">
        <v>55</v>
      </c>
      <c r="T197" s="74">
        <v>52</v>
      </c>
      <c r="U197" s="109">
        <f>V197/X197*T197</f>
        <v>13.52</v>
      </c>
      <c r="V197" s="109">
        <v>0.78</v>
      </c>
      <c r="W197" s="109">
        <v>0.30913999999999997</v>
      </c>
      <c r="X197" s="74">
        <v>3</v>
      </c>
      <c r="Y197" s="109">
        <v>0.28855000000000003</v>
      </c>
      <c r="Z197" s="109">
        <v>10.9</v>
      </c>
      <c r="AA197" s="77">
        <f>Y197/W197</f>
        <v>0.9333958724202629</v>
      </c>
      <c r="AB197" s="77">
        <f>U197</f>
        <v>13.52</v>
      </c>
      <c r="AC197" s="78">
        <f>+AB197*(100-Z197)/100</f>
        <v>12.046319999999998</v>
      </c>
      <c r="AD197" s="78">
        <f>AC197*AA197</f>
        <v>11.243985365853659</v>
      </c>
      <c r="AE197" s="78">
        <f>+(AD197/Z197*12.5)</f>
        <v>12.894478630566123</v>
      </c>
      <c r="AF197" s="63">
        <f>AE197*10000/25</f>
        <v>5157.7914522264491</v>
      </c>
      <c r="AG197" s="63"/>
      <c r="AH197" s="74" t="s">
        <v>2993</v>
      </c>
    </row>
    <row r="198" spans="1:34" ht="15" x14ac:dyDescent="0.2">
      <c r="A198" s="106" t="s">
        <v>23</v>
      </c>
      <c r="B198" s="74" t="s">
        <v>1086</v>
      </c>
      <c r="C198" s="74" t="s">
        <v>1087</v>
      </c>
      <c r="D198" s="74" t="s">
        <v>1095</v>
      </c>
      <c r="E198" s="74" t="s">
        <v>1096</v>
      </c>
      <c r="H198" s="74" t="s">
        <v>563</v>
      </c>
      <c r="I198" s="74" t="s">
        <v>562</v>
      </c>
      <c r="J198" s="74" t="s">
        <v>562</v>
      </c>
      <c r="K198" s="74" t="s">
        <v>24</v>
      </c>
      <c r="L198" s="74" t="s">
        <v>1728</v>
      </c>
      <c r="M198" s="107">
        <v>-3.4827729264152198</v>
      </c>
      <c r="N198" s="107">
        <v>37.451479098344699</v>
      </c>
      <c r="O198" s="108">
        <v>697.10412892324302</v>
      </c>
      <c r="P198" s="108">
        <v>3</v>
      </c>
      <c r="Q198" s="108">
        <v>2.7616454799999999</v>
      </c>
      <c r="R198" s="135"/>
      <c r="S198" s="74">
        <v>96</v>
      </c>
      <c r="T198" s="74">
        <v>96</v>
      </c>
      <c r="U198" s="109">
        <f>V198/X198*T198</f>
        <v>15.36</v>
      </c>
      <c r="V198" s="109">
        <v>0.48</v>
      </c>
      <c r="W198" s="109">
        <v>0.43752999999999997</v>
      </c>
      <c r="X198" s="74">
        <v>3</v>
      </c>
      <c r="Y198" s="109">
        <v>0.34829000000000004</v>
      </c>
      <c r="Z198" s="109">
        <v>10.6</v>
      </c>
      <c r="AA198" s="77">
        <f>Y198/W198</f>
        <v>0.7960368431878958</v>
      </c>
      <c r="AB198" s="77">
        <f>U198</f>
        <v>15.36</v>
      </c>
      <c r="AC198" s="78">
        <f>+AB198*(100-Z198)/100</f>
        <v>13.73184</v>
      </c>
      <c r="AD198" s="78">
        <f>AC198*AA198</f>
        <v>10.931050564761275</v>
      </c>
      <c r="AE198" s="78">
        <f>+(AD198/Z198*12.5)</f>
        <v>12.890389816935466</v>
      </c>
      <c r="AF198" s="63">
        <f>AE198*10000/25</f>
        <v>5156.1559267741859</v>
      </c>
      <c r="AG198" s="63"/>
      <c r="AH198" s="74" t="s">
        <v>2993</v>
      </c>
    </row>
    <row r="199" spans="1:34" ht="15" x14ac:dyDescent="0.2">
      <c r="A199" s="106" t="s">
        <v>23</v>
      </c>
      <c r="B199" s="74" t="s">
        <v>1078</v>
      </c>
      <c r="C199" s="74" t="s">
        <v>1157</v>
      </c>
      <c r="D199" s="74" t="s">
        <v>1158</v>
      </c>
      <c r="E199" s="74" t="s">
        <v>2402</v>
      </c>
      <c r="H199" s="74" t="s">
        <v>977</v>
      </c>
      <c r="I199" s="74" t="s">
        <v>2457</v>
      </c>
      <c r="J199" s="74" t="s">
        <v>961</v>
      </c>
      <c r="K199" s="74" t="s">
        <v>25</v>
      </c>
      <c r="L199" s="74" t="s">
        <v>2458</v>
      </c>
      <c r="M199" s="107">
        <v>-10.415956666666601</v>
      </c>
      <c r="N199" s="107">
        <v>36.145441666666599</v>
      </c>
      <c r="O199" s="108">
        <v>828.7</v>
      </c>
      <c r="P199" s="108">
        <v>1</v>
      </c>
      <c r="Q199" s="108">
        <v>1.2345365800000001</v>
      </c>
      <c r="R199" s="137"/>
      <c r="S199" s="74">
        <v>55</v>
      </c>
      <c r="T199" s="74">
        <v>42</v>
      </c>
      <c r="U199" s="109">
        <f>V199/X199*T199</f>
        <v>13.159999999999998</v>
      </c>
      <c r="V199" s="109">
        <v>0.94</v>
      </c>
      <c r="W199" s="109">
        <v>0.52</v>
      </c>
      <c r="X199" s="74">
        <v>3</v>
      </c>
      <c r="Y199" s="109">
        <v>0.42599999999999999</v>
      </c>
      <c r="Z199" s="110">
        <v>9.5</v>
      </c>
      <c r="AA199" s="77">
        <f>Y199/W199</f>
        <v>0.81923076923076921</v>
      </c>
      <c r="AB199" s="77">
        <f>U199</f>
        <v>13.159999999999998</v>
      </c>
      <c r="AC199" s="78">
        <f>+AB199*(100-Z199)/100</f>
        <v>11.909799999999997</v>
      </c>
      <c r="AD199" s="78">
        <f>AC199*AA199</f>
        <v>9.7568746153846124</v>
      </c>
      <c r="AE199" s="78">
        <f>+(AD199/Z199*12.5)</f>
        <v>12.837992914979754</v>
      </c>
      <c r="AF199" s="63">
        <f>AE199*10000/25</f>
        <v>5135.1971659919018</v>
      </c>
      <c r="AG199" s="63"/>
      <c r="AH199" s="74" t="s">
        <v>2993</v>
      </c>
    </row>
    <row r="200" spans="1:34" ht="15" x14ac:dyDescent="0.2">
      <c r="A200" s="106" t="s">
        <v>23</v>
      </c>
      <c r="B200" s="74" t="s">
        <v>1086</v>
      </c>
      <c r="C200" s="74" t="s">
        <v>1087</v>
      </c>
      <c r="D200" s="74" t="s">
        <v>1088</v>
      </c>
      <c r="E200" s="74" t="s">
        <v>1436</v>
      </c>
      <c r="H200" s="74" t="s">
        <v>591</v>
      </c>
      <c r="I200" s="74" t="s">
        <v>1437</v>
      </c>
      <c r="J200" s="74" t="s">
        <v>1438</v>
      </c>
      <c r="K200" s="74" t="s">
        <v>24</v>
      </c>
      <c r="L200" s="74" t="s">
        <v>1441</v>
      </c>
      <c r="M200" s="107">
        <v>-3.1920495732083598</v>
      </c>
      <c r="N200" s="107">
        <v>37.079941947031401</v>
      </c>
      <c r="O200" s="108">
        <v>1254.19249780566</v>
      </c>
      <c r="P200" s="108">
        <v>0.75</v>
      </c>
      <c r="Q200" s="108">
        <v>0.80432677500000005</v>
      </c>
      <c r="R200" s="135"/>
      <c r="S200" s="74">
        <v>97</v>
      </c>
      <c r="T200" s="74">
        <v>103</v>
      </c>
      <c r="U200" s="109">
        <f>V200/X200*T200</f>
        <v>16.48</v>
      </c>
      <c r="V200" s="109">
        <v>0.64</v>
      </c>
      <c r="W200" s="109">
        <v>0.52770000000000006</v>
      </c>
      <c r="X200" s="74">
        <v>4</v>
      </c>
      <c r="Y200" s="109">
        <v>0.44141000000000002</v>
      </c>
      <c r="Z200" s="109">
        <v>11.9</v>
      </c>
      <c r="AA200" s="77">
        <f>Y200/W200</f>
        <v>0.83647906007201056</v>
      </c>
      <c r="AB200" s="77">
        <f>U200</f>
        <v>16.48</v>
      </c>
      <c r="AC200" s="78">
        <f>+AB200*(100-Z200)/100</f>
        <v>14.518879999999999</v>
      </c>
      <c r="AD200" s="78">
        <f>AC200*AA200</f>
        <v>12.144739095698313</v>
      </c>
      <c r="AE200" s="78">
        <f>+(AD200/Z200*12.5)</f>
        <v>12.757078882036044</v>
      </c>
      <c r="AF200" s="63">
        <f>AE200*10000/25</f>
        <v>5102.8315528144176</v>
      </c>
      <c r="AG200" s="63"/>
      <c r="AH200" s="74" t="s">
        <v>2993</v>
      </c>
    </row>
    <row r="201" spans="1:34" ht="15" x14ac:dyDescent="0.2">
      <c r="A201" s="106" t="s">
        <v>23</v>
      </c>
      <c r="B201" s="74" t="s">
        <v>1078</v>
      </c>
      <c r="C201" s="74" t="s">
        <v>1194</v>
      </c>
      <c r="D201" s="74" t="s">
        <v>1383</v>
      </c>
      <c r="E201" s="74" t="s">
        <v>1384</v>
      </c>
      <c r="H201" s="74" t="s">
        <v>329</v>
      </c>
      <c r="I201" s="74" t="s">
        <v>1980</v>
      </c>
      <c r="J201" s="74" t="s">
        <v>975</v>
      </c>
      <c r="K201" s="74" t="s">
        <v>24</v>
      </c>
      <c r="L201" s="74" t="s">
        <v>2020</v>
      </c>
      <c r="M201" s="107">
        <v>-7.7291018648952203</v>
      </c>
      <c r="N201" s="107">
        <v>31.0907179686169</v>
      </c>
      <c r="O201" s="108">
        <v>1645.1633778733101</v>
      </c>
      <c r="P201" s="108">
        <v>3</v>
      </c>
      <c r="Q201" s="108">
        <v>8.8648918749999996</v>
      </c>
      <c r="R201" s="137"/>
      <c r="S201" s="74">
        <v>57</v>
      </c>
      <c r="T201" s="74">
        <v>45</v>
      </c>
      <c r="U201" s="109">
        <f>V201/X201*T201</f>
        <v>11.1</v>
      </c>
      <c r="V201" s="109">
        <v>0.74</v>
      </c>
      <c r="W201" s="109">
        <v>0.62</v>
      </c>
      <c r="X201" s="74">
        <v>3</v>
      </c>
      <c r="Y201" s="109">
        <v>0.52900000000000003</v>
      </c>
      <c r="Z201" s="109">
        <v>8.5</v>
      </c>
      <c r="AA201" s="77">
        <f>Y201/W201</f>
        <v>0.85322580645161294</v>
      </c>
      <c r="AB201" s="77">
        <f>U201</f>
        <v>11.1</v>
      </c>
      <c r="AC201" s="78">
        <f>+AB201*(100-Z201)/100</f>
        <v>10.156499999999999</v>
      </c>
      <c r="AD201" s="78">
        <f>AC201*AA201</f>
        <v>8.6657879032258069</v>
      </c>
      <c r="AE201" s="78">
        <f>+(AD201/Z201*12.5)</f>
        <v>12.743805740037949</v>
      </c>
      <c r="AF201" s="63">
        <f>AE201*10000/25</f>
        <v>5097.5222960151796</v>
      </c>
      <c r="AG201" s="63"/>
      <c r="AH201" s="74" t="s">
        <v>2993</v>
      </c>
    </row>
    <row r="202" spans="1:34" ht="15" x14ac:dyDescent="0.2">
      <c r="A202" s="106" t="s">
        <v>23</v>
      </c>
      <c r="B202" s="74" t="s">
        <v>1086</v>
      </c>
      <c r="C202" s="74" t="s">
        <v>1103</v>
      </c>
      <c r="D202" s="74" t="s">
        <v>1294</v>
      </c>
      <c r="E202" s="74" t="s">
        <v>1295</v>
      </c>
      <c r="H202" s="74" t="s">
        <v>616</v>
      </c>
      <c r="I202" s="74" t="s">
        <v>1296</v>
      </c>
      <c r="J202" s="74" t="s">
        <v>1296</v>
      </c>
      <c r="K202" s="74" t="s">
        <v>26</v>
      </c>
      <c r="L202" s="74" t="s">
        <v>1299</v>
      </c>
      <c r="M202" s="107">
        <v>-4.4543926340000004</v>
      </c>
      <c r="N202" s="107">
        <v>35.505717879999999</v>
      </c>
      <c r="O202" s="108">
        <v>1545.14769</v>
      </c>
      <c r="P202" s="108">
        <v>2</v>
      </c>
      <c r="Q202" s="108">
        <v>2.1040990750000002</v>
      </c>
      <c r="R202" s="135"/>
      <c r="S202" s="74">
        <v>72</v>
      </c>
      <c r="T202" s="74">
        <v>71</v>
      </c>
      <c r="U202" s="109">
        <f>V202/X202*T202</f>
        <v>17.04</v>
      </c>
      <c r="V202" s="109">
        <v>0.72</v>
      </c>
      <c r="W202" s="109">
        <v>0.38791000000000003</v>
      </c>
      <c r="X202" s="74">
        <v>3</v>
      </c>
      <c r="Y202" s="109">
        <v>0.29794999999999999</v>
      </c>
      <c r="Z202" s="109">
        <v>11.4</v>
      </c>
      <c r="AA202" s="77">
        <f>Y202/W202</f>
        <v>0.76809053646464376</v>
      </c>
      <c r="AB202" s="77">
        <f>U202</f>
        <v>17.04</v>
      </c>
      <c r="AC202" s="78">
        <f>+AB202*(100-Z202)/100</f>
        <v>15.097439999999999</v>
      </c>
      <c r="AD202" s="78">
        <f>AC202*AA202</f>
        <v>11.59620078884277</v>
      </c>
      <c r="AE202" s="78">
        <f>+(AD202/Z202*12.5)</f>
        <v>12.715132443906546</v>
      </c>
      <c r="AF202" s="63">
        <f>AE202*10000/25</f>
        <v>5086.0529775626183</v>
      </c>
      <c r="AG202" s="63"/>
      <c r="AH202" s="74" t="s">
        <v>2993</v>
      </c>
    </row>
    <row r="203" spans="1:34" ht="15" x14ac:dyDescent="0.2">
      <c r="A203" s="106" t="s">
        <v>23</v>
      </c>
      <c r="B203" s="74" t="s">
        <v>1078</v>
      </c>
      <c r="C203" s="74" t="s">
        <v>1194</v>
      </c>
      <c r="D203" s="74" t="s">
        <v>1383</v>
      </c>
      <c r="E203" s="74" t="s">
        <v>1699</v>
      </c>
      <c r="H203" s="74" t="s">
        <v>2192</v>
      </c>
      <c r="I203" s="74" t="s">
        <v>2193</v>
      </c>
      <c r="J203" s="74" t="s">
        <v>2194</v>
      </c>
      <c r="K203" s="74" t="s">
        <v>24</v>
      </c>
      <c r="L203" s="74" t="s">
        <v>2197</v>
      </c>
      <c r="M203" s="107">
        <v>-7.7689793514381202</v>
      </c>
      <c r="N203" s="107">
        <v>31.136341237355399</v>
      </c>
      <c r="O203" s="108">
        <v>1714.18821146596</v>
      </c>
      <c r="P203" s="108">
        <v>0.5</v>
      </c>
      <c r="Q203" s="108">
        <v>0.74625710000000001</v>
      </c>
      <c r="R203" s="137"/>
      <c r="S203" s="74">
        <v>27</v>
      </c>
      <c r="T203" s="74">
        <v>37</v>
      </c>
      <c r="U203" s="109">
        <f>V203/X203*T203</f>
        <v>12.764999999999999</v>
      </c>
      <c r="V203" s="109">
        <v>1.38</v>
      </c>
      <c r="W203" s="109">
        <v>1.1200000000000001</v>
      </c>
      <c r="X203" s="74">
        <v>4</v>
      </c>
      <c r="Y203" s="109">
        <v>0.94399999999999995</v>
      </c>
      <c r="Z203" s="109">
        <v>9.6</v>
      </c>
      <c r="AA203" s="77">
        <f>Y203/W203</f>
        <v>0.84285714285714275</v>
      </c>
      <c r="AB203" s="77">
        <f>U203</f>
        <v>12.764999999999999</v>
      </c>
      <c r="AC203" s="78">
        <f>+AB203*(100-Z203)/100</f>
        <v>11.53956</v>
      </c>
      <c r="AD203" s="78">
        <f>AC203*AA203</f>
        <v>9.7262005714285706</v>
      </c>
      <c r="AE203" s="78">
        <f>+(AD203/Z203*12.5)</f>
        <v>12.664323660714286</v>
      </c>
      <c r="AF203" s="63">
        <f>AE203*10000/25</f>
        <v>5065.729464285715</v>
      </c>
      <c r="AG203" s="63"/>
      <c r="AH203" s="74" t="s">
        <v>1411</v>
      </c>
    </row>
    <row r="204" spans="1:34" ht="15" x14ac:dyDescent="0.2">
      <c r="A204" s="106" t="s">
        <v>23</v>
      </c>
      <c r="B204" s="74" t="s">
        <v>1086</v>
      </c>
      <c r="C204" s="74" t="s">
        <v>1087</v>
      </c>
      <c r="D204" s="74" t="s">
        <v>1095</v>
      </c>
      <c r="E204" s="74" t="s">
        <v>1126</v>
      </c>
      <c r="H204" s="74" t="s">
        <v>771</v>
      </c>
      <c r="I204" s="74" t="s">
        <v>1796</v>
      </c>
      <c r="J204" s="74" t="s">
        <v>558</v>
      </c>
      <c r="K204" s="74" t="s">
        <v>24</v>
      </c>
      <c r="L204" s="74" t="s">
        <v>1797</v>
      </c>
      <c r="M204" s="107">
        <v>-3.4443849999999898</v>
      </c>
      <c r="N204" s="107">
        <v>37.404389999999999</v>
      </c>
      <c r="O204" s="108">
        <v>727.8</v>
      </c>
      <c r="P204" s="108">
        <v>1</v>
      </c>
      <c r="Q204" s="108">
        <v>1.3061970300000001</v>
      </c>
      <c r="R204" s="135"/>
      <c r="S204" s="74">
        <v>80</v>
      </c>
      <c r="T204" s="74">
        <v>75</v>
      </c>
      <c r="U204" s="109">
        <f>V204/X204*T204</f>
        <v>17</v>
      </c>
      <c r="V204" s="109">
        <v>0.68</v>
      </c>
      <c r="W204" s="109">
        <v>0.55654999999999999</v>
      </c>
      <c r="X204" s="74">
        <v>3</v>
      </c>
      <c r="Y204" s="109">
        <v>0.47138000000000002</v>
      </c>
      <c r="Z204" s="109">
        <v>12.5</v>
      </c>
      <c r="AA204" s="77">
        <f>Y204/W204</f>
        <v>0.84696792740993632</v>
      </c>
      <c r="AB204" s="77">
        <f>U204</f>
        <v>17</v>
      </c>
      <c r="AC204" s="78">
        <f>+AB204*(100-Z204)/100</f>
        <v>14.875</v>
      </c>
      <c r="AD204" s="78">
        <f>AC204*AA204</f>
        <v>12.598647920222803</v>
      </c>
      <c r="AE204" s="78">
        <f>+(AD204/Z204*12.5)</f>
        <v>12.598647920222803</v>
      </c>
      <c r="AF204" s="63">
        <f>AE204*10000/25</f>
        <v>5039.4591680891208</v>
      </c>
      <c r="AG204" s="63"/>
      <c r="AH204" s="74" t="s">
        <v>1411</v>
      </c>
    </row>
    <row r="205" spans="1:34" ht="15" x14ac:dyDescent="0.2">
      <c r="A205" s="106" t="s">
        <v>23</v>
      </c>
      <c r="B205" s="74" t="s">
        <v>1078</v>
      </c>
      <c r="C205" s="74" t="s">
        <v>1132</v>
      </c>
      <c r="D205" s="74" t="s">
        <v>1868</v>
      </c>
      <c r="E205" s="74" t="s">
        <v>1869</v>
      </c>
      <c r="H205" s="74" t="s">
        <v>463</v>
      </c>
      <c r="I205" s="74" t="s">
        <v>464</v>
      </c>
      <c r="J205" s="74" t="s">
        <v>464</v>
      </c>
      <c r="K205" s="74" t="s">
        <v>24</v>
      </c>
      <c r="L205" s="74" t="s">
        <v>2872</v>
      </c>
      <c r="M205" s="107">
        <v>-9.2036737866667906</v>
      </c>
      <c r="N205" s="107">
        <v>32.737839800459703</v>
      </c>
      <c r="O205" s="108">
        <v>1328.1798814336701</v>
      </c>
      <c r="P205" s="108">
        <v>4</v>
      </c>
      <c r="Q205" s="108">
        <v>3.3645816800000001</v>
      </c>
      <c r="R205" s="137"/>
      <c r="S205" s="74">
        <v>111</v>
      </c>
      <c r="T205" s="74">
        <v>90</v>
      </c>
      <c r="U205" s="109">
        <f>V205/X205*T205</f>
        <v>15.600000000000001</v>
      </c>
      <c r="V205" s="109">
        <v>0.52</v>
      </c>
      <c r="W205" s="109">
        <v>0.5</v>
      </c>
      <c r="X205" s="74">
        <v>3</v>
      </c>
      <c r="Y205" s="109">
        <v>0.44</v>
      </c>
      <c r="Z205" s="109">
        <v>12</v>
      </c>
      <c r="AA205" s="77">
        <f>Y205/W205</f>
        <v>0.88</v>
      </c>
      <c r="AB205" s="77">
        <f>U205</f>
        <v>15.600000000000001</v>
      </c>
      <c r="AC205" s="78">
        <f>+AB205*(100-Z205)/100</f>
        <v>13.728000000000002</v>
      </c>
      <c r="AD205" s="78">
        <f>AC205*AA205</f>
        <v>12.080640000000001</v>
      </c>
      <c r="AE205" s="78">
        <f>+(AD205/Z205*12.5)</f>
        <v>12.584000000000001</v>
      </c>
      <c r="AF205" s="63">
        <f>AE205*10000/25</f>
        <v>5033.6000000000004</v>
      </c>
      <c r="AG205" s="63"/>
      <c r="AH205" s="74" t="s">
        <v>1411</v>
      </c>
    </row>
    <row r="206" spans="1:34" ht="15" x14ac:dyDescent="0.2">
      <c r="A206" s="106" t="s">
        <v>23</v>
      </c>
      <c r="B206" s="74" t="s">
        <v>1086</v>
      </c>
      <c r="C206" s="74" t="s">
        <v>1177</v>
      </c>
      <c r="D206" s="74" t="s">
        <v>1204</v>
      </c>
      <c r="E206" s="74" t="s">
        <v>1371</v>
      </c>
      <c r="H206" s="74" t="s">
        <v>738</v>
      </c>
      <c r="I206" s="74" t="s">
        <v>1613</v>
      </c>
      <c r="J206" s="74" t="s">
        <v>1614</v>
      </c>
      <c r="K206" s="74" t="s">
        <v>26</v>
      </c>
      <c r="L206" s="74" t="s">
        <v>1615</v>
      </c>
      <c r="M206" s="107">
        <v>-3.3192949999999999</v>
      </c>
      <c r="N206" s="107">
        <v>35.71696833</v>
      </c>
      <c r="O206" s="108">
        <v>1379</v>
      </c>
      <c r="P206" s="108">
        <v>1</v>
      </c>
      <c r="Q206" s="108">
        <v>0.67929164500000005</v>
      </c>
      <c r="R206" s="135"/>
      <c r="S206" s="74">
        <v>74</v>
      </c>
      <c r="T206" s="74">
        <v>71</v>
      </c>
      <c r="U206" s="109">
        <f>V206/X206*T206</f>
        <v>16.803333333333335</v>
      </c>
      <c r="V206" s="109">
        <v>0.71</v>
      </c>
      <c r="W206" s="109">
        <v>0.50743000000000005</v>
      </c>
      <c r="X206" s="74">
        <v>3</v>
      </c>
      <c r="Y206" s="109">
        <v>0.40902999999999995</v>
      </c>
      <c r="Z206" s="109">
        <v>11.9</v>
      </c>
      <c r="AA206" s="77">
        <f>Y206/W206</f>
        <v>0.80608162702244623</v>
      </c>
      <c r="AB206" s="77">
        <f>U206</f>
        <v>16.803333333333335</v>
      </c>
      <c r="AC206" s="78">
        <f>+AB206*(100-Z206)/100</f>
        <v>14.803736666666666</v>
      </c>
      <c r="AD206" s="78">
        <f>AC206*AA206</f>
        <v>11.933020138278511</v>
      </c>
      <c r="AE206" s="78">
        <f>+(AD206/Z206*12.5)</f>
        <v>12.534685019200117</v>
      </c>
      <c r="AF206" s="63">
        <f>AE206*10000/25</f>
        <v>5013.8740076800468</v>
      </c>
      <c r="AG206" s="63"/>
      <c r="AH206" s="74" t="s">
        <v>1589</v>
      </c>
    </row>
    <row r="207" spans="1:34" ht="15" x14ac:dyDescent="0.2">
      <c r="A207" s="106" t="s">
        <v>23</v>
      </c>
      <c r="B207" s="74" t="s">
        <v>1078</v>
      </c>
      <c r="C207" s="74" t="s">
        <v>1132</v>
      </c>
      <c r="D207" s="74" t="s">
        <v>1868</v>
      </c>
      <c r="E207" s="74" t="s">
        <v>2075</v>
      </c>
      <c r="H207" s="74" t="s">
        <v>929</v>
      </c>
      <c r="I207" s="74" t="s">
        <v>2934</v>
      </c>
      <c r="J207" s="74" t="s">
        <v>2935</v>
      </c>
      <c r="K207" s="74" t="s">
        <v>26</v>
      </c>
      <c r="L207" s="74" t="s">
        <v>2936</v>
      </c>
      <c r="M207" s="107">
        <v>-9.1679383330000004</v>
      </c>
      <c r="N207" s="107">
        <v>32.71657167</v>
      </c>
      <c r="O207" s="108">
        <v>1268.9000000000001</v>
      </c>
      <c r="P207" s="108">
        <v>0.75</v>
      </c>
      <c r="Q207" s="108">
        <v>0.68596347999999996</v>
      </c>
      <c r="R207" s="137"/>
      <c r="S207" s="74">
        <v>47</v>
      </c>
      <c r="T207" s="74">
        <v>46</v>
      </c>
      <c r="U207" s="109">
        <f>V207/X207*T207</f>
        <v>10.119999999999999</v>
      </c>
      <c r="V207" s="109">
        <v>0.66</v>
      </c>
      <c r="W207" s="109">
        <v>0.54</v>
      </c>
      <c r="X207" s="74">
        <v>3</v>
      </c>
      <c r="Y207" s="109">
        <v>0.46899999999999997</v>
      </c>
      <c r="Z207" s="109">
        <v>8.1</v>
      </c>
      <c r="AA207" s="77">
        <f>Y207/W207</f>
        <v>0.86851851851851836</v>
      </c>
      <c r="AB207" s="77">
        <f>U207</f>
        <v>10.119999999999999</v>
      </c>
      <c r="AC207" s="78">
        <f>+AB207*(100-Z207)/100</f>
        <v>9.3002800000000008</v>
      </c>
      <c r="AD207" s="78">
        <f>AC207*AA207</f>
        <v>8.0774654074074057</v>
      </c>
      <c r="AE207" s="78">
        <f>+(AD207/Z207*12.5)</f>
        <v>12.465224394147231</v>
      </c>
      <c r="AF207" s="63">
        <f>AE207*10000/25</f>
        <v>4986.0897576588932</v>
      </c>
      <c r="AG207" s="63"/>
      <c r="AH207" s="74" t="s">
        <v>1589</v>
      </c>
    </row>
    <row r="208" spans="1:34" ht="15" x14ac:dyDescent="0.2">
      <c r="A208" s="106" t="s">
        <v>23</v>
      </c>
      <c r="B208" s="74" t="s">
        <v>1086</v>
      </c>
      <c r="C208" s="74" t="s">
        <v>1177</v>
      </c>
      <c r="D208" s="74" t="s">
        <v>1204</v>
      </c>
      <c r="E208" s="74" t="s">
        <v>1336</v>
      </c>
      <c r="H208" s="74" t="s">
        <v>503</v>
      </c>
      <c r="I208" s="74" t="s">
        <v>2513</v>
      </c>
      <c r="J208" s="74" t="s">
        <v>2513</v>
      </c>
      <c r="K208" s="74" t="s">
        <v>24</v>
      </c>
      <c r="L208" s="74" t="s">
        <v>2514</v>
      </c>
      <c r="M208" s="107">
        <v>-3.4383380588719699</v>
      </c>
      <c r="N208" s="107">
        <v>35.629343601850898</v>
      </c>
      <c r="O208" s="108">
        <v>1337.1575297996101</v>
      </c>
      <c r="P208" s="108">
        <v>1</v>
      </c>
      <c r="Q208" s="108">
        <v>1.179926375</v>
      </c>
      <c r="R208" s="135"/>
      <c r="S208" s="74">
        <v>89</v>
      </c>
      <c r="T208" s="74">
        <v>102</v>
      </c>
      <c r="U208" s="109">
        <f>V208/X208*T208</f>
        <v>18.700000000000003</v>
      </c>
      <c r="V208" s="109">
        <v>0.55000000000000004</v>
      </c>
      <c r="W208" s="109">
        <v>0.5132000000000001</v>
      </c>
      <c r="X208" s="74">
        <v>3</v>
      </c>
      <c r="Y208" s="109">
        <v>0.42695</v>
      </c>
      <c r="Z208" s="109">
        <v>13.5</v>
      </c>
      <c r="AA208" s="77">
        <f>Y208/W208</f>
        <v>0.8319368667186281</v>
      </c>
      <c r="AB208" s="77">
        <f>U208</f>
        <v>18.700000000000003</v>
      </c>
      <c r="AC208" s="78">
        <f>+AB208*(100-Z208)/100</f>
        <v>16.175500000000003</v>
      </c>
      <c r="AD208" s="78">
        <f>AC208*AA208</f>
        <v>13.456994787607172</v>
      </c>
      <c r="AE208" s="78">
        <f>+(AD208/Z208*12.5)</f>
        <v>12.46018035889553</v>
      </c>
      <c r="AF208" s="63">
        <f>AE208*10000/25</f>
        <v>4984.0721435582118</v>
      </c>
      <c r="AG208" s="63"/>
      <c r="AH208" s="74" t="s">
        <v>1589</v>
      </c>
    </row>
    <row r="209" spans="1:34" ht="15" x14ac:dyDescent="0.2">
      <c r="A209" s="106" t="s">
        <v>23</v>
      </c>
      <c r="B209" s="74" t="s">
        <v>1086</v>
      </c>
      <c r="C209" s="74" t="s">
        <v>1087</v>
      </c>
      <c r="D209" s="74" t="s">
        <v>1088</v>
      </c>
      <c r="E209" s="74" t="s">
        <v>1436</v>
      </c>
      <c r="H209" s="74" t="s">
        <v>592</v>
      </c>
      <c r="I209" s="74" t="s">
        <v>1633</v>
      </c>
      <c r="J209" s="74" t="s">
        <v>1633</v>
      </c>
      <c r="K209" s="74" t="s">
        <v>26</v>
      </c>
      <c r="L209" s="74" t="s">
        <v>1636</v>
      </c>
      <c r="M209" s="107">
        <v>-3.189151812</v>
      </c>
      <c r="N209" s="107">
        <v>37.075889259999997</v>
      </c>
      <c r="O209" s="108">
        <v>1259.7078349999999</v>
      </c>
      <c r="P209" s="108">
        <v>0.75</v>
      </c>
      <c r="Q209" s="108">
        <v>0.39561510500000002</v>
      </c>
      <c r="R209" s="135"/>
      <c r="S209" s="74">
        <v>37</v>
      </c>
      <c r="T209" s="74">
        <v>37</v>
      </c>
      <c r="U209" s="109">
        <f>V209/X209*T209</f>
        <v>14.799999999999999</v>
      </c>
      <c r="V209" s="109">
        <v>1.2</v>
      </c>
      <c r="W209" s="109">
        <v>0.33655000000000002</v>
      </c>
      <c r="X209" s="74">
        <v>3</v>
      </c>
      <c r="Y209" s="109">
        <v>0.27407999999999999</v>
      </c>
      <c r="Z209" s="109">
        <v>10.8</v>
      </c>
      <c r="AA209" s="77">
        <f>Y209/W209</f>
        <v>0.81438122121527257</v>
      </c>
      <c r="AB209" s="77">
        <f>U209</f>
        <v>14.799999999999999</v>
      </c>
      <c r="AC209" s="78">
        <f>+AB209*(100-Z209)/100</f>
        <v>13.201599999999999</v>
      </c>
      <c r="AD209" s="78">
        <f>AC209*AA209</f>
        <v>10.751135129995541</v>
      </c>
      <c r="AE209" s="78">
        <f>+(AD209/Z209*12.5)</f>
        <v>12.443443437494839</v>
      </c>
      <c r="AF209" s="63">
        <f>AE209*10000/25</f>
        <v>4977.3773749979355</v>
      </c>
      <c r="AG209" s="63"/>
      <c r="AH209" s="74" t="s">
        <v>2993</v>
      </c>
    </row>
    <row r="210" spans="1:34" ht="15" x14ac:dyDescent="0.2">
      <c r="A210" s="112" t="s">
        <v>23</v>
      </c>
      <c r="B210" s="113" t="s">
        <v>1078</v>
      </c>
      <c r="C210" s="113" t="s">
        <v>1157</v>
      </c>
      <c r="D210" s="113" t="s">
        <v>1158</v>
      </c>
      <c r="E210" s="113" t="s">
        <v>2402</v>
      </c>
      <c r="F210" s="113"/>
      <c r="G210" s="113"/>
      <c r="H210" s="113" t="s">
        <v>976</v>
      </c>
      <c r="I210" s="113" t="s">
        <v>2403</v>
      </c>
      <c r="J210" s="113" t="s">
        <v>949</v>
      </c>
      <c r="K210" s="74" t="s">
        <v>24</v>
      </c>
      <c r="L210" s="113" t="s">
        <v>2455</v>
      </c>
      <c r="M210" s="114">
        <v>-10.414496666666601</v>
      </c>
      <c r="N210" s="114">
        <v>36.1467216666666</v>
      </c>
      <c r="O210" s="115">
        <v>833.8</v>
      </c>
      <c r="P210" s="115">
        <v>3</v>
      </c>
      <c r="Q210" s="115">
        <v>2.5871893500000001</v>
      </c>
      <c r="R210" s="137"/>
      <c r="S210" s="113">
        <v>52</v>
      </c>
      <c r="T210" s="113">
        <v>52</v>
      </c>
      <c r="U210" s="109">
        <f>V210/X210*T210</f>
        <v>15.946666666666669</v>
      </c>
      <c r="V210" s="116">
        <v>0.92</v>
      </c>
      <c r="W210" s="109">
        <v>0.62</v>
      </c>
      <c r="X210" s="74">
        <v>3</v>
      </c>
      <c r="Y210" s="109">
        <v>0.51</v>
      </c>
      <c r="Z210" s="109">
        <v>11.7</v>
      </c>
      <c r="AA210" s="77">
        <f>Y210/W210</f>
        <v>0.82258064516129037</v>
      </c>
      <c r="AB210" s="77">
        <f>U210</f>
        <v>15.946666666666669</v>
      </c>
      <c r="AC210" s="78">
        <f>+AB210*(100-Z210)/100</f>
        <v>14.080906666666667</v>
      </c>
      <c r="AD210" s="78">
        <f>AC210*AA210</f>
        <v>11.582681290322581</v>
      </c>
      <c r="AE210" s="78">
        <f>+(AD210/Z210*12.5)</f>
        <v>12.374659498207887</v>
      </c>
      <c r="AF210" s="63">
        <f>AE210*10000/25</f>
        <v>4949.8637992831545</v>
      </c>
      <c r="AG210" s="63"/>
      <c r="AH210" s="74" t="s">
        <v>2993</v>
      </c>
    </row>
    <row r="211" spans="1:34" ht="15" x14ac:dyDescent="0.2">
      <c r="A211" s="106" t="s">
        <v>23</v>
      </c>
      <c r="B211" s="74" t="s">
        <v>1086</v>
      </c>
      <c r="C211" s="74" t="s">
        <v>1087</v>
      </c>
      <c r="D211" s="74" t="s">
        <v>1088</v>
      </c>
      <c r="E211" s="74" t="s">
        <v>1436</v>
      </c>
      <c r="H211" s="74" t="s">
        <v>594</v>
      </c>
      <c r="I211" s="74" t="s">
        <v>595</v>
      </c>
      <c r="K211" s="74" t="s">
        <v>25</v>
      </c>
      <c r="L211" s="74" t="s">
        <v>1517</v>
      </c>
      <c r="M211" s="107">
        <v>-3.18810563178753</v>
      </c>
      <c r="N211" s="107">
        <v>37.075586537765702</v>
      </c>
      <c r="O211" s="108">
        <v>1253.4915831513899</v>
      </c>
      <c r="P211" s="108">
        <v>0.25</v>
      </c>
      <c r="Q211" s="108">
        <v>0.30047968000000003</v>
      </c>
      <c r="R211" s="135"/>
      <c r="S211" s="74">
        <v>62</v>
      </c>
      <c r="T211" s="74">
        <v>64</v>
      </c>
      <c r="U211" s="109">
        <f>V211/X211*T211</f>
        <v>18.239999999999998</v>
      </c>
      <c r="V211" s="109">
        <v>1.1399999999999999</v>
      </c>
      <c r="W211" s="109">
        <v>0.73474000000000006</v>
      </c>
      <c r="X211" s="74">
        <v>4</v>
      </c>
      <c r="Y211" s="109">
        <v>0.62226999999999999</v>
      </c>
      <c r="Z211" s="109">
        <v>13.5</v>
      </c>
      <c r="AA211" s="77">
        <f>Y211/W211</f>
        <v>0.84692544301385519</v>
      </c>
      <c r="AB211" s="77">
        <f>U211</f>
        <v>18.239999999999998</v>
      </c>
      <c r="AC211" s="78">
        <f>+AB211*(100-Z211)/100</f>
        <v>15.777599999999998</v>
      </c>
      <c r="AD211" s="78">
        <f>AC211*AA211</f>
        <v>13.362450869695399</v>
      </c>
      <c r="AE211" s="78">
        <f>+(AD211/Z211*12.5)</f>
        <v>12.372639694162407</v>
      </c>
      <c r="AF211" s="63">
        <f>AE211*10000/25</f>
        <v>4949.0558776649632</v>
      </c>
      <c r="AG211" s="63"/>
      <c r="AH211" s="74" t="s">
        <v>2993</v>
      </c>
    </row>
    <row r="212" spans="1:34" ht="15" x14ac:dyDescent="0.2">
      <c r="A212" s="106" t="s">
        <v>23</v>
      </c>
      <c r="B212" s="74" t="s">
        <v>1078</v>
      </c>
      <c r="C212" s="74" t="s">
        <v>1079</v>
      </c>
      <c r="D212" s="74" t="s">
        <v>1419</v>
      </c>
      <c r="E212" s="74" t="s">
        <v>1420</v>
      </c>
      <c r="H212" s="74" t="s">
        <v>185</v>
      </c>
      <c r="I212" s="74" t="s">
        <v>186</v>
      </c>
      <c r="J212" s="74" t="s">
        <v>186</v>
      </c>
      <c r="K212" s="74" t="s">
        <v>26</v>
      </c>
      <c r="L212" s="74" t="s">
        <v>1492</v>
      </c>
      <c r="M212" s="107">
        <v>-8.2771117590000003</v>
      </c>
      <c r="N212" s="107">
        <v>35.045235179999999</v>
      </c>
      <c r="O212" s="108">
        <v>1547.459807</v>
      </c>
      <c r="P212" s="108">
        <v>1</v>
      </c>
      <c r="Q212" s="108">
        <v>0.86437328999999996</v>
      </c>
      <c r="R212" s="137"/>
      <c r="S212" s="74">
        <v>102</v>
      </c>
      <c r="T212" s="74">
        <v>97</v>
      </c>
      <c r="U212" s="109">
        <f>V212/X212*T212</f>
        <v>18.106666666666669</v>
      </c>
      <c r="V212" s="109">
        <v>0.56000000000000005</v>
      </c>
      <c r="W212" s="109">
        <v>0.40800999999999998</v>
      </c>
      <c r="X212" s="74">
        <v>3</v>
      </c>
      <c r="Y212" s="109">
        <v>0.30386000000000002</v>
      </c>
      <c r="Z212" s="76">
        <v>12</v>
      </c>
      <c r="AA212" s="77">
        <f>Y212/W212</f>
        <v>0.74473664861155375</v>
      </c>
      <c r="AB212" s="77">
        <f>U212</f>
        <v>18.106666666666669</v>
      </c>
      <c r="AC212" s="78">
        <f>+AB212*(100-Z212)/100</f>
        <v>15.933866666666667</v>
      </c>
      <c r="AD212" s="78">
        <f>AC212*AA212</f>
        <v>11.866534460756682</v>
      </c>
      <c r="AE212" s="78">
        <f>+(AD212/Z212*12.5)</f>
        <v>12.360973396621544</v>
      </c>
      <c r="AF212" s="61">
        <f>AE212*10000/25</f>
        <v>4944.3893586486174</v>
      </c>
      <c r="AG212" s="63"/>
      <c r="AH212" s="74" t="s">
        <v>2993</v>
      </c>
    </row>
    <row r="213" spans="1:34" ht="15" x14ac:dyDescent="0.2">
      <c r="A213" s="106" t="s">
        <v>23</v>
      </c>
      <c r="B213" s="74" t="s">
        <v>1078</v>
      </c>
      <c r="C213" s="74" t="s">
        <v>1157</v>
      </c>
      <c r="D213" s="74" t="s">
        <v>1489</v>
      </c>
      <c r="E213" s="74" t="s">
        <v>2615</v>
      </c>
      <c r="H213" s="74" t="s">
        <v>414</v>
      </c>
      <c r="I213" s="74" t="s">
        <v>2706</v>
      </c>
      <c r="J213" s="74" t="s">
        <v>2707</v>
      </c>
      <c r="K213" s="74" t="s">
        <v>24</v>
      </c>
      <c r="L213" s="74" t="s">
        <v>2708</v>
      </c>
      <c r="M213" s="107">
        <v>-10.5714283333333</v>
      </c>
      <c r="N213" s="107">
        <v>35.382611666666598</v>
      </c>
      <c r="O213" s="108">
        <v>1023.7</v>
      </c>
      <c r="P213" s="108">
        <v>1.5</v>
      </c>
      <c r="Q213" s="108">
        <v>1.186845315</v>
      </c>
      <c r="R213" s="137"/>
      <c r="S213" s="74">
        <v>87</v>
      </c>
      <c r="T213" s="74">
        <v>87</v>
      </c>
      <c r="U213" s="109">
        <v>15.08</v>
      </c>
      <c r="V213" s="76">
        <v>0.52</v>
      </c>
      <c r="W213" s="76">
        <v>0.34</v>
      </c>
      <c r="X213" s="111">
        <v>3</v>
      </c>
      <c r="Y213" s="76">
        <v>0.29199999999999998</v>
      </c>
      <c r="Z213" s="76">
        <v>15.2</v>
      </c>
      <c r="AA213" s="77">
        <v>0.85882352941176454</v>
      </c>
      <c r="AB213" s="77">
        <v>15.08</v>
      </c>
      <c r="AC213" s="78">
        <v>12.787839999999999</v>
      </c>
      <c r="AD213" s="78">
        <v>10.982497882352938</v>
      </c>
      <c r="AE213" s="78">
        <f>+(AD213/Z213*12.5)</f>
        <v>9.0316594427244556</v>
      </c>
      <c r="AF213" s="63">
        <v>4942.1240470588218</v>
      </c>
      <c r="AG213" s="63"/>
      <c r="AH213" s="74" t="s">
        <v>2993</v>
      </c>
    </row>
    <row r="214" spans="1:34" ht="15" x14ac:dyDescent="0.2">
      <c r="A214" s="106" t="s">
        <v>23</v>
      </c>
      <c r="B214" s="74" t="s">
        <v>1086</v>
      </c>
      <c r="C214" s="74" t="s">
        <v>1087</v>
      </c>
      <c r="D214" s="74" t="s">
        <v>1141</v>
      </c>
      <c r="E214" s="74" t="s">
        <v>1142</v>
      </c>
      <c r="H214" s="74" t="s">
        <v>551</v>
      </c>
      <c r="I214" s="74" t="s">
        <v>2121</v>
      </c>
      <c r="J214" s="74" t="s">
        <v>794</v>
      </c>
      <c r="K214" s="74" t="s">
        <v>26</v>
      </c>
      <c r="L214" s="74" t="s">
        <v>2124</v>
      </c>
      <c r="M214" s="107">
        <v>-3.2383611929999998</v>
      </c>
      <c r="N214" s="107">
        <v>37.141088629999999</v>
      </c>
      <c r="O214" s="108">
        <v>1184.804727</v>
      </c>
      <c r="P214" s="108">
        <v>1</v>
      </c>
      <c r="Q214" s="108">
        <v>1.1796792700000001</v>
      </c>
      <c r="R214" s="135"/>
      <c r="S214" s="74">
        <v>43</v>
      </c>
      <c r="T214" s="74">
        <v>40</v>
      </c>
      <c r="U214" s="109">
        <f>V214/X214*T214</f>
        <v>20</v>
      </c>
      <c r="V214" s="109">
        <v>1.5</v>
      </c>
      <c r="W214" s="109">
        <v>0.3538</v>
      </c>
      <c r="X214" s="74">
        <v>3</v>
      </c>
      <c r="Y214" s="109">
        <v>0.27252999999999999</v>
      </c>
      <c r="Z214" s="109">
        <v>13.5</v>
      </c>
      <c r="AA214" s="77">
        <f>Y214/W214</f>
        <v>0.77029395138496326</v>
      </c>
      <c r="AB214" s="77">
        <f>U214</f>
        <v>20</v>
      </c>
      <c r="AC214" s="78">
        <f>+AB214*(100-Z214)/100</f>
        <v>17.3</v>
      </c>
      <c r="AD214" s="78">
        <f>AC214*AA214</f>
        <v>13.326085358959865</v>
      </c>
      <c r="AE214" s="78">
        <f>+(AD214/Z214*12.5)</f>
        <v>12.338967924962839</v>
      </c>
      <c r="AF214" s="63">
        <f>AE214*10000/25</f>
        <v>4935.5871699851359</v>
      </c>
      <c r="AG214" s="63"/>
      <c r="AH214" s="74" t="s">
        <v>2993</v>
      </c>
    </row>
    <row r="215" spans="1:34" ht="15" x14ac:dyDescent="0.2">
      <c r="A215" s="106" t="s">
        <v>23</v>
      </c>
      <c r="B215" s="74" t="s">
        <v>1078</v>
      </c>
      <c r="C215" s="74" t="s">
        <v>1157</v>
      </c>
      <c r="D215" s="74" t="s">
        <v>1489</v>
      </c>
      <c r="E215" s="74" t="s">
        <v>2615</v>
      </c>
      <c r="H215" s="74" t="s">
        <v>417</v>
      </c>
      <c r="I215" s="74" t="s">
        <v>2729</v>
      </c>
      <c r="J215" s="74" t="s">
        <v>2729</v>
      </c>
      <c r="K215" s="74" t="s">
        <v>24</v>
      </c>
      <c r="L215" s="74" t="s">
        <v>2731</v>
      </c>
      <c r="M215" s="107">
        <v>-10.575003333333299</v>
      </c>
      <c r="N215" s="107">
        <v>35.382621666666601</v>
      </c>
      <c r="O215" s="108">
        <v>999.6</v>
      </c>
      <c r="P215" s="108">
        <v>0.25</v>
      </c>
      <c r="Q215" s="108">
        <v>0.14505063500000001</v>
      </c>
      <c r="R215" s="137"/>
      <c r="S215" s="74">
        <v>60</v>
      </c>
      <c r="T215" s="74">
        <v>58</v>
      </c>
      <c r="U215" s="109">
        <f>V215/X215*T215</f>
        <v>13.34</v>
      </c>
      <c r="V215" s="109">
        <v>0.69</v>
      </c>
      <c r="W215" s="109">
        <v>0.92</v>
      </c>
      <c r="X215" s="74">
        <v>3</v>
      </c>
      <c r="Y215" s="109">
        <v>0.79</v>
      </c>
      <c r="Z215" s="109">
        <v>10.4</v>
      </c>
      <c r="AA215" s="77">
        <f>Y215/W215</f>
        <v>0.85869565217391308</v>
      </c>
      <c r="AB215" s="77">
        <f>U215</f>
        <v>13.34</v>
      </c>
      <c r="AC215" s="78">
        <f>+AB215*(100-Z215)/100</f>
        <v>11.952639999999999</v>
      </c>
      <c r="AD215" s="78">
        <f>AC215*AA215</f>
        <v>10.263679999999999</v>
      </c>
      <c r="AE215" s="78">
        <f>+(AD215/Z215*12.5)</f>
        <v>12.336153846153843</v>
      </c>
      <c r="AF215" s="63">
        <f>AE215*10000/25</f>
        <v>4934.4615384615372</v>
      </c>
      <c r="AG215" s="63"/>
      <c r="AH215" s="74" t="s">
        <v>2993</v>
      </c>
    </row>
    <row r="216" spans="1:34" ht="15" x14ac:dyDescent="0.2">
      <c r="A216" s="106" t="s">
        <v>23</v>
      </c>
      <c r="B216" s="74" t="s">
        <v>1078</v>
      </c>
      <c r="C216" s="74" t="s">
        <v>1113</v>
      </c>
      <c r="D216" s="74" t="s">
        <v>1598</v>
      </c>
      <c r="E216" s="74" t="s">
        <v>1723</v>
      </c>
      <c r="H216" s="74" t="s">
        <v>267</v>
      </c>
      <c r="I216" s="74" t="s">
        <v>1731</v>
      </c>
      <c r="J216" s="74" t="s">
        <v>268</v>
      </c>
      <c r="K216" s="74" t="s">
        <v>24</v>
      </c>
      <c r="L216" s="74" t="s">
        <v>1732</v>
      </c>
      <c r="M216" s="107">
        <v>-9.3936551465550409</v>
      </c>
      <c r="N216" s="107">
        <v>34.7690390356058</v>
      </c>
      <c r="O216" s="108">
        <v>1979.72173448277</v>
      </c>
      <c r="P216" s="108">
        <v>0.75</v>
      </c>
      <c r="Q216" s="108">
        <v>1.0771306949999999</v>
      </c>
      <c r="R216" s="137"/>
      <c r="S216" s="74">
        <v>61</v>
      </c>
      <c r="T216" s="74">
        <v>62</v>
      </c>
      <c r="U216" s="109">
        <f>V216/X216*T216</f>
        <v>16.946666666666665</v>
      </c>
      <c r="V216" s="109">
        <v>0.82</v>
      </c>
      <c r="W216" s="109">
        <v>0.42</v>
      </c>
      <c r="X216" s="74">
        <v>3</v>
      </c>
      <c r="Y216" s="109">
        <v>0.34300000000000003</v>
      </c>
      <c r="Z216" s="109">
        <v>12.3</v>
      </c>
      <c r="AA216" s="77">
        <f>Y216/W216</f>
        <v>0.81666666666666676</v>
      </c>
      <c r="AB216" s="77">
        <f>U216</f>
        <v>16.946666666666665</v>
      </c>
      <c r="AC216" s="78">
        <f>+AB216*(100-Z216)/100</f>
        <v>14.862226666666665</v>
      </c>
      <c r="AD216" s="78">
        <f>AC216*AA216</f>
        <v>12.137485111111111</v>
      </c>
      <c r="AE216" s="78">
        <f>+(AD216/Z216*12.5)</f>
        <v>12.334842592592592</v>
      </c>
      <c r="AF216" s="63">
        <f>AE216*10000/25</f>
        <v>4933.9370370370361</v>
      </c>
      <c r="AG216" s="63"/>
      <c r="AH216" s="74" t="s">
        <v>2993</v>
      </c>
    </row>
    <row r="217" spans="1:34" ht="15" x14ac:dyDescent="0.2">
      <c r="A217" s="106" t="s">
        <v>23</v>
      </c>
      <c r="B217" s="74" t="s">
        <v>1078</v>
      </c>
      <c r="C217" s="74" t="s">
        <v>1132</v>
      </c>
      <c r="D217" s="74" t="s">
        <v>1868</v>
      </c>
      <c r="E217" s="74" t="s">
        <v>2075</v>
      </c>
      <c r="H217" s="74" t="s">
        <v>929</v>
      </c>
      <c r="I217" s="74" t="s">
        <v>2934</v>
      </c>
      <c r="J217" s="74" t="s">
        <v>2935</v>
      </c>
      <c r="K217" s="74" t="s">
        <v>24</v>
      </c>
      <c r="L217" s="74" t="s">
        <v>2938</v>
      </c>
      <c r="M217" s="107">
        <v>-9.1679683333333308</v>
      </c>
      <c r="N217" s="107">
        <v>32.716805000000001</v>
      </c>
      <c r="O217" s="108">
        <v>1258.5999999999999</v>
      </c>
      <c r="P217" s="108">
        <v>0.75</v>
      </c>
      <c r="Q217" s="108">
        <v>0.68596347999999996</v>
      </c>
      <c r="R217" s="137"/>
      <c r="S217" s="74">
        <v>57</v>
      </c>
      <c r="T217" s="74">
        <v>55</v>
      </c>
      <c r="U217" s="109">
        <f>V217/X217*T217</f>
        <v>12.1</v>
      </c>
      <c r="V217" s="109">
        <v>0.66</v>
      </c>
      <c r="W217" s="109">
        <v>0.62</v>
      </c>
      <c r="X217" s="74">
        <v>3</v>
      </c>
      <c r="Y217" s="109">
        <v>0.54200000000000004</v>
      </c>
      <c r="Z217" s="109">
        <v>9.6999999999999993</v>
      </c>
      <c r="AA217" s="77">
        <f>Y217/W217</f>
        <v>0.87419354838709684</v>
      </c>
      <c r="AB217" s="77">
        <f>U217</f>
        <v>12.1</v>
      </c>
      <c r="AC217" s="78">
        <f>+AB217*(100-Z217)/100</f>
        <v>10.926299999999999</v>
      </c>
      <c r="AD217" s="78">
        <f>AC217*AA217</f>
        <v>9.5517009677419349</v>
      </c>
      <c r="AE217" s="78">
        <f>+(AD217/Z217*12.5)</f>
        <v>12.308892999667442</v>
      </c>
      <c r="AF217" s="63">
        <f>AE217*10000/25</f>
        <v>4923.5571998669775</v>
      </c>
      <c r="AG217" s="63"/>
      <c r="AH217" s="74" t="s">
        <v>2993</v>
      </c>
    </row>
    <row r="218" spans="1:34" ht="15" x14ac:dyDescent="0.2">
      <c r="A218" s="106" t="s">
        <v>23</v>
      </c>
      <c r="B218" s="74" t="s">
        <v>1078</v>
      </c>
      <c r="C218" s="74" t="s">
        <v>1079</v>
      </c>
      <c r="D218" s="74" t="s">
        <v>1419</v>
      </c>
      <c r="E218" s="74" t="s">
        <v>1544</v>
      </c>
      <c r="H218" s="74" t="s">
        <v>191</v>
      </c>
      <c r="I218" s="74" t="s">
        <v>1545</v>
      </c>
      <c r="J218" s="74" t="s">
        <v>1546</v>
      </c>
      <c r="K218" s="74" t="s">
        <v>26</v>
      </c>
      <c r="L218" s="74" t="s">
        <v>1548</v>
      </c>
      <c r="M218" s="107">
        <v>-8.3385483459999996</v>
      </c>
      <c r="N218" s="107">
        <v>35.061188739999999</v>
      </c>
      <c r="O218" s="108">
        <v>1715.767159</v>
      </c>
      <c r="P218" s="108">
        <v>3</v>
      </c>
      <c r="Q218" s="108">
        <v>3.529400715</v>
      </c>
      <c r="R218" s="137"/>
      <c r="S218" s="74">
        <v>80</v>
      </c>
      <c r="T218" s="74">
        <v>76</v>
      </c>
      <c r="U218" s="109">
        <f>V218/X218*T218</f>
        <v>18.518666666666668</v>
      </c>
      <c r="V218" s="109">
        <v>0.73099999999999998</v>
      </c>
      <c r="W218" s="109">
        <v>0.42332999999999998</v>
      </c>
      <c r="X218" s="74">
        <v>3</v>
      </c>
      <c r="Y218" s="109">
        <v>0.32680999999999999</v>
      </c>
      <c r="Z218" s="110">
        <v>12.7</v>
      </c>
      <c r="AA218" s="77">
        <f>Y218/W218</f>
        <v>0.77199820471027336</v>
      </c>
      <c r="AB218" s="77">
        <f>U218</f>
        <v>18.518666666666668</v>
      </c>
      <c r="AC218" s="78">
        <f>+AB218*(100-Z218)/100</f>
        <v>16.166796000000001</v>
      </c>
      <c r="AD218" s="78">
        <f>AC218*AA218</f>
        <v>12.48073748791723</v>
      </c>
      <c r="AE218" s="78">
        <f>+(AD218/Z218*12.5)</f>
        <v>12.284190440863416</v>
      </c>
      <c r="AF218" s="61">
        <f>AE218*10000/25</f>
        <v>4913.676176345366</v>
      </c>
      <c r="AG218" s="63"/>
      <c r="AH218" s="74" t="s">
        <v>2993</v>
      </c>
    </row>
    <row r="219" spans="1:34" ht="15" x14ac:dyDescent="0.2">
      <c r="A219" s="106" t="s">
        <v>23</v>
      </c>
      <c r="B219" s="74" t="s">
        <v>1086</v>
      </c>
      <c r="C219" s="74" t="s">
        <v>1087</v>
      </c>
      <c r="D219" s="74" t="s">
        <v>1088</v>
      </c>
      <c r="E219" s="74" t="s">
        <v>1467</v>
      </c>
      <c r="H219" s="74" t="s">
        <v>739</v>
      </c>
      <c r="I219" s="74" t="s">
        <v>1642</v>
      </c>
      <c r="J219" s="74" t="s">
        <v>581</v>
      </c>
      <c r="K219" s="74" t="s">
        <v>25</v>
      </c>
      <c r="L219" s="74" t="s">
        <v>1645</v>
      </c>
      <c r="M219" s="107">
        <v>-3.2279366666666598</v>
      </c>
      <c r="N219" s="107">
        <v>37.041771666666598</v>
      </c>
      <c r="O219" s="108">
        <v>1221.4000000000001</v>
      </c>
      <c r="P219" s="108">
        <v>4</v>
      </c>
      <c r="Q219" s="108">
        <v>3.17826451</v>
      </c>
      <c r="R219" s="135"/>
      <c r="S219" s="74">
        <v>68</v>
      </c>
      <c r="T219" s="74">
        <v>62</v>
      </c>
      <c r="U219" s="109">
        <f>V219/X219*T219</f>
        <v>16.12</v>
      </c>
      <c r="V219" s="109">
        <v>0.78</v>
      </c>
      <c r="W219" s="109">
        <v>0.68159000000000003</v>
      </c>
      <c r="X219" s="74">
        <v>3</v>
      </c>
      <c r="Y219" s="109">
        <v>0.55589999999999995</v>
      </c>
      <c r="Z219" s="109">
        <v>11.8</v>
      </c>
      <c r="AA219" s="77">
        <f>Y219/W219</f>
        <v>0.81559295177452706</v>
      </c>
      <c r="AB219" s="77">
        <f>U219</f>
        <v>16.12</v>
      </c>
      <c r="AC219" s="78">
        <f>+AB219*(100-Z219)/100</f>
        <v>14.217840000000001</v>
      </c>
      <c r="AD219" s="78">
        <f>AC219*AA219</f>
        <v>11.595970093457943</v>
      </c>
      <c r="AE219" s="78">
        <f>+(AD219/Z219*12.5)</f>
        <v>12.283866624425785</v>
      </c>
      <c r="AF219" s="63">
        <f>AE219*10000/25</f>
        <v>4913.5466497703137</v>
      </c>
      <c r="AG219" s="63"/>
      <c r="AH219" s="74" t="s">
        <v>2993</v>
      </c>
    </row>
    <row r="220" spans="1:34" ht="15" x14ac:dyDescent="0.2">
      <c r="A220" s="106" t="s">
        <v>23</v>
      </c>
      <c r="B220" s="74" t="s">
        <v>1086</v>
      </c>
      <c r="C220" s="74" t="s">
        <v>1177</v>
      </c>
      <c r="D220" s="74" t="s">
        <v>1191</v>
      </c>
      <c r="E220" s="74" t="s">
        <v>1353</v>
      </c>
      <c r="H220" s="74" t="s">
        <v>487</v>
      </c>
      <c r="I220" s="74" t="s">
        <v>801</v>
      </c>
      <c r="K220" s="74" t="s">
        <v>25</v>
      </c>
      <c r="L220" s="74" t="s">
        <v>2245</v>
      </c>
      <c r="M220" s="107">
        <v>-3.3790181639432602</v>
      </c>
      <c r="N220" s="107">
        <v>36.9375059098221</v>
      </c>
      <c r="O220" s="108">
        <v>1104.1970530848801</v>
      </c>
      <c r="P220" s="108">
        <v>1</v>
      </c>
      <c r="Q220" s="108">
        <v>0.76553128999999998</v>
      </c>
      <c r="R220" s="135"/>
      <c r="S220" s="74">
        <v>99</v>
      </c>
      <c r="T220" s="74">
        <v>101</v>
      </c>
      <c r="U220" s="109">
        <f>V220/X220*T220</f>
        <v>15.486666666666668</v>
      </c>
      <c r="V220" s="109">
        <v>0.46</v>
      </c>
      <c r="W220" s="109">
        <v>0.39199000000000001</v>
      </c>
      <c r="X220" s="74">
        <v>3</v>
      </c>
      <c r="Y220" s="109">
        <v>0.30373</v>
      </c>
      <c r="Z220" s="109">
        <v>10.9</v>
      </c>
      <c r="AA220" s="77">
        <f>Y220/W220</f>
        <v>0.77484119492844206</v>
      </c>
      <c r="AB220" s="77">
        <f>U220</f>
        <v>15.486666666666668</v>
      </c>
      <c r="AC220" s="78">
        <f>+AB220*(100-Z220)/100</f>
        <v>13.798620000000001</v>
      </c>
      <c r="AD220" s="78">
        <f>AC220*AA220</f>
        <v>10.691739209163501</v>
      </c>
      <c r="AE220" s="78">
        <f>+(AD220/Z220*12.5)</f>
        <v>12.26116881784805</v>
      </c>
      <c r="AF220" s="63">
        <f>AE220*10000/25</f>
        <v>4904.4675271392198</v>
      </c>
      <c r="AG220" s="63"/>
      <c r="AH220" s="74" t="s">
        <v>2993</v>
      </c>
    </row>
    <row r="221" spans="1:34" ht="15" x14ac:dyDescent="0.2">
      <c r="A221" s="106" t="s">
        <v>23</v>
      </c>
      <c r="B221" s="74" t="s">
        <v>1086</v>
      </c>
      <c r="C221" s="74" t="s">
        <v>1087</v>
      </c>
      <c r="D221" s="74" t="s">
        <v>1141</v>
      </c>
      <c r="E221" s="74" t="s">
        <v>1495</v>
      </c>
      <c r="H221" s="74" t="s">
        <v>536</v>
      </c>
      <c r="I221" s="74" t="s">
        <v>1999</v>
      </c>
      <c r="J221" s="74" t="s">
        <v>772</v>
      </c>
      <c r="K221" s="74" t="s">
        <v>24</v>
      </c>
      <c r="L221" s="74" t="s">
        <v>2002</v>
      </c>
      <c r="M221" s="107">
        <v>-3.2221057790536598</v>
      </c>
      <c r="N221" s="107">
        <v>37.131736389275297</v>
      </c>
      <c r="O221" s="108">
        <v>1277.2831054008</v>
      </c>
      <c r="P221" s="108">
        <v>0.25</v>
      </c>
      <c r="Q221" s="108">
        <v>0.11070304</v>
      </c>
      <c r="R221" s="135"/>
      <c r="S221" s="74">
        <v>83</v>
      </c>
      <c r="T221" s="74">
        <v>85</v>
      </c>
      <c r="U221" s="109">
        <f>V221/X221*T221</f>
        <v>11.899999999999999</v>
      </c>
      <c r="V221" s="109">
        <v>0.42</v>
      </c>
      <c r="W221" s="109">
        <v>0.33429000000000003</v>
      </c>
      <c r="X221" s="74">
        <v>3</v>
      </c>
      <c r="Y221" s="109">
        <v>0.25888</v>
      </c>
      <c r="Z221" s="109">
        <v>8.6</v>
      </c>
      <c r="AA221" s="77">
        <f>Y221/W221</f>
        <v>0.77441742199886321</v>
      </c>
      <c r="AB221" s="77">
        <f>U221</f>
        <v>11.899999999999999</v>
      </c>
      <c r="AC221" s="78">
        <f>+AB221*(100-Z221)/100</f>
        <v>10.876599999999998</v>
      </c>
      <c r="AD221" s="78">
        <f>AC221*AA221</f>
        <v>8.4230285321128342</v>
      </c>
      <c r="AE221" s="78">
        <f>+(AD221/Z221*12.5)</f>
        <v>12.242774029233772</v>
      </c>
      <c r="AF221" s="63">
        <f>AE221*10000/25</f>
        <v>4897.1096116935087</v>
      </c>
      <c r="AG221" s="63"/>
      <c r="AH221" s="74" t="s">
        <v>2715</v>
      </c>
    </row>
    <row r="222" spans="1:34" ht="15" x14ac:dyDescent="0.2">
      <c r="A222" s="106" t="s">
        <v>23</v>
      </c>
      <c r="B222" s="74" t="s">
        <v>1086</v>
      </c>
      <c r="C222" s="74" t="s">
        <v>1087</v>
      </c>
      <c r="D222" s="74" t="s">
        <v>1088</v>
      </c>
      <c r="E222" s="74" t="s">
        <v>1436</v>
      </c>
      <c r="H222" s="74" t="s">
        <v>589</v>
      </c>
      <c r="I222" s="74" t="s">
        <v>2157</v>
      </c>
      <c r="J222" s="74" t="s">
        <v>2158</v>
      </c>
      <c r="K222" s="74" t="s">
        <v>26</v>
      </c>
      <c r="L222" s="74" t="s">
        <v>2161</v>
      </c>
      <c r="M222" s="107">
        <v>-3.1910733329999998</v>
      </c>
      <c r="N222" s="107">
        <v>37.078076670000002</v>
      </c>
      <c r="O222" s="108">
        <v>1305.9000000000001</v>
      </c>
      <c r="P222" s="108">
        <v>0.75</v>
      </c>
      <c r="Q222" s="108">
        <v>0.61380882000000003</v>
      </c>
      <c r="R222" s="135"/>
      <c r="S222" s="74">
        <v>74</v>
      </c>
      <c r="T222" s="74">
        <v>62</v>
      </c>
      <c r="U222" s="109">
        <f>V222/X222*T222</f>
        <v>12.813333333333333</v>
      </c>
      <c r="V222" s="109">
        <v>0.62</v>
      </c>
      <c r="W222" s="109">
        <v>0.45826999999999996</v>
      </c>
      <c r="X222" s="74">
        <v>3</v>
      </c>
      <c r="Y222" s="109">
        <v>0.39329000000000003</v>
      </c>
      <c r="Z222" s="109">
        <v>10.1</v>
      </c>
      <c r="AA222" s="77">
        <f>Y222/W222</f>
        <v>0.85820586117354414</v>
      </c>
      <c r="AB222" s="77">
        <f>U222</f>
        <v>12.813333333333333</v>
      </c>
      <c r="AC222" s="78">
        <f>+AB222*(100-Z222)/100</f>
        <v>11.519186666666666</v>
      </c>
      <c r="AD222" s="78">
        <f>AC222*AA222</f>
        <v>9.8858335132854744</v>
      </c>
      <c r="AE222" s="78">
        <f>+(AD222/Z222*12.5)</f>
        <v>12.234942466937468</v>
      </c>
      <c r="AF222" s="63">
        <f>AE222*10000/25</f>
        <v>4893.9769867749874</v>
      </c>
      <c r="AG222" s="63"/>
      <c r="AH222" s="74" t="s">
        <v>2715</v>
      </c>
    </row>
    <row r="223" spans="1:34" ht="15" x14ac:dyDescent="0.2">
      <c r="A223" s="106" t="s">
        <v>23</v>
      </c>
      <c r="B223" s="74" t="s">
        <v>1086</v>
      </c>
      <c r="C223" s="74" t="s">
        <v>1103</v>
      </c>
      <c r="D223" s="74" t="s">
        <v>1294</v>
      </c>
      <c r="E223" s="74" t="s">
        <v>1295</v>
      </c>
      <c r="H223" s="74" t="s">
        <v>762</v>
      </c>
      <c r="I223" s="74" t="s">
        <v>763</v>
      </c>
      <c r="J223" s="74" t="s">
        <v>763</v>
      </c>
      <c r="K223" s="74" t="s">
        <v>24</v>
      </c>
      <c r="L223" s="74" t="s">
        <v>1917</v>
      </c>
      <c r="M223" s="107">
        <v>-4.4535299999999998</v>
      </c>
      <c r="N223" s="107">
        <v>35.507656666666598</v>
      </c>
      <c r="O223" s="108">
        <v>1573.2</v>
      </c>
      <c r="P223" s="108">
        <v>0.75</v>
      </c>
      <c r="Q223" s="108">
        <v>0.70375504</v>
      </c>
      <c r="R223" s="135"/>
      <c r="S223" s="74">
        <v>78</v>
      </c>
      <c r="T223" s="74">
        <v>78</v>
      </c>
      <c r="U223" s="109">
        <f>V223/X223*T223</f>
        <v>18.2</v>
      </c>
      <c r="V223" s="109">
        <v>0.7</v>
      </c>
      <c r="W223" s="109">
        <v>0.33050999999999997</v>
      </c>
      <c r="X223" s="74">
        <v>3</v>
      </c>
      <c r="Y223" s="109">
        <v>0.21708000000000002</v>
      </c>
      <c r="Z223" s="76">
        <v>10.9</v>
      </c>
      <c r="AA223" s="77">
        <f>Y223/W223</f>
        <v>0.65680312244712724</v>
      </c>
      <c r="AB223" s="77">
        <f>U223</f>
        <v>18.2</v>
      </c>
      <c r="AC223" s="78">
        <f>+AB223*(100-Z223)/100</f>
        <v>16.216200000000001</v>
      </c>
      <c r="AD223" s="78">
        <f>AC223*AA223</f>
        <v>10.650850794227106</v>
      </c>
      <c r="AE223" s="78">
        <f>+(AD223/Z223*12.5)</f>
        <v>12.214278433746681</v>
      </c>
      <c r="AF223" s="61">
        <f>AE223*10000/25</f>
        <v>4885.7113734986724</v>
      </c>
      <c r="AG223" s="63"/>
      <c r="AH223" s="74" t="s">
        <v>2715</v>
      </c>
    </row>
    <row r="224" spans="1:34" ht="15" x14ac:dyDescent="0.2">
      <c r="A224" s="106" t="s">
        <v>23</v>
      </c>
      <c r="B224" s="74" t="s">
        <v>1078</v>
      </c>
      <c r="C224" s="74" t="s">
        <v>1157</v>
      </c>
      <c r="D224" s="74" t="s">
        <v>1158</v>
      </c>
      <c r="E224" s="74" t="s">
        <v>2402</v>
      </c>
      <c r="H224" s="74" t="s">
        <v>970</v>
      </c>
      <c r="I224" s="74" t="s">
        <v>978</v>
      </c>
      <c r="J224" s="74" t="s">
        <v>978</v>
      </c>
      <c r="K224" s="74" t="s">
        <v>24</v>
      </c>
      <c r="L224" s="74" t="s">
        <v>2484</v>
      </c>
      <c r="M224" s="107">
        <v>-10.4109483333333</v>
      </c>
      <c r="N224" s="107">
        <v>36.143045000000001</v>
      </c>
      <c r="O224" s="108">
        <v>827.1</v>
      </c>
      <c r="P224" s="108">
        <v>2</v>
      </c>
      <c r="Q224" s="108">
        <v>1.20340135</v>
      </c>
      <c r="R224" s="137"/>
      <c r="S224" s="74">
        <v>74</v>
      </c>
      <c r="T224" s="74">
        <v>74</v>
      </c>
      <c r="U224" s="109">
        <f>V224/X224*T224</f>
        <v>15.786666666666667</v>
      </c>
      <c r="V224" s="109">
        <v>0.64</v>
      </c>
      <c r="W224" s="109">
        <v>0.46</v>
      </c>
      <c r="X224" s="74">
        <v>3</v>
      </c>
      <c r="Y224" s="109">
        <v>0.377</v>
      </c>
      <c r="Z224" s="109">
        <v>11.7</v>
      </c>
      <c r="AA224" s="77">
        <f>Y224/W224</f>
        <v>0.81956521739130428</v>
      </c>
      <c r="AB224" s="77">
        <f>U224</f>
        <v>15.786666666666667</v>
      </c>
      <c r="AC224" s="78">
        <f>+AB224*(100-Z224)/100</f>
        <v>13.939626666666665</v>
      </c>
      <c r="AD224" s="78">
        <f>AC224*AA224</f>
        <v>11.424433159420287</v>
      </c>
      <c r="AE224" s="78">
        <f>+(AD224/Z224*12.5)</f>
        <v>12.205590982286632</v>
      </c>
      <c r="AF224" s="63">
        <f>AE224*10000/25</f>
        <v>4882.2363929146532</v>
      </c>
      <c r="AG224" s="63"/>
      <c r="AH224" s="74" t="s">
        <v>2993</v>
      </c>
    </row>
    <row r="225" spans="1:34" ht="15" x14ac:dyDescent="0.2">
      <c r="A225" s="106" t="s">
        <v>23</v>
      </c>
      <c r="B225" s="74" t="s">
        <v>1086</v>
      </c>
      <c r="C225" s="74" t="s">
        <v>1087</v>
      </c>
      <c r="D225" s="74" t="s">
        <v>1095</v>
      </c>
      <c r="E225" s="74" t="s">
        <v>1235</v>
      </c>
      <c r="H225" s="74" t="s">
        <v>569</v>
      </c>
      <c r="I225" s="74" t="s">
        <v>2263</v>
      </c>
      <c r="J225" s="74" t="s">
        <v>2264</v>
      </c>
      <c r="K225" s="74" t="s">
        <v>24</v>
      </c>
      <c r="L225" s="74" t="s">
        <v>2265</v>
      </c>
      <c r="M225" s="107">
        <v>-3.4709116666666602</v>
      </c>
      <c r="N225" s="107">
        <v>37.425424999999997</v>
      </c>
      <c r="O225" s="108">
        <v>719.3</v>
      </c>
      <c r="P225" s="108">
        <v>2</v>
      </c>
      <c r="Q225" s="108">
        <v>1.2231697500000001</v>
      </c>
      <c r="R225" s="135"/>
      <c r="S225" s="74">
        <v>92</v>
      </c>
      <c r="T225" s="74">
        <v>76</v>
      </c>
      <c r="U225" s="109">
        <f>V225/X225*T225</f>
        <v>17.733333333333331</v>
      </c>
      <c r="V225" s="109">
        <v>0.7</v>
      </c>
      <c r="W225" s="109">
        <v>0.41402999999999995</v>
      </c>
      <c r="X225" s="74">
        <v>3</v>
      </c>
      <c r="Y225" s="109">
        <v>0.32565</v>
      </c>
      <c r="Z225" s="109">
        <v>12.5</v>
      </c>
      <c r="AA225" s="77">
        <f>Y225/W225</f>
        <v>0.78653720744873568</v>
      </c>
      <c r="AB225" s="77">
        <f>U225</f>
        <v>17.733333333333331</v>
      </c>
      <c r="AC225" s="78">
        <f>+AB225*(100-Z225)/100</f>
        <v>15.516666666666666</v>
      </c>
      <c r="AD225" s="78">
        <f>AC225*AA225</f>
        <v>12.204435668912881</v>
      </c>
      <c r="AE225" s="78">
        <f>+(AD225/Z225*12.5)</f>
        <v>12.204435668912881</v>
      </c>
      <c r="AF225" s="63">
        <f>AE225*10000/25</f>
        <v>4881.7742675651525</v>
      </c>
      <c r="AG225" s="63"/>
      <c r="AH225" s="74" t="s">
        <v>2993</v>
      </c>
    </row>
    <row r="226" spans="1:34" ht="15" x14ac:dyDescent="0.2">
      <c r="A226" s="106" t="s">
        <v>23</v>
      </c>
      <c r="B226" s="74" t="s">
        <v>1086</v>
      </c>
      <c r="C226" s="74" t="s">
        <v>1177</v>
      </c>
      <c r="D226" s="74" t="s">
        <v>1204</v>
      </c>
      <c r="E226" s="74" t="s">
        <v>1205</v>
      </c>
      <c r="H226" s="74" t="s">
        <v>828</v>
      </c>
      <c r="I226" s="74" t="s">
        <v>2535</v>
      </c>
      <c r="J226" s="74" t="s">
        <v>829</v>
      </c>
      <c r="K226" s="74" t="s">
        <v>26</v>
      </c>
      <c r="L226" s="74" t="s">
        <v>2536</v>
      </c>
      <c r="M226" s="107">
        <v>-3.3623383329999998</v>
      </c>
      <c r="N226" s="107">
        <v>35.613231669999998</v>
      </c>
      <c r="O226" s="108">
        <v>1484.3</v>
      </c>
      <c r="P226" s="108">
        <v>2.5</v>
      </c>
      <c r="Q226" s="108">
        <v>2.146601135</v>
      </c>
      <c r="R226" s="135"/>
      <c r="S226" s="74">
        <v>80</v>
      </c>
      <c r="T226" s="74">
        <v>71</v>
      </c>
      <c r="U226" s="109">
        <f>V226/X226*T226</f>
        <v>12.780000000000001</v>
      </c>
      <c r="V226" s="109">
        <v>0.54</v>
      </c>
      <c r="W226" s="109">
        <v>0.40439999999999998</v>
      </c>
      <c r="X226" s="74">
        <v>3</v>
      </c>
      <c r="Y226" s="109">
        <v>0.32029000000000002</v>
      </c>
      <c r="Z226" s="110">
        <v>9.4</v>
      </c>
      <c r="AA226" s="77">
        <f>Y226/W226</f>
        <v>0.79201285855588532</v>
      </c>
      <c r="AB226" s="77">
        <f>U226</f>
        <v>12.780000000000001</v>
      </c>
      <c r="AC226" s="78">
        <f>+AB226*(100-Z226)/100</f>
        <v>11.578679999999999</v>
      </c>
      <c r="AD226" s="78">
        <f>AC226*AA226</f>
        <v>9.1704634451038576</v>
      </c>
      <c r="AE226" s="78">
        <f>+(AD226/Z226*12.5)</f>
        <v>12.194765219553002</v>
      </c>
      <c r="AF226" s="63">
        <f>AE226*10000/25</f>
        <v>4877.9060878212003</v>
      </c>
      <c r="AG226" s="63"/>
      <c r="AH226" s="74" t="s">
        <v>2993</v>
      </c>
    </row>
    <row r="227" spans="1:34" ht="15" x14ac:dyDescent="0.2">
      <c r="A227" s="106" t="s">
        <v>23</v>
      </c>
      <c r="B227" s="74" t="s">
        <v>1086</v>
      </c>
      <c r="C227" s="74" t="s">
        <v>1087</v>
      </c>
      <c r="D227" s="74" t="s">
        <v>1088</v>
      </c>
      <c r="E227" s="74" t="s">
        <v>1089</v>
      </c>
      <c r="H227" s="74" t="s">
        <v>838</v>
      </c>
      <c r="I227" s="74" t="s">
        <v>2644</v>
      </c>
      <c r="J227" s="74" t="s">
        <v>585</v>
      </c>
      <c r="K227" s="74" t="s">
        <v>24</v>
      </c>
      <c r="L227" s="74" t="s">
        <v>2645</v>
      </c>
      <c r="M227" s="107">
        <v>-3.2362335320062598</v>
      </c>
      <c r="N227" s="107">
        <v>37.080083974178997</v>
      </c>
      <c r="O227" s="108">
        <v>1162.8182538123201</v>
      </c>
      <c r="P227" s="108">
        <v>1</v>
      </c>
      <c r="Q227" s="108">
        <v>0.96346239499999997</v>
      </c>
      <c r="R227" s="135"/>
      <c r="S227" s="74">
        <v>95</v>
      </c>
      <c r="T227" s="74">
        <v>94</v>
      </c>
      <c r="U227" s="109">
        <f>V227/X227*T227</f>
        <v>18.799999999999997</v>
      </c>
      <c r="V227" s="109">
        <v>0.6</v>
      </c>
      <c r="W227" s="109">
        <v>0.46193000000000001</v>
      </c>
      <c r="X227" s="74">
        <v>3</v>
      </c>
      <c r="Y227" s="109">
        <v>0.3735</v>
      </c>
      <c r="Z227" s="109">
        <v>13.5</v>
      </c>
      <c r="AA227" s="77">
        <f>Y227/W227</f>
        <v>0.80856406814885373</v>
      </c>
      <c r="AB227" s="77">
        <f>U227</f>
        <v>18.799999999999997</v>
      </c>
      <c r="AC227" s="78">
        <f>+AB227*(100-Z227)/100</f>
        <v>16.261999999999997</v>
      </c>
      <c r="AD227" s="78">
        <f>AC227*AA227</f>
        <v>13.148868876236657</v>
      </c>
      <c r="AE227" s="78">
        <f>+(AD227/Z227*12.5)</f>
        <v>12.174878589108015</v>
      </c>
      <c r="AF227" s="63">
        <f>AE227*10000/25</f>
        <v>4869.9514356432064</v>
      </c>
      <c r="AG227" s="63"/>
      <c r="AH227" s="74" t="s">
        <v>2001</v>
      </c>
    </row>
    <row r="228" spans="1:34" ht="15" x14ac:dyDescent="0.2">
      <c r="A228" s="106" t="s">
        <v>23</v>
      </c>
      <c r="B228" s="74" t="s">
        <v>1086</v>
      </c>
      <c r="C228" s="74" t="s">
        <v>1087</v>
      </c>
      <c r="D228" s="74" t="s">
        <v>1095</v>
      </c>
      <c r="E228" s="74" t="s">
        <v>1096</v>
      </c>
      <c r="H228" s="74" t="s">
        <v>563</v>
      </c>
      <c r="I228" s="74" t="s">
        <v>562</v>
      </c>
      <c r="J228" s="74" t="s">
        <v>562</v>
      </c>
      <c r="K228" s="74" t="s">
        <v>26</v>
      </c>
      <c r="L228" s="74" t="s">
        <v>1727</v>
      </c>
      <c r="M228" s="107">
        <v>-3.482894307</v>
      </c>
      <c r="N228" s="107">
        <v>37.451254859999999</v>
      </c>
      <c r="O228" s="108">
        <v>685.12219540000001</v>
      </c>
      <c r="P228" s="108">
        <v>3</v>
      </c>
      <c r="Q228" s="108">
        <v>2.7616454799999999</v>
      </c>
      <c r="R228" s="135"/>
      <c r="S228" s="74">
        <v>105</v>
      </c>
      <c r="T228" s="74">
        <v>102</v>
      </c>
      <c r="U228" s="109">
        <f>V228/X228*T228</f>
        <v>17.68</v>
      </c>
      <c r="V228" s="109">
        <v>0.52</v>
      </c>
      <c r="W228" s="109">
        <v>0.45344999999999996</v>
      </c>
      <c r="X228" s="74">
        <v>3</v>
      </c>
      <c r="Y228" s="109">
        <v>0.35614999999999997</v>
      </c>
      <c r="Z228" s="109">
        <v>12.5</v>
      </c>
      <c r="AA228" s="77">
        <f>Y228/W228</f>
        <v>0.78542286911456605</v>
      </c>
      <c r="AB228" s="77">
        <f>U228</f>
        <v>17.68</v>
      </c>
      <c r="AC228" s="78">
        <f>+AB228*(100-Z228)/100</f>
        <v>15.47</v>
      </c>
      <c r="AD228" s="78">
        <f>AC228*AA228</f>
        <v>12.150491785202338</v>
      </c>
      <c r="AE228" s="78">
        <f>+(AD228/Z228*12.5)</f>
        <v>12.150491785202338</v>
      </c>
      <c r="AF228" s="63">
        <f>AE228*10000/25</f>
        <v>4860.1967140809347</v>
      </c>
      <c r="AG228" s="63"/>
      <c r="AH228" s="74" t="s">
        <v>2001</v>
      </c>
    </row>
    <row r="229" spans="1:34" ht="15" x14ac:dyDescent="0.2">
      <c r="A229" s="106" t="s">
        <v>23</v>
      </c>
      <c r="B229" s="74" t="s">
        <v>1078</v>
      </c>
      <c r="C229" s="74" t="s">
        <v>1194</v>
      </c>
      <c r="D229" s="74" t="s">
        <v>1195</v>
      </c>
      <c r="E229" s="74" t="s">
        <v>2277</v>
      </c>
      <c r="H229" s="74" t="s">
        <v>1055</v>
      </c>
      <c r="I229" s="74" t="s">
        <v>1056</v>
      </c>
      <c r="J229" s="74" t="s">
        <v>2303</v>
      </c>
      <c r="K229" s="74" t="s">
        <v>24</v>
      </c>
      <c r="L229" s="74" t="s">
        <v>2306</v>
      </c>
      <c r="M229" s="107">
        <v>-8.5557555033974797</v>
      </c>
      <c r="N229" s="107">
        <v>32.051373813683099</v>
      </c>
      <c r="O229" s="108">
        <v>1577.49957811081</v>
      </c>
      <c r="P229" s="108">
        <v>2</v>
      </c>
      <c r="Q229" s="108">
        <v>2.3166093750000001</v>
      </c>
      <c r="R229" s="137"/>
      <c r="S229" s="74">
        <v>54</v>
      </c>
      <c r="T229" s="74">
        <v>54</v>
      </c>
      <c r="U229" s="109">
        <v>15.12</v>
      </c>
      <c r="V229" s="76">
        <v>0.84</v>
      </c>
      <c r="W229" s="76">
        <v>0.62</v>
      </c>
      <c r="X229" s="111">
        <v>3</v>
      </c>
      <c r="Y229" s="76">
        <v>0.498</v>
      </c>
      <c r="Z229" s="110">
        <v>11.2</v>
      </c>
      <c r="AA229" s="77">
        <v>0.8032258064516129</v>
      </c>
      <c r="AB229" s="77">
        <v>15.12</v>
      </c>
      <c r="AC229" s="78">
        <v>13.42656</v>
      </c>
      <c r="AD229" s="78">
        <v>10.784559483870968</v>
      </c>
      <c r="AE229" s="78">
        <f>+(AD229/Z229*12.5)</f>
        <v>12.03633870967742</v>
      </c>
      <c r="AF229" s="63">
        <v>4853.0517677419357</v>
      </c>
      <c r="AG229" s="63"/>
      <c r="AH229" s="74" t="s">
        <v>2001</v>
      </c>
    </row>
    <row r="230" spans="1:34" ht="15" x14ac:dyDescent="0.2">
      <c r="A230" s="106" t="s">
        <v>23</v>
      </c>
      <c r="B230" s="74" t="s">
        <v>1086</v>
      </c>
      <c r="C230" s="74" t="s">
        <v>1087</v>
      </c>
      <c r="D230" s="74" t="s">
        <v>1088</v>
      </c>
      <c r="E230" s="74" t="s">
        <v>1089</v>
      </c>
      <c r="H230" s="74" t="s">
        <v>584</v>
      </c>
      <c r="I230" s="74" t="s">
        <v>1803</v>
      </c>
      <c r="J230" s="74" t="s">
        <v>1804</v>
      </c>
      <c r="K230" s="74" t="s">
        <v>26</v>
      </c>
      <c r="L230" s="74" t="s">
        <v>1808</v>
      </c>
      <c r="M230" s="107">
        <v>-3.2349083329999999</v>
      </c>
      <c r="N230" s="107">
        <v>37.082108329999997</v>
      </c>
      <c r="O230" s="108">
        <v>1164.4000000000001</v>
      </c>
      <c r="P230" s="108">
        <v>1</v>
      </c>
      <c r="Q230" s="108">
        <v>1.2019187200000001</v>
      </c>
      <c r="R230" s="135"/>
      <c r="S230" s="74">
        <v>90</v>
      </c>
      <c r="T230" s="74">
        <v>90</v>
      </c>
      <c r="U230" s="109">
        <f>V230/X230*T230</f>
        <v>16.8</v>
      </c>
      <c r="V230" s="109">
        <v>0.56000000000000005</v>
      </c>
      <c r="W230" s="109">
        <v>0.44497000000000003</v>
      </c>
      <c r="X230" s="74">
        <v>3</v>
      </c>
      <c r="Y230" s="109">
        <v>0.36672000000000005</v>
      </c>
      <c r="Z230" s="109">
        <v>12.5</v>
      </c>
      <c r="AA230" s="77">
        <f>Y230/W230</f>
        <v>0.82414544800773093</v>
      </c>
      <c r="AB230" s="77">
        <f>U230</f>
        <v>16.8</v>
      </c>
      <c r="AC230" s="78">
        <f>+AB230*(100-Z230)/100</f>
        <v>14.7</v>
      </c>
      <c r="AD230" s="78">
        <f>AC230*AA230</f>
        <v>12.114938085713645</v>
      </c>
      <c r="AE230" s="78">
        <f>+(AD230/Z230*12.5)</f>
        <v>12.114938085713645</v>
      </c>
      <c r="AF230" s="63">
        <f>AE230*10000/25</f>
        <v>4845.9752342854581</v>
      </c>
      <c r="AG230" s="63"/>
    </row>
    <row r="231" spans="1:34" ht="15" x14ac:dyDescent="0.2">
      <c r="A231" s="106" t="s">
        <v>23</v>
      </c>
      <c r="B231" s="74" t="s">
        <v>1086</v>
      </c>
      <c r="C231" s="74" t="s">
        <v>1087</v>
      </c>
      <c r="D231" s="74" t="s">
        <v>1088</v>
      </c>
      <c r="E231" s="74" t="s">
        <v>1436</v>
      </c>
      <c r="H231" s="74" t="s">
        <v>594</v>
      </c>
      <c r="I231" s="74" t="s">
        <v>595</v>
      </c>
      <c r="K231" s="74" t="s">
        <v>24</v>
      </c>
      <c r="L231" s="74" t="s">
        <v>1516</v>
      </c>
      <c r="M231" s="107">
        <v>-3.1882840697466199</v>
      </c>
      <c r="N231" s="107">
        <v>37.075766850256798</v>
      </c>
      <c r="O231" s="108">
        <v>1268.0759823067301</v>
      </c>
      <c r="P231" s="108">
        <v>0.25</v>
      </c>
      <c r="Q231" s="108">
        <v>0.30047968000000003</v>
      </c>
      <c r="R231" s="135"/>
      <c r="S231" s="74">
        <v>74</v>
      </c>
      <c r="T231" s="74">
        <v>76</v>
      </c>
      <c r="U231" s="109">
        <f>V231/X231*T231</f>
        <v>17.733333333333331</v>
      </c>
      <c r="V231" s="109">
        <v>0.7</v>
      </c>
      <c r="W231" s="109">
        <v>0.40917000000000003</v>
      </c>
      <c r="X231" s="74">
        <v>3</v>
      </c>
      <c r="Y231" s="109">
        <v>0.33118999999999998</v>
      </c>
      <c r="Z231" s="109">
        <v>12.9</v>
      </c>
      <c r="AA231" s="77">
        <f>Y231/W231</f>
        <v>0.80941906786910078</v>
      </c>
      <c r="AB231" s="77">
        <f>U231</f>
        <v>17.733333333333331</v>
      </c>
      <c r="AC231" s="78">
        <f>+AB231*(100-Z231)/100</f>
        <v>15.44573333333333</v>
      </c>
      <c r="AD231" s="78">
        <f>AC231*AA231</f>
        <v>12.502071077221363</v>
      </c>
      <c r="AE231" s="78">
        <f>+(AD231/Z231*12.5)</f>
        <v>12.114409958547832</v>
      </c>
      <c r="AF231" s="63">
        <f>AE231*10000/25</f>
        <v>4845.7639834191323</v>
      </c>
      <c r="AG231" s="63"/>
    </row>
    <row r="232" spans="1:34" ht="15" x14ac:dyDescent="0.2">
      <c r="A232" s="106" t="s">
        <v>23</v>
      </c>
      <c r="B232" s="74" t="s">
        <v>1078</v>
      </c>
      <c r="C232" s="74" t="s">
        <v>1079</v>
      </c>
      <c r="D232" s="74" t="s">
        <v>1419</v>
      </c>
      <c r="E232" s="74" t="s">
        <v>1420</v>
      </c>
      <c r="H232" s="74" t="s">
        <v>179</v>
      </c>
      <c r="I232" s="74" t="s">
        <v>180</v>
      </c>
      <c r="J232" s="74" t="s">
        <v>180</v>
      </c>
      <c r="K232" s="74" t="s">
        <v>24</v>
      </c>
      <c r="L232" s="74" t="s">
        <v>1461</v>
      </c>
      <c r="M232" s="107">
        <v>-8.2719390652758893</v>
      </c>
      <c r="N232" s="107">
        <v>35.048178831375502</v>
      </c>
      <c r="O232" s="108">
        <v>1482.9162657480999</v>
      </c>
      <c r="P232" s="108">
        <v>1.75</v>
      </c>
      <c r="Q232" s="108">
        <v>1.630151685</v>
      </c>
      <c r="R232" s="137"/>
      <c r="S232" s="74">
        <v>97</v>
      </c>
      <c r="T232" s="74">
        <v>92</v>
      </c>
      <c r="U232" s="109">
        <f>V232/X232*T232</f>
        <v>18.400000000000002</v>
      </c>
      <c r="V232" s="109">
        <v>0.8</v>
      </c>
      <c r="W232" s="109">
        <v>0.64503999999999995</v>
      </c>
      <c r="X232" s="74">
        <v>4</v>
      </c>
      <c r="Y232" s="109">
        <v>0.50290000000000001</v>
      </c>
      <c r="Z232" s="109">
        <v>12.9</v>
      </c>
      <c r="AA232" s="77">
        <f>Y232/W232</f>
        <v>0.77964157261565181</v>
      </c>
      <c r="AB232" s="77">
        <f>U232</f>
        <v>18.400000000000002</v>
      </c>
      <c r="AC232" s="78">
        <f>+AB232*(100-Z232)/100</f>
        <v>16.026400000000002</v>
      </c>
      <c r="AD232" s="78">
        <f>AC232*AA232</f>
        <v>12.494847699367485</v>
      </c>
      <c r="AE232" s="78">
        <f>+(AD232/Z232*12.5)</f>
        <v>12.107410561402601</v>
      </c>
      <c r="AF232" s="63">
        <f>AE232*10000/25</f>
        <v>4842.9642245610403</v>
      </c>
      <c r="AG232" s="63"/>
    </row>
    <row r="233" spans="1:34" ht="15" x14ac:dyDescent="0.2">
      <c r="A233" s="106" t="s">
        <v>23</v>
      </c>
      <c r="B233" s="74" t="s">
        <v>1086</v>
      </c>
      <c r="C233" s="74" t="s">
        <v>1087</v>
      </c>
      <c r="D233" s="74" t="s">
        <v>1088</v>
      </c>
      <c r="E233" s="74" t="s">
        <v>1467</v>
      </c>
      <c r="H233" s="74" t="s">
        <v>583</v>
      </c>
      <c r="I233" s="74" t="s">
        <v>1764</v>
      </c>
      <c r="J233" s="74" t="s">
        <v>1765</v>
      </c>
      <c r="K233" s="74" t="s">
        <v>25</v>
      </c>
      <c r="L233" s="74" t="s">
        <v>1767</v>
      </c>
      <c r="M233" s="107">
        <v>-3.2278581427341599</v>
      </c>
      <c r="N233" s="107">
        <v>37.039799119835699</v>
      </c>
      <c r="O233" s="108">
        <v>1211.8977403752299</v>
      </c>
      <c r="P233" s="108">
        <v>7</v>
      </c>
      <c r="Q233" s="108">
        <v>9.9877369950000006</v>
      </c>
      <c r="R233" s="135"/>
      <c r="S233" s="74">
        <v>55</v>
      </c>
      <c r="T233" s="74">
        <v>40</v>
      </c>
      <c r="U233" s="109">
        <f>V233/X233*T233</f>
        <v>17.333333333333336</v>
      </c>
      <c r="V233" s="109">
        <v>1.3</v>
      </c>
      <c r="W233" s="109">
        <v>0.36307999999999996</v>
      </c>
      <c r="X233" s="74">
        <v>3</v>
      </c>
      <c r="Y233" s="109">
        <v>0.29743999999999998</v>
      </c>
      <c r="Z233" s="109">
        <v>12.8</v>
      </c>
      <c r="AA233" s="77">
        <f>Y233/W233</f>
        <v>0.81921339649663993</v>
      </c>
      <c r="AB233" s="77">
        <f>U233</f>
        <v>17.333333333333336</v>
      </c>
      <c r="AC233" s="78">
        <f>+AB233*(100-Z233)/100</f>
        <v>15.11466666666667</v>
      </c>
      <c r="AD233" s="78">
        <f>AC233*AA233</f>
        <v>12.382137416914549</v>
      </c>
      <c r="AE233" s="78">
        <f>+(AD233/Z233*12.5)</f>
        <v>12.091931071205615</v>
      </c>
      <c r="AF233" s="63">
        <f>AE233*10000/25</f>
        <v>4836.7724284822461</v>
      </c>
      <c r="AG233" s="63"/>
    </row>
    <row r="234" spans="1:34" ht="15" x14ac:dyDescent="0.2">
      <c r="A234" s="106" t="s">
        <v>23</v>
      </c>
      <c r="B234" s="74" t="s">
        <v>1078</v>
      </c>
      <c r="C234" s="74" t="s">
        <v>1194</v>
      </c>
      <c r="D234" s="74" t="s">
        <v>1195</v>
      </c>
      <c r="E234" s="74" t="s">
        <v>2189</v>
      </c>
      <c r="H234" s="74" t="s">
        <v>352</v>
      </c>
      <c r="I234" s="74" t="s">
        <v>2223</v>
      </c>
      <c r="J234" s="74" t="s">
        <v>2223</v>
      </c>
      <c r="K234" s="74" t="s">
        <v>24</v>
      </c>
      <c r="L234" s="74" t="s">
        <v>2225</v>
      </c>
      <c r="M234" s="107">
        <v>-8.5246566666666599</v>
      </c>
      <c r="N234" s="107">
        <v>32.031694999999999</v>
      </c>
      <c r="O234" s="108">
        <v>1620</v>
      </c>
      <c r="P234" s="108">
        <v>2</v>
      </c>
      <c r="Q234" s="108">
        <v>2.2293813099999999</v>
      </c>
      <c r="R234" s="137"/>
      <c r="S234" s="74">
        <v>56</v>
      </c>
      <c r="T234" s="74">
        <v>48</v>
      </c>
      <c r="U234" s="109">
        <v>15.36</v>
      </c>
      <c r="V234" s="76">
        <v>0.96</v>
      </c>
      <c r="W234" s="76">
        <v>0.74</v>
      </c>
      <c r="X234" s="111">
        <v>3</v>
      </c>
      <c r="Y234" s="76">
        <v>0.56899999999999995</v>
      </c>
      <c r="Z234" s="76">
        <v>9</v>
      </c>
      <c r="AA234" s="77">
        <v>0.76891891891891884</v>
      </c>
      <c r="AB234" s="77">
        <v>15.36</v>
      </c>
      <c r="AC234" s="78">
        <v>13.977600000000001</v>
      </c>
      <c r="AD234" s="78">
        <v>10.747641081081081</v>
      </c>
      <c r="AE234" s="78">
        <f>+(AD234/Z234*12.5)</f>
        <v>14.927279279279279</v>
      </c>
      <c r="AF234" s="63">
        <v>4836.4384864864869</v>
      </c>
      <c r="AG234" s="63"/>
    </row>
    <row r="235" spans="1:34" ht="15" x14ac:dyDescent="0.2">
      <c r="A235" s="106" t="s">
        <v>23</v>
      </c>
      <c r="B235" s="74" t="s">
        <v>1078</v>
      </c>
      <c r="C235" s="74" t="s">
        <v>1194</v>
      </c>
      <c r="D235" s="74" t="s">
        <v>1383</v>
      </c>
      <c r="E235" s="74" t="s">
        <v>1699</v>
      </c>
      <c r="H235" s="74" t="s">
        <v>2192</v>
      </c>
      <c r="I235" s="74" t="s">
        <v>2193</v>
      </c>
      <c r="J235" s="74" t="s">
        <v>2194</v>
      </c>
      <c r="K235" s="74" t="s">
        <v>25</v>
      </c>
      <c r="L235" s="74" t="s">
        <v>2195</v>
      </c>
      <c r="M235" s="107">
        <v>-7.7692064955890601</v>
      </c>
      <c r="N235" s="107">
        <v>31.1363333892639</v>
      </c>
      <c r="O235" s="108">
        <v>1717.6719680673</v>
      </c>
      <c r="P235" s="108">
        <v>0.5</v>
      </c>
      <c r="Q235" s="108">
        <v>0.74625710000000001</v>
      </c>
      <c r="R235" s="137"/>
      <c r="S235" s="74">
        <v>44</v>
      </c>
      <c r="T235" s="74">
        <v>50</v>
      </c>
      <c r="U235" s="109">
        <f>V235/X235*T235</f>
        <v>13.333333333333334</v>
      </c>
      <c r="V235" s="109">
        <v>0.8</v>
      </c>
      <c r="W235" s="109">
        <v>0.66</v>
      </c>
      <c r="X235" s="74">
        <v>3</v>
      </c>
      <c r="Y235" s="109">
        <v>0.53200000000000003</v>
      </c>
      <c r="Z235" s="109">
        <v>10</v>
      </c>
      <c r="AA235" s="77">
        <f>Y235/W235</f>
        <v>0.80606060606060603</v>
      </c>
      <c r="AB235" s="77">
        <f>U235</f>
        <v>13.333333333333334</v>
      </c>
      <c r="AC235" s="78">
        <f>+AB235*(100-Z235)/100</f>
        <v>12</v>
      </c>
      <c r="AD235" s="78">
        <f>AC235*AA235</f>
        <v>9.672727272727272</v>
      </c>
      <c r="AE235" s="78">
        <f>+(AD235/Z235*12.5)</f>
        <v>12.09090909090909</v>
      </c>
      <c r="AF235" s="63">
        <f>AE235*10000/25</f>
        <v>4836.363636363636</v>
      </c>
      <c r="AG235" s="63"/>
    </row>
    <row r="236" spans="1:34" ht="15" x14ac:dyDescent="0.2">
      <c r="A236" s="106" t="s">
        <v>23</v>
      </c>
      <c r="B236" s="74" t="s">
        <v>1078</v>
      </c>
      <c r="C236" s="74" t="s">
        <v>1132</v>
      </c>
      <c r="D236" s="74" t="s">
        <v>1868</v>
      </c>
      <c r="E236" s="74" t="s">
        <v>2075</v>
      </c>
      <c r="H236" s="74" t="s">
        <v>929</v>
      </c>
      <c r="I236" s="74" t="s">
        <v>2934</v>
      </c>
      <c r="J236" s="74" t="s">
        <v>2935</v>
      </c>
      <c r="K236" s="74" t="s">
        <v>25</v>
      </c>
      <c r="L236" s="74" t="s">
        <v>2939</v>
      </c>
      <c r="M236" s="107">
        <v>-9.1680333333333301</v>
      </c>
      <c r="N236" s="107">
        <v>32.717016666666602</v>
      </c>
      <c r="O236" s="108">
        <v>1249.5</v>
      </c>
      <c r="P236" s="108">
        <v>0.75</v>
      </c>
      <c r="Q236" s="108">
        <v>0.68596347999999996</v>
      </c>
      <c r="R236" s="137"/>
      <c r="S236" s="74">
        <v>52</v>
      </c>
      <c r="T236" s="74">
        <v>51</v>
      </c>
      <c r="U236" s="109">
        <f>V236/X236*T236</f>
        <v>11.899999999999999</v>
      </c>
      <c r="V236" s="109">
        <v>0.7</v>
      </c>
      <c r="W236" s="109">
        <v>0.68</v>
      </c>
      <c r="X236" s="74">
        <v>3</v>
      </c>
      <c r="Y236" s="109">
        <v>0.58299999999999996</v>
      </c>
      <c r="Z236" s="109">
        <v>9.6</v>
      </c>
      <c r="AA236" s="77">
        <f>Y236/W236</f>
        <v>0.85735294117647043</v>
      </c>
      <c r="AB236" s="77">
        <f>U236</f>
        <v>11.899999999999999</v>
      </c>
      <c r="AC236" s="78">
        <f>+AB236*(100-Z236)/100</f>
        <v>10.7576</v>
      </c>
      <c r="AD236" s="78">
        <f>AC236*AA236</f>
        <v>9.2230599999999985</v>
      </c>
      <c r="AE236" s="78">
        <f>+(AD236/Z236*12.5)</f>
        <v>12.009192708333332</v>
      </c>
      <c r="AF236" s="63">
        <f>AE236*10000/25</f>
        <v>4803.6770833333321</v>
      </c>
      <c r="AG236" s="63"/>
    </row>
    <row r="237" spans="1:34" ht="15" x14ac:dyDescent="0.2">
      <c r="A237" s="106" t="s">
        <v>23</v>
      </c>
      <c r="B237" s="74" t="s">
        <v>1086</v>
      </c>
      <c r="C237" s="74" t="s">
        <v>1087</v>
      </c>
      <c r="D237" s="74" t="s">
        <v>1088</v>
      </c>
      <c r="E237" s="74" t="s">
        <v>1089</v>
      </c>
      <c r="H237" s="74" t="s">
        <v>587</v>
      </c>
      <c r="I237" s="74" t="s">
        <v>1090</v>
      </c>
      <c r="J237" s="74" t="s">
        <v>1091</v>
      </c>
      <c r="K237" s="74" t="s">
        <v>25</v>
      </c>
      <c r="L237" s="74" t="s">
        <v>1094</v>
      </c>
      <c r="M237" s="107">
        <v>-3.23579985345763</v>
      </c>
      <c r="N237" s="107">
        <v>37.087291566560403</v>
      </c>
      <c r="O237" s="108">
        <v>1141.0447056408</v>
      </c>
      <c r="P237" s="108">
        <v>0.25</v>
      </c>
      <c r="Q237" s="108">
        <v>0.60738409000000004</v>
      </c>
      <c r="R237" s="135"/>
      <c r="S237" s="74">
        <v>62</v>
      </c>
      <c r="T237" s="74">
        <v>61</v>
      </c>
      <c r="U237" s="109">
        <f>V237/X237*T237</f>
        <v>11.793333333333333</v>
      </c>
      <c r="V237" s="109">
        <v>0.57999999999999996</v>
      </c>
      <c r="W237" s="109">
        <v>0.4783</v>
      </c>
      <c r="X237" s="74">
        <v>3</v>
      </c>
      <c r="Y237" s="109">
        <v>0.41355000000000003</v>
      </c>
      <c r="Z237" s="109">
        <v>9.6</v>
      </c>
      <c r="AA237" s="77">
        <f>Y237/W237</f>
        <v>0.86462471252352091</v>
      </c>
      <c r="AB237" s="77">
        <f>U237</f>
        <v>11.793333333333333</v>
      </c>
      <c r="AC237" s="78">
        <f>+AB237*(100-Z237)/100</f>
        <v>10.661173333333334</v>
      </c>
      <c r="AD237" s="78">
        <f>AC237*AA237</f>
        <v>9.2179139284967615</v>
      </c>
      <c r="AE237" s="78">
        <f>+(AD237/Z237*12.5)</f>
        <v>12.002492094396827</v>
      </c>
      <c r="AF237" s="63">
        <f>AE237*10000/25</f>
        <v>4800.9968377587302</v>
      </c>
      <c r="AG237" s="63"/>
    </row>
    <row r="238" spans="1:34" ht="15" x14ac:dyDescent="0.2">
      <c r="A238" s="106" t="s">
        <v>23</v>
      </c>
      <c r="B238" s="74" t="s">
        <v>1086</v>
      </c>
      <c r="C238" s="74" t="s">
        <v>1087</v>
      </c>
      <c r="D238" s="74" t="s">
        <v>1095</v>
      </c>
      <c r="E238" s="74" t="s">
        <v>1235</v>
      </c>
      <c r="H238" s="74" t="s">
        <v>1028</v>
      </c>
      <c r="I238" s="74" t="s">
        <v>1769</v>
      </c>
      <c r="J238" s="74" t="s">
        <v>1770</v>
      </c>
      <c r="K238" s="74" t="s">
        <v>26</v>
      </c>
      <c r="L238" s="74" t="s">
        <v>1771</v>
      </c>
      <c r="M238" s="107">
        <v>-3.4729166669999998</v>
      </c>
      <c r="N238" s="107">
        <v>37.421615000000003</v>
      </c>
      <c r="O238" s="108">
        <v>718.8</v>
      </c>
      <c r="P238" s="108">
        <v>2</v>
      </c>
      <c r="Q238" s="108">
        <v>2.29560545</v>
      </c>
      <c r="R238" s="135"/>
      <c r="S238" s="74">
        <v>74</v>
      </c>
      <c r="T238" s="74">
        <v>66</v>
      </c>
      <c r="U238" s="109">
        <f>V238/X238*T238</f>
        <v>18.479999999999997</v>
      </c>
      <c r="V238" s="109">
        <v>0.84</v>
      </c>
      <c r="W238" s="109">
        <v>0.48288999999999999</v>
      </c>
      <c r="X238" s="74">
        <v>3</v>
      </c>
      <c r="Y238" s="109">
        <v>0.3906</v>
      </c>
      <c r="Z238" s="109">
        <v>13.5</v>
      </c>
      <c r="AA238" s="77">
        <f>Y238/W238</f>
        <v>0.80887986912133203</v>
      </c>
      <c r="AB238" s="77">
        <f>U238</f>
        <v>18.479999999999997</v>
      </c>
      <c r="AC238" s="78">
        <f>+AB238*(100-Z238)/100</f>
        <v>15.985199999999997</v>
      </c>
      <c r="AD238" s="78">
        <f>AC238*AA238</f>
        <v>12.930106483878314</v>
      </c>
      <c r="AE238" s="78">
        <f>+(AD238/Z238*12.5)</f>
        <v>11.972320818405846</v>
      </c>
      <c r="AF238" s="63">
        <f>AE238*10000/25</f>
        <v>4788.9283273623387</v>
      </c>
      <c r="AG238" s="63"/>
    </row>
    <row r="239" spans="1:34" ht="15" x14ac:dyDescent="0.2">
      <c r="A239" s="106" t="s">
        <v>23</v>
      </c>
      <c r="B239" s="74" t="s">
        <v>1078</v>
      </c>
      <c r="C239" s="74" t="s">
        <v>1079</v>
      </c>
      <c r="D239" s="74" t="s">
        <v>1419</v>
      </c>
      <c r="E239" s="74" t="s">
        <v>1420</v>
      </c>
      <c r="H239" s="74" t="s">
        <v>190</v>
      </c>
      <c r="I239" s="74" t="s">
        <v>1536</v>
      </c>
      <c r="J239" s="74" t="s">
        <v>1537</v>
      </c>
      <c r="K239" s="74" t="s">
        <v>26</v>
      </c>
      <c r="L239" s="74" t="s">
        <v>1543</v>
      </c>
      <c r="M239" s="107">
        <v>-8.2784662939999993</v>
      </c>
      <c r="N239" s="107">
        <v>35.040207000000002</v>
      </c>
      <c r="O239" s="108">
        <v>1558.3299079999999</v>
      </c>
      <c r="P239" s="108">
        <v>2</v>
      </c>
      <c r="Q239" s="108">
        <v>0.90761666500000004</v>
      </c>
      <c r="R239" s="137"/>
      <c r="S239" s="74">
        <v>99</v>
      </c>
      <c r="T239" s="74">
        <v>96</v>
      </c>
      <c r="U239" s="109">
        <f>V239/X239*T239</f>
        <v>17.920000000000002</v>
      </c>
      <c r="V239" s="109">
        <v>0.56000000000000005</v>
      </c>
      <c r="W239" s="109">
        <v>0.33933999999999997</v>
      </c>
      <c r="X239" s="74">
        <v>3</v>
      </c>
      <c r="Y239" s="109">
        <v>0.25894</v>
      </c>
      <c r="Z239" s="109">
        <v>12.5</v>
      </c>
      <c r="AA239" s="77">
        <f>Y239/W239</f>
        <v>0.76306948782931583</v>
      </c>
      <c r="AB239" s="77">
        <f>U239</f>
        <v>17.920000000000002</v>
      </c>
      <c r="AC239" s="78">
        <f>+AB239*(100-Z239)/100</f>
        <v>15.680000000000001</v>
      </c>
      <c r="AD239" s="78">
        <f>AC239*AA239</f>
        <v>11.964929569163674</v>
      </c>
      <c r="AE239" s="78">
        <f>+(AD239/Z239*12.5)</f>
        <v>11.964929569163674</v>
      </c>
      <c r="AF239" s="63">
        <f>AE239*10000/25</f>
        <v>4785.9718276654694</v>
      </c>
      <c r="AG239" s="61"/>
      <c r="AH239" s="74" t="s">
        <v>1952</v>
      </c>
    </row>
    <row r="240" spans="1:34" ht="15" x14ac:dyDescent="0.2">
      <c r="A240" s="106" t="s">
        <v>23</v>
      </c>
      <c r="B240" s="74" t="s">
        <v>1086</v>
      </c>
      <c r="C240" s="74" t="s">
        <v>1087</v>
      </c>
      <c r="D240" s="74" t="s">
        <v>1088</v>
      </c>
      <c r="E240" s="74" t="s">
        <v>1436</v>
      </c>
      <c r="H240" s="74" t="s">
        <v>719</v>
      </c>
      <c r="I240" s="74" t="s">
        <v>593</v>
      </c>
      <c r="J240" s="74" t="s">
        <v>593</v>
      </c>
      <c r="K240" s="74" t="s">
        <v>25</v>
      </c>
      <c r="L240" s="74" t="s">
        <v>1478</v>
      </c>
      <c r="M240" s="107">
        <v>-3.19221166666666</v>
      </c>
      <c r="N240" s="107">
        <v>37.075103333333303</v>
      </c>
      <c r="O240" s="108">
        <v>1278.8</v>
      </c>
      <c r="P240" s="108">
        <v>3</v>
      </c>
      <c r="Q240" s="108">
        <v>3.171098465</v>
      </c>
      <c r="R240" s="135"/>
      <c r="S240" s="74">
        <v>54</v>
      </c>
      <c r="T240" s="74">
        <v>60</v>
      </c>
      <c r="U240" s="109">
        <f>V240/X240*T240</f>
        <v>13.600000000000001</v>
      </c>
      <c r="V240" s="109">
        <v>0.68</v>
      </c>
      <c r="W240" s="109">
        <v>0.48637000000000002</v>
      </c>
      <c r="X240" s="74">
        <v>3</v>
      </c>
      <c r="Y240" s="109">
        <v>0.40055000000000002</v>
      </c>
      <c r="Z240" s="109">
        <v>10.5</v>
      </c>
      <c r="AA240" s="77">
        <f>Y240/W240</f>
        <v>0.8235499722433538</v>
      </c>
      <c r="AB240" s="77">
        <f>U240</f>
        <v>13.600000000000001</v>
      </c>
      <c r="AC240" s="78">
        <f>+AB240*(100-Z240)/100</f>
        <v>12.172000000000001</v>
      </c>
      <c r="AD240" s="78">
        <f>AC240*AA240</f>
        <v>10.024250262146102</v>
      </c>
      <c r="AE240" s="78">
        <f>+(AD240/Z240*12.5)</f>
        <v>11.933631264459645</v>
      </c>
      <c r="AF240" s="63">
        <f>AE240*10000/25</f>
        <v>4773.4525057838582</v>
      </c>
      <c r="AG240" s="61"/>
      <c r="AH240" s="74" t="s">
        <v>1952</v>
      </c>
    </row>
    <row r="241" spans="1:34" ht="15" x14ac:dyDescent="0.2">
      <c r="A241" s="106" t="s">
        <v>23</v>
      </c>
      <c r="B241" s="74" t="s">
        <v>1078</v>
      </c>
      <c r="C241" s="74" t="s">
        <v>1157</v>
      </c>
      <c r="D241" s="74" t="s">
        <v>1158</v>
      </c>
      <c r="E241" s="74" t="s">
        <v>2402</v>
      </c>
      <c r="H241" s="74" t="s">
        <v>970</v>
      </c>
      <c r="I241" s="74" t="s">
        <v>978</v>
      </c>
      <c r="J241" s="74" t="s">
        <v>978</v>
      </c>
      <c r="K241" s="74" t="s">
        <v>25</v>
      </c>
      <c r="L241" s="74" t="s">
        <v>2485</v>
      </c>
      <c r="M241" s="107">
        <v>-10.411153333333299</v>
      </c>
      <c r="N241" s="107">
        <v>36.143276666666601</v>
      </c>
      <c r="O241" s="108">
        <v>842.7</v>
      </c>
      <c r="P241" s="108">
        <v>2</v>
      </c>
      <c r="Q241" s="108">
        <v>1.20340135</v>
      </c>
      <c r="R241" s="137"/>
      <c r="S241" s="74">
        <v>75</v>
      </c>
      <c r="T241" s="74">
        <v>75</v>
      </c>
      <c r="U241" s="109">
        <f>V241/X241*T241</f>
        <v>16</v>
      </c>
      <c r="V241" s="109">
        <v>0.64</v>
      </c>
      <c r="W241" s="109">
        <v>0.38</v>
      </c>
      <c r="X241" s="74">
        <v>3</v>
      </c>
      <c r="Y241" s="109">
        <v>0.318</v>
      </c>
      <c r="Z241" s="109">
        <v>12.3</v>
      </c>
      <c r="AA241" s="77">
        <f>Y241/W241</f>
        <v>0.83684210526315794</v>
      </c>
      <c r="AB241" s="77">
        <f>U241</f>
        <v>16</v>
      </c>
      <c r="AC241" s="78">
        <f>+AB241*(100-Z241)/100</f>
        <v>14.032</v>
      </c>
      <c r="AD241" s="78">
        <f>AC241*AA241</f>
        <v>11.742568421052633</v>
      </c>
      <c r="AE241" s="78">
        <f>+(AD241/Z241*12.5)</f>
        <v>11.933504492939667</v>
      </c>
      <c r="AF241" s="63">
        <f>AE241*10000/25</f>
        <v>4773.4017971758667</v>
      </c>
      <c r="AG241" s="61"/>
      <c r="AH241" s="74" t="s">
        <v>1952</v>
      </c>
    </row>
    <row r="242" spans="1:34" ht="15" x14ac:dyDescent="0.2">
      <c r="A242" s="106" t="s">
        <v>23</v>
      </c>
      <c r="B242" s="74" t="s">
        <v>1086</v>
      </c>
      <c r="C242" s="74" t="s">
        <v>1177</v>
      </c>
      <c r="D242" s="74" t="s">
        <v>1204</v>
      </c>
      <c r="E242" s="74" t="s">
        <v>1371</v>
      </c>
      <c r="H242" s="74" t="s">
        <v>809</v>
      </c>
      <c r="I242" s="74" t="s">
        <v>810</v>
      </c>
      <c r="J242" s="74" t="s">
        <v>810</v>
      </c>
      <c r="K242" s="74" t="s">
        <v>26</v>
      </c>
      <c r="L242" s="74" t="s">
        <v>2295</v>
      </c>
      <c r="M242" s="107">
        <v>-3.3218756250000001</v>
      </c>
      <c r="N242" s="107">
        <v>35.715051610000003</v>
      </c>
      <c r="O242" s="108">
        <v>1437.420374</v>
      </c>
      <c r="P242" s="108">
        <v>1.25</v>
      </c>
      <c r="Q242" s="108">
        <v>1.32300017</v>
      </c>
      <c r="R242" s="135"/>
      <c r="S242" s="74">
        <v>70</v>
      </c>
      <c r="T242" s="74">
        <v>92</v>
      </c>
      <c r="U242" s="109">
        <f>V242/X242*T242</f>
        <v>19.32</v>
      </c>
      <c r="V242" s="109">
        <v>0.42</v>
      </c>
      <c r="W242" s="109">
        <v>0.31823000000000001</v>
      </c>
      <c r="X242" s="74">
        <v>2</v>
      </c>
      <c r="Y242" s="109">
        <v>0.24515000000000001</v>
      </c>
      <c r="Z242" s="109">
        <v>13.5</v>
      </c>
      <c r="AA242" s="77">
        <f>Y242/W242</f>
        <v>0.77035477484838011</v>
      </c>
      <c r="AB242" s="77">
        <f>U242</f>
        <v>19.32</v>
      </c>
      <c r="AC242" s="78">
        <f>+AB242*(100-Z242)/100</f>
        <v>16.7118</v>
      </c>
      <c r="AD242" s="78">
        <f>AC242*AA242</f>
        <v>12.874014926311158</v>
      </c>
      <c r="AE242" s="78">
        <f>+(AD242/Z242*12.5)</f>
        <v>11.92038419102885</v>
      </c>
      <c r="AF242" s="63">
        <f>AE242*10000/25</f>
        <v>4768.1536764115399</v>
      </c>
      <c r="AG242" s="63"/>
    </row>
    <row r="243" spans="1:34" ht="15" x14ac:dyDescent="0.2">
      <c r="A243" s="106" t="s">
        <v>23</v>
      </c>
      <c r="B243" s="74" t="s">
        <v>1078</v>
      </c>
      <c r="C243" s="74" t="s">
        <v>1132</v>
      </c>
      <c r="D243" s="74" t="s">
        <v>1868</v>
      </c>
      <c r="E243" s="74" t="s">
        <v>2075</v>
      </c>
      <c r="H243" s="74" t="s">
        <v>995</v>
      </c>
      <c r="I243" s="74" t="s">
        <v>2945</v>
      </c>
      <c r="J243" s="74" t="s">
        <v>2945</v>
      </c>
      <c r="K243" s="74" t="s">
        <v>25</v>
      </c>
      <c r="L243" s="74" t="s">
        <v>2946</v>
      </c>
      <c r="M243" s="107">
        <v>-9.1674992518631893</v>
      </c>
      <c r="N243" s="107">
        <v>32.715069865880103</v>
      </c>
      <c r="O243" s="108">
        <v>1218.0117163418099</v>
      </c>
      <c r="P243" s="108">
        <v>3</v>
      </c>
      <c r="Q243" s="108">
        <v>1.935079255</v>
      </c>
      <c r="R243" s="137"/>
      <c r="S243" s="74">
        <v>108</v>
      </c>
      <c r="T243" s="74">
        <v>108</v>
      </c>
      <c r="U243" s="109">
        <f>V243/X243*T243</f>
        <v>16.560000000000002</v>
      </c>
      <c r="V243" s="109">
        <v>0.46</v>
      </c>
      <c r="W243" s="109">
        <v>0.32816000000000001</v>
      </c>
      <c r="X243" s="74">
        <v>3</v>
      </c>
      <c r="Y243" s="109">
        <v>0.26971000000000001</v>
      </c>
      <c r="Z243" s="76">
        <v>12.5</v>
      </c>
      <c r="AA243" s="77">
        <f>Y243/W243</f>
        <v>0.82188566552901021</v>
      </c>
      <c r="AB243" s="77">
        <f>U243</f>
        <v>16.560000000000002</v>
      </c>
      <c r="AC243" s="78">
        <f>+AB243*(100-Z243)/100</f>
        <v>14.490000000000002</v>
      </c>
      <c r="AD243" s="78">
        <f>AC243*AA243</f>
        <v>11.909123293515359</v>
      </c>
      <c r="AE243" s="78">
        <f>+(AD243/Z243*12.5)</f>
        <v>11.909123293515359</v>
      </c>
      <c r="AF243" s="63">
        <f>AE243*10000/25</f>
        <v>4763.6493174061434</v>
      </c>
      <c r="AG243" s="63"/>
    </row>
    <row r="244" spans="1:34" ht="15" x14ac:dyDescent="0.2">
      <c r="A244" s="106" t="s">
        <v>23</v>
      </c>
      <c r="B244" s="74" t="s">
        <v>1078</v>
      </c>
      <c r="C244" s="74" t="s">
        <v>1157</v>
      </c>
      <c r="D244" s="74" t="s">
        <v>1489</v>
      </c>
      <c r="E244" s="74" t="s">
        <v>1490</v>
      </c>
      <c r="H244" s="74" t="s">
        <v>2625</v>
      </c>
      <c r="I244" s="74" t="s">
        <v>393</v>
      </c>
      <c r="J244" s="74" t="s">
        <v>393</v>
      </c>
      <c r="K244" s="74" t="s">
        <v>26</v>
      </c>
      <c r="L244" s="74" t="s">
        <v>2626</v>
      </c>
      <c r="M244" s="107">
        <v>-10.57237445</v>
      </c>
      <c r="N244" s="107">
        <v>35.395242799999998</v>
      </c>
      <c r="O244" s="108">
        <v>947.52986820000001</v>
      </c>
      <c r="P244" s="108">
        <v>1</v>
      </c>
      <c r="Q244" s="108">
        <v>1.0926983100000001</v>
      </c>
      <c r="R244" s="137"/>
      <c r="S244" s="74">
        <v>105</v>
      </c>
      <c r="T244" s="74">
        <v>107</v>
      </c>
      <c r="U244" s="109">
        <f>V244/X244*T244</f>
        <v>17.833333333333332</v>
      </c>
      <c r="V244" s="109">
        <v>0.5</v>
      </c>
      <c r="W244" s="109">
        <v>0.36</v>
      </c>
      <c r="X244" s="74">
        <v>3</v>
      </c>
      <c r="Y244" s="109">
        <v>0.30199999999999999</v>
      </c>
      <c r="Z244" s="109">
        <v>13.6</v>
      </c>
      <c r="AA244" s="77">
        <f>Y244/W244</f>
        <v>0.83888888888888891</v>
      </c>
      <c r="AB244" s="77">
        <f>U244</f>
        <v>17.833333333333332</v>
      </c>
      <c r="AC244" s="78">
        <f>+AB244*(100-Z244)/100</f>
        <v>15.407999999999999</v>
      </c>
      <c r="AD244" s="78">
        <f>AC244*AA244</f>
        <v>12.925599999999999</v>
      </c>
      <c r="AE244" s="78">
        <f>+(AD244/Z244*12.5)</f>
        <v>11.880147058823528</v>
      </c>
      <c r="AF244" s="63">
        <f>AE244*10000/25</f>
        <v>4752.0588235294117</v>
      </c>
      <c r="AG244" s="63"/>
    </row>
    <row r="245" spans="1:34" ht="15" x14ac:dyDescent="0.2">
      <c r="A245" s="106" t="s">
        <v>23</v>
      </c>
      <c r="B245" s="74" t="s">
        <v>1078</v>
      </c>
      <c r="C245" s="74" t="s">
        <v>1132</v>
      </c>
      <c r="D245" s="74" t="s">
        <v>1868</v>
      </c>
      <c r="E245" s="74" t="s">
        <v>1869</v>
      </c>
      <c r="H245" s="74" t="s">
        <v>462</v>
      </c>
      <c r="I245" s="74" t="s">
        <v>2863</v>
      </c>
      <c r="J245" s="74" t="s">
        <v>2864</v>
      </c>
      <c r="K245" s="74" t="s">
        <v>26</v>
      </c>
      <c r="L245" s="74" t="s">
        <v>2865</v>
      </c>
      <c r="M245" s="107">
        <v>-9.1991333330000007</v>
      </c>
      <c r="N245" s="107">
        <v>32.735938330000003</v>
      </c>
      <c r="O245" s="108">
        <v>1345.1</v>
      </c>
      <c r="P245" s="108">
        <v>4</v>
      </c>
      <c r="Q245" s="108">
        <v>4.8131111899999999</v>
      </c>
      <c r="R245" s="137"/>
      <c r="S245" s="74">
        <v>50</v>
      </c>
      <c r="T245" s="74">
        <v>56</v>
      </c>
      <c r="U245" s="109">
        <f>V245/X245*T245</f>
        <v>10.08</v>
      </c>
      <c r="V245" s="109">
        <v>0.72</v>
      </c>
      <c r="W245" s="109">
        <v>0.66</v>
      </c>
      <c r="X245" s="74">
        <v>4</v>
      </c>
      <c r="Y245" s="109">
        <v>0.57799999999999996</v>
      </c>
      <c r="Z245" s="109">
        <v>8.5</v>
      </c>
      <c r="AA245" s="77">
        <f>Y245/W245</f>
        <v>0.87575757575757562</v>
      </c>
      <c r="AB245" s="77">
        <f>U245</f>
        <v>10.08</v>
      </c>
      <c r="AC245" s="78">
        <f>+AB245*(100-Z245)/100</f>
        <v>9.2232000000000003</v>
      </c>
      <c r="AD245" s="78">
        <f>AC245*AA245</f>
        <v>8.077287272727272</v>
      </c>
      <c r="AE245" s="78">
        <f>+(AD245/Z245*12.5)</f>
        <v>11.878363636363636</v>
      </c>
      <c r="AF245" s="63">
        <f>AE245*10000/25</f>
        <v>4751.3454545454542</v>
      </c>
      <c r="AG245" s="63"/>
    </row>
    <row r="246" spans="1:34" ht="15" x14ac:dyDescent="0.2">
      <c r="A246" s="106" t="s">
        <v>23</v>
      </c>
      <c r="B246" s="74" t="s">
        <v>1078</v>
      </c>
      <c r="C246" s="74" t="s">
        <v>1079</v>
      </c>
      <c r="D246" s="74" t="s">
        <v>1419</v>
      </c>
      <c r="E246" s="74" t="s">
        <v>1544</v>
      </c>
      <c r="H246" s="74" t="s">
        <v>191</v>
      </c>
      <c r="I246" s="74" t="s">
        <v>1545</v>
      </c>
      <c r="J246" s="74" t="s">
        <v>1546</v>
      </c>
      <c r="K246" s="74" t="s">
        <v>25</v>
      </c>
      <c r="L246" s="74" t="s">
        <v>1556</v>
      </c>
      <c r="M246" s="107">
        <v>-8.3386705635860903</v>
      </c>
      <c r="N246" s="107">
        <v>35.061322683591897</v>
      </c>
      <c r="O246" s="108">
        <v>1718.2802509532701</v>
      </c>
      <c r="P246" s="108">
        <v>3</v>
      </c>
      <c r="Q246" s="108">
        <v>3.529400715</v>
      </c>
      <c r="R246" s="137"/>
      <c r="S246" s="74">
        <v>79</v>
      </c>
      <c r="T246" s="74">
        <v>70</v>
      </c>
      <c r="U246" s="109">
        <f>V246/X246*T246</f>
        <v>16.8</v>
      </c>
      <c r="V246" s="109">
        <v>0.72</v>
      </c>
      <c r="W246" s="109">
        <v>0.43380000000000002</v>
      </c>
      <c r="X246" s="74">
        <v>3</v>
      </c>
      <c r="Y246" s="109">
        <v>0.36258999999999997</v>
      </c>
      <c r="Z246" s="110">
        <v>12.9</v>
      </c>
      <c r="AA246" s="77">
        <f>Y246/W246</f>
        <v>0.83584601198709074</v>
      </c>
      <c r="AB246" s="77">
        <f>U246</f>
        <v>16.8</v>
      </c>
      <c r="AC246" s="78">
        <f>+AB246*(100-Z246)/100</f>
        <v>14.6328</v>
      </c>
      <c r="AD246" s="78">
        <f>AC246*AA246</f>
        <v>12.230767524204701</v>
      </c>
      <c r="AE246" s="78">
        <f>+(AD246/Z246*12.5)</f>
        <v>11.851518918803004</v>
      </c>
      <c r="AF246" s="61">
        <f>AE246*10000/25</f>
        <v>4740.6075675212014</v>
      </c>
      <c r="AG246" s="63"/>
    </row>
    <row r="247" spans="1:34" ht="15" x14ac:dyDescent="0.2">
      <c r="A247" s="106" t="s">
        <v>23</v>
      </c>
      <c r="B247" s="74" t="s">
        <v>1086</v>
      </c>
      <c r="C247" s="74" t="s">
        <v>1177</v>
      </c>
      <c r="D247" s="74" t="s">
        <v>1204</v>
      </c>
      <c r="E247" s="74" t="s">
        <v>1336</v>
      </c>
      <c r="H247" s="74" t="s">
        <v>501</v>
      </c>
      <c r="I247" s="74" t="s">
        <v>768</v>
      </c>
      <c r="J247" s="74" t="s">
        <v>768</v>
      </c>
      <c r="K247" s="74" t="s">
        <v>24</v>
      </c>
      <c r="L247" s="74" t="s">
        <v>1986</v>
      </c>
      <c r="M247" s="107">
        <v>-3.4336778413388398</v>
      </c>
      <c r="N247" s="107">
        <v>35.634089208032798</v>
      </c>
      <c r="O247" s="108">
        <v>1351.9322886764</v>
      </c>
      <c r="P247" s="108">
        <v>3.5</v>
      </c>
      <c r="Q247" s="108">
        <v>2.6316682500000002</v>
      </c>
      <c r="R247" s="135"/>
      <c r="S247" s="74">
        <v>102</v>
      </c>
      <c r="T247" s="74">
        <v>94</v>
      </c>
      <c r="U247" s="109">
        <f>V247/X247*T247</f>
        <v>16.920000000000002</v>
      </c>
      <c r="V247" s="109">
        <v>0.54</v>
      </c>
      <c r="W247" s="109">
        <v>0.43589</v>
      </c>
      <c r="X247" s="74">
        <v>3</v>
      </c>
      <c r="Y247" s="109">
        <v>0.33597000000000005</v>
      </c>
      <c r="Z247" s="109">
        <v>12.1</v>
      </c>
      <c r="AA247" s="77">
        <f>Y247/W247</f>
        <v>0.77076785427516126</v>
      </c>
      <c r="AB247" s="77">
        <f>U247</f>
        <v>16.920000000000002</v>
      </c>
      <c r="AC247" s="78">
        <f>+AB247*(100-Z247)/100</f>
        <v>14.872680000000003</v>
      </c>
      <c r="AD247" s="78">
        <f>AC247*AA247</f>
        <v>11.463383650921108</v>
      </c>
      <c r="AE247" s="78">
        <f>+(AD247/Z247*12.5)</f>
        <v>11.842338482356517</v>
      </c>
      <c r="AF247" s="63">
        <f>AE247*10000/25</f>
        <v>4736.935392942607</v>
      </c>
      <c r="AG247" s="63"/>
    </row>
    <row r="248" spans="1:34" ht="15" x14ac:dyDescent="0.2">
      <c r="A248" s="106" t="s">
        <v>23</v>
      </c>
      <c r="B248" s="74" t="s">
        <v>1086</v>
      </c>
      <c r="C248" s="74" t="s">
        <v>1103</v>
      </c>
      <c r="D248" s="74" t="s">
        <v>1288</v>
      </c>
      <c r="E248" s="74" t="s">
        <v>1442</v>
      </c>
      <c r="H248" s="74" t="s">
        <v>740</v>
      </c>
      <c r="I248" s="74" t="s">
        <v>1682</v>
      </c>
      <c r="J248" s="74" t="s">
        <v>1683</v>
      </c>
      <c r="K248" s="74" t="s">
        <v>24</v>
      </c>
      <c r="L248" s="74" t="s">
        <v>1686</v>
      </c>
      <c r="M248" s="107">
        <v>-3.8474271892653702</v>
      </c>
      <c r="N248" s="107">
        <v>35.472921978945102</v>
      </c>
      <c r="O248" s="108">
        <v>1824.9438046446501</v>
      </c>
      <c r="P248" s="108">
        <v>2</v>
      </c>
      <c r="Q248" s="108">
        <v>2.0215660049999999</v>
      </c>
      <c r="R248" s="135"/>
      <c r="S248" s="74">
        <v>59</v>
      </c>
      <c r="T248" s="74">
        <v>65</v>
      </c>
      <c r="U248" s="109">
        <f>V248/X248*T248</f>
        <v>20.366666666666664</v>
      </c>
      <c r="V248" s="109">
        <v>0.94</v>
      </c>
      <c r="W248" s="109">
        <v>0.44930000000000003</v>
      </c>
      <c r="X248" s="74">
        <v>3</v>
      </c>
      <c r="Y248" s="109">
        <v>0.30769000000000002</v>
      </c>
      <c r="Z248" s="109">
        <v>12.9</v>
      </c>
      <c r="AA248" s="77">
        <f>Y248/W248</f>
        <v>0.68482083240596481</v>
      </c>
      <c r="AB248" s="77">
        <f>U248</f>
        <v>20.366666666666664</v>
      </c>
      <c r="AC248" s="78">
        <f>+AB248*(100-Z248)/100</f>
        <v>17.739366666666662</v>
      </c>
      <c r="AD248" s="78">
        <f>AC248*AA248</f>
        <v>12.148287847021288</v>
      </c>
      <c r="AE248" s="78">
        <f>+(AD248/Z248*12.5)</f>
        <v>11.77159675098962</v>
      </c>
      <c r="AF248" s="63">
        <f>AE248*10000/25</f>
        <v>4708.638700395848</v>
      </c>
      <c r="AG248" s="63"/>
      <c r="AH248" s="74" t="s">
        <v>2219</v>
      </c>
    </row>
    <row r="249" spans="1:34" ht="15" x14ac:dyDescent="0.2">
      <c r="A249" s="106" t="s">
        <v>23</v>
      </c>
      <c r="B249" s="74" t="s">
        <v>1086</v>
      </c>
      <c r="C249" s="74" t="s">
        <v>1103</v>
      </c>
      <c r="D249" s="74" t="s">
        <v>1288</v>
      </c>
      <c r="E249" s="74" t="s">
        <v>1289</v>
      </c>
      <c r="H249" s="74" t="s">
        <v>666</v>
      </c>
      <c r="I249" s="74" t="s">
        <v>814</v>
      </c>
      <c r="J249" s="74" t="s">
        <v>814</v>
      </c>
      <c r="K249" s="74" t="s">
        <v>24</v>
      </c>
      <c r="L249" s="74" t="s">
        <v>2326</v>
      </c>
      <c r="M249" s="107">
        <v>-3.8384982408608899</v>
      </c>
      <c r="N249" s="107">
        <v>35.452712591949698</v>
      </c>
      <c r="O249" s="108">
        <v>1867.8940434875999</v>
      </c>
      <c r="P249" s="108">
        <v>4</v>
      </c>
      <c r="Q249" s="108">
        <v>3.7579728399999999</v>
      </c>
      <c r="R249" s="135"/>
      <c r="S249" s="74">
        <v>58</v>
      </c>
      <c r="T249" s="74">
        <v>62</v>
      </c>
      <c r="U249" s="109">
        <f>V249/X249*T249</f>
        <v>17.36</v>
      </c>
      <c r="V249" s="109">
        <v>0.84</v>
      </c>
      <c r="W249" s="109">
        <v>0.23072000000000001</v>
      </c>
      <c r="X249" s="74">
        <v>3</v>
      </c>
      <c r="Y249" s="109">
        <v>0.14008000000000001</v>
      </c>
      <c r="Z249" s="109">
        <v>10.1</v>
      </c>
      <c r="AA249" s="77">
        <f>Y249/W249</f>
        <v>0.60714285714285721</v>
      </c>
      <c r="AB249" s="77">
        <f>U249</f>
        <v>17.36</v>
      </c>
      <c r="AC249" s="78">
        <f>+AB249*(100-Z249)/100</f>
        <v>15.606640000000001</v>
      </c>
      <c r="AD249" s="78">
        <f>AC249*AA249</f>
        <v>9.4754600000000018</v>
      </c>
      <c r="AE249" s="78">
        <f>+(AD249/Z249*12.5)</f>
        <v>11.727054455445547</v>
      </c>
      <c r="AF249" s="63">
        <f>AE249*10000/25</f>
        <v>4690.8217821782191</v>
      </c>
      <c r="AG249" s="63"/>
      <c r="AH249" s="74" t="s">
        <v>2219</v>
      </c>
    </row>
    <row r="250" spans="1:34" ht="15" x14ac:dyDescent="0.2">
      <c r="A250" s="106" t="s">
        <v>23</v>
      </c>
      <c r="B250" s="74" t="s">
        <v>1086</v>
      </c>
      <c r="C250" s="74" t="s">
        <v>1087</v>
      </c>
      <c r="D250" s="74" t="s">
        <v>1141</v>
      </c>
      <c r="E250" s="74" t="s">
        <v>1184</v>
      </c>
      <c r="H250" s="74" t="s">
        <v>545</v>
      </c>
      <c r="I250" s="74" t="s">
        <v>1320</v>
      </c>
      <c r="J250" s="74" t="s">
        <v>1321</v>
      </c>
      <c r="K250" s="74" t="s">
        <v>24</v>
      </c>
      <c r="L250" s="74" t="s">
        <v>1322</v>
      </c>
      <c r="M250" s="107">
        <v>-3.2505749999999898</v>
      </c>
      <c r="N250" s="107">
        <v>37.115928333333301</v>
      </c>
      <c r="O250" s="108">
        <v>1079.2</v>
      </c>
      <c r="P250" s="108">
        <v>1</v>
      </c>
      <c r="Q250" s="108">
        <v>0.58810989999999996</v>
      </c>
      <c r="R250" s="135"/>
      <c r="S250" s="74">
        <v>82</v>
      </c>
      <c r="T250" s="74">
        <v>80</v>
      </c>
      <c r="U250" s="109">
        <f>V250/X250*T250</f>
        <v>14.400000000000002</v>
      </c>
      <c r="V250" s="109">
        <v>0.54</v>
      </c>
      <c r="W250" s="109">
        <v>0.33706000000000003</v>
      </c>
      <c r="X250" s="74">
        <v>3</v>
      </c>
      <c r="Y250" s="109">
        <v>0.29535</v>
      </c>
      <c r="Z250" s="109">
        <v>11.9</v>
      </c>
      <c r="AA250" s="77">
        <f>Y250/W250</f>
        <v>0.87625348602622677</v>
      </c>
      <c r="AB250" s="77">
        <f>U250</f>
        <v>14.400000000000002</v>
      </c>
      <c r="AC250" s="78">
        <f>+AB250*(100-Z250)/100</f>
        <v>12.686400000000001</v>
      </c>
      <c r="AD250" s="78">
        <f>AC250*AA250</f>
        <v>11.116502225123124</v>
      </c>
      <c r="AE250" s="78">
        <f>+(AD250/Z250*12.5)</f>
        <v>11.676998135633534</v>
      </c>
      <c r="AF250" s="63">
        <f>AE250*10000/25</f>
        <v>4670.7992542534139</v>
      </c>
      <c r="AG250" s="63"/>
      <c r="AH250" s="74" t="s">
        <v>2219</v>
      </c>
    </row>
    <row r="251" spans="1:34" ht="15" x14ac:dyDescent="0.2">
      <c r="A251" s="106" t="s">
        <v>23</v>
      </c>
      <c r="B251" s="74" t="s">
        <v>1086</v>
      </c>
      <c r="C251" s="74" t="s">
        <v>1103</v>
      </c>
      <c r="D251" s="74" t="s">
        <v>1288</v>
      </c>
      <c r="E251" s="74" t="s">
        <v>1442</v>
      </c>
      <c r="H251" s="74" t="s">
        <v>776</v>
      </c>
      <c r="I251" s="74" t="s">
        <v>2026</v>
      </c>
      <c r="J251" s="74" t="s">
        <v>2026</v>
      </c>
      <c r="K251" s="74" t="s">
        <v>24</v>
      </c>
      <c r="L251" s="74" t="s">
        <v>2027</v>
      </c>
      <c r="M251" s="107">
        <v>-3.8556333333333299</v>
      </c>
      <c r="N251" s="107">
        <v>35.4757483333333</v>
      </c>
      <c r="O251" s="108">
        <v>1843.6</v>
      </c>
      <c r="P251" s="108">
        <v>1.25</v>
      </c>
      <c r="Q251" s="108">
        <v>1.6457193000000001</v>
      </c>
      <c r="R251" s="135"/>
      <c r="S251" s="74">
        <v>88</v>
      </c>
      <c r="T251" s="74">
        <v>88</v>
      </c>
      <c r="U251" s="109">
        <f>V251/X251*T251</f>
        <v>17.599999999999998</v>
      </c>
      <c r="V251" s="109">
        <v>0.6</v>
      </c>
      <c r="W251" s="109">
        <v>0.44252999999999998</v>
      </c>
      <c r="X251" s="74">
        <v>3</v>
      </c>
      <c r="Y251" s="109">
        <v>0.34061000000000002</v>
      </c>
      <c r="Z251" s="109">
        <v>12.7</v>
      </c>
      <c r="AA251" s="77">
        <f>Y251/W251</f>
        <v>0.76968793076175634</v>
      </c>
      <c r="AB251" s="77">
        <f>U251</f>
        <v>17.599999999999998</v>
      </c>
      <c r="AC251" s="78">
        <f>+AB251*(100-Z251)/100</f>
        <v>15.364799999999997</v>
      </c>
      <c r="AD251" s="78">
        <f>AC251*AA251</f>
        <v>11.826101118568232</v>
      </c>
      <c r="AE251" s="78">
        <f>+(AD251/Z251*12.5)</f>
        <v>11.639863305677395</v>
      </c>
      <c r="AF251" s="63">
        <f>AE251*10000/25</f>
        <v>4655.9453222709581</v>
      </c>
      <c r="AG251" s="63"/>
    </row>
    <row r="252" spans="1:34" ht="15" x14ac:dyDescent="0.2">
      <c r="A252" s="106" t="s">
        <v>23</v>
      </c>
      <c r="B252" s="74" t="s">
        <v>1086</v>
      </c>
      <c r="C252" s="74" t="s">
        <v>1103</v>
      </c>
      <c r="D252" s="74" t="s">
        <v>1294</v>
      </c>
      <c r="E252" s="74" t="s">
        <v>1295</v>
      </c>
      <c r="H252" s="74" t="s">
        <v>1058</v>
      </c>
      <c r="I252" s="74" t="s">
        <v>1059</v>
      </c>
      <c r="J252" s="74" t="s">
        <v>1059</v>
      </c>
      <c r="K252" s="74" t="s">
        <v>26</v>
      </c>
      <c r="L252" s="74" t="s">
        <v>2585</v>
      </c>
      <c r="M252" s="107">
        <v>-4.452679303</v>
      </c>
      <c r="N252" s="107">
        <v>35.505632589999998</v>
      </c>
      <c r="O252" s="108">
        <v>1530.1665929999999</v>
      </c>
      <c r="P252" s="108">
        <v>1.5</v>
      </c>
      <c r="Q252" s="108">
        <v>1.3949077249999999</v>
      </c>
      <c r="R252" s="135"/>
      <c r="S252" s="74">
        <v>45</v>
      </c>
      <c r="T252" s="74">
        <v>54</v>
      </c>
      <c r="U252" s="109">
        <f>V252/X252*T252</f>
        <v>16.2</v>
      </c>
      <c r="V252" s="109">
        <v>1.2</v>
      </c>
      <c r="W252" s="109">
        <v>0.55900000000000005</v>
      </c>
      <c r="X252" s="74">
        <v>4</v>
      </c>
      <c r="Y252" s="109">
        <v>0.40095999999999998</v>
      </c>
      <c r="Z252" s="110">
        <v>11.1</v>
      </c>
      <c r="AA252" s="77">
        <f>Y252/W252</f>
        <v>0.71728085867620739</v>
      </c>
      <c r="AB252" s="77">
        <f>U252</f>
        <v>16.2</v>
      </c>
      <c r="AC252" s="78">
        <f>+AB252*(100-Z252)/100</f>
        <v>14.401800000000001</v>
      </c>
      <c r="AD252" s="78">
        <f>AC252*AA252</f>
        <v>10.330135470483004</v>
      </c>
      <c r="AE252" s="78">
        <f>+(AD252/Z252*12.5)</f>
        <v>11.633035439733112</v>
      </c>
      <c r="AF252" s="63">
        <f>AE252*10000/25</f>
        <v>4653.2141758932448</v>
      </c>
      <c r="AG252" s="63"/>
    </row>
    <row r="253" spans="1:34" ht="15" x14ac:dyDescent="0.2">
      <c r="A253" s="106" t="s">
        <v>23</v>
      </c>
      <c r="B253" s="74" t="s">
        <v>1078</v>
      </c>
      <c r="C253" s="74" t="s">
        <v>1157</v>
      </c>
      <c r="D253" s="74" t="s">
        <v>1489</v>
      </c>
      <c r="E253" s="74" t="s">
        <v>2615</v>
      </c>
      <c r="H253" s="74" t="s">
        <v>410</v>
      </c>
      <c r="I253" s="74" t="s">
        <v>411</v>
      </c>
      <c r="J253" s="74" t="s">
        <v>411</v>
      </c>
      <c r="K253" s="74" t="s">
        <v>24</v>
      </c>
      <c r="L253" s="74" t="s">
        <v>2685</v>
      </c>
      <c r="M253" s="107">
        <v>-10.5744866666666</v>
      </c>
      <c r="N253" s="107">
        <v>35.382731666666601</v>
      </c>
      <c r="O253" s="108">
        <v>997.6</v>
      </c>
      <c r="P253" s="108">
        <v>1</v>
      </c>
      <c r="Q253" s="108">
        <v>1.023756015</v>
      </c>
      <c r="R253" s="137"/>
      <c r="S253" s="74">
        <v>48</v>
      </c>
      <c r="T253" s="74">
        <v>55</v>
      </c>
      <c r="U253" s="109">
        <f>V253/X253*T253</f>
        <v>14.666666666666666</v>
      </c>
      <c r="V253" s="109">
        <v>0.8</v>
      </c>
      <c r="W253" s="109">
        <v>0.44</v>
      </c>
      <c r="X253" s="74">
        <v>3</v>
      </c>
      <c r="Y253" s="109">
        <v>0.36899999999999999</v>
      </c>
      <c r="Z253" s="109">
        <v>11.7</v>
      </c>
      <c r="AA253" s="77">
        <f>Y253/W253</f>
        <v>0.83863636363636362</v>
      </c>
      <c r="AB253" s="77">
        <f>U253</f>
        <v>14.666666666666666</v>
      </c>
      <c r="AC253" s="78">
        <f>+AB253*(100-Z253)/100</f>
        <v>12.950666666666667</v>
      </c>
      <c r="AD253" s="78">
        <f>AC253*AA253</f>
        <v>10.860899999999999</v>
      </c>
      <c r="AE253" s="78">
        <f>+(AD253/Z253*12.5)</f>
        <v>11.603525641025641</v>
      </c>
      <c r="AF253" s="63">
        <f>AE253*10000/25</f>
        <v>4641.4102564102559</v>
      </c>
      <c r="AG253" s="63"/>
    </row>
    <row r="254" spans="1:34" ht="15" x14ac:dyDescent="0.2">
      <c r="A254" s="106" t="s">
        <v>23</v>
      </c>
      <c r="B254" s="74" t="s">
        <v>1086</v>
      </c>
      <c r="C254" s="74" t="s">
        <v>1087</v>
      </c>
      <c r="D254" s="74" t="s">
        <v>1141</v>
      </c>
      <c r="E254" s="74" t="s">
        <v>1495</v>
      </c>
      <c r="H254" s="74" t="s">
        <v>536</v>
      </c>
      <c r="I254" s="74" t="s">
        <v>1999</v>
      </c>
      <c r="J254" s="74" t="s">
        <v>772</v>
      </c>
      <c r="K254" s="74" t="s">
        <v>26</v>
      </c>
      <c r="L254" s="74" t="s">
        <v>2003</v>
      </c>
      <c r="M254" s="107">
        <v>-3.2220737480000001</v>
      </c>
      <c r="N254" s="107">
        <v>37.131831920000003</v>
      </c>
      <c r="O254" s="108">
        <v>1288.816683</v>
      </c>
      <c r="P254" s="108">
        <v>0.25</v>
      </c>
      <c r="Q254" s="108">
        <v>0.11070304</v>
      </c>
      <c r="R254" s="135"/>
      <c r="S254" s="74">
        <v>89</v>
      </c>
      <c r="T254" s="74">
        <v>84</v>
      </c>
      <c r="U254" s="109">
        <f>V254/X254*T254</f>
        <v>12.88</v>
      </c>
      <c r="V254" s="109">
        <v>0.46</v>
      </c>
      <c r="W254" s="109">
        <v>0.35768</v>
      </c>
      <c r="X254" s="74">
        <v>3</v>
      </c>
      <c r="Y254" s="109">
        <v>0.28236</v>
      </c>
      <c r="Z254" s="109">
        <v>9.9</v>
      </c>
      <c r="AA254" s="77">
        <f>Y254/W254</f>
        <v>0.78942071125027957</v>
      </c>
      <c r="AB254" s="77">
        <f>U254</f>
        <v>12.88</v>
      </c>
      <c r="AC254" s="78">
        <f>+AB254*(100-Z254)/100</f>
        <v>11.604880000000001</v>
      </c>
      <c r="AD254" s="78">
        <f>AC254*AA254</f>
        <v>9.1611326235741455</v>
      </c>
      <c r="AE254" s="78">
        <f>+(AD254/Z254*12.5)</f>
        <v>11.567086645926951</v>
      </c>
      <c r="AF254" s="63">
        <f>AE254*10000/25</f>
        <v>4626.8346583707807</v>
      </c>
      <c r="AG254" s="63"/>
    </row>
    <row r="255" spans="1:34" ht="15" x14ac:dyDescent="0.2">
      <c r="A255" s="106" t="s">
        <v>23</v>
      </c>
      <c r="B255" s="74" t="s">
        <v>1086</v>
      </c>
      <c r="C255" s="74" t="s">
        <v>1177</v>
      </c>
      <c r="D255" s="74" t="s">
        <v>1191</v>
      </c>
      <c r="E255" s="74" t="s">
        <v>1353</v>
      </c>
      <c r="H255" s="74" t="s">
        <v>1040</v>
      </c>
      <c r="I255" s="74" t="s">
        <v>1354</v>
      </c>
      <c r="K255" s="74" t="s">
        <v>26</v>
      </c>
      <c r="L255" s="74" t="s">
        <v>1357</v>
      </c>
      <c r="M255" s="107">
        <v>-3.3825283330000002</v>
      </c>
      <c r="N255" s="107">
        <v>36.938049999999997</v>
      </c>
      <c r="O255" s="108">
        <v>1105.5999999999999</v>
      </c>
      <c r="P255" s="108">
        <v>3</v>
      </c>
      <c r="Q255" s="108">
        <v>4.3648627199999996</v>
      </c>
      <c r="R255" s="135"/>
      <c r="S255" s="74">
        <v>73</v>
      </c>
      <c r="T255" s="74">
        <v>74</v>
      </c>
      <c r="U255" s="109">
        <f>V255/X255*T255</f>
        <v>14.43</v>
      </c>
      <c r="V255" s="109">
        <v>0.78</v>
      </c>
      <c r="W255" s="109">
        <v>0.60807</v>
      </c>
      <c r="X255" s="74">
        <v>4</v>
      </c>
      <c r="Y255" s="109">
        <v>0.48152999999999996</v>
      </c>
      <c r="Z255" s="109">
        <v>11</v>
      </c>
      <c r="AA255" s="77">
        <f>Y255/W255</f>
        <v>0.7918989590014307</v>
      </c>
      <c r="AB255" s="77">
        <f>U255</f>
        <v>14.43</v>
      </c>
      <c r="AC255" s="78">
        <f>+AB255*(100-Z255)/100</f>
        <v>12.842700000000001</v>
      </c>
      <c r="AD255" s="78">
        <f>AC255*AA255</f>
        <v>10.170120760767675</v>
      </c>
      <c r="AE255" s="78">
        <f>+(AD255/Z255*12.5)</f>
        <v>11.556955409963267</v>
      </c>
      <c r="AF255" s="63">
        <f>AE255*10000/25</f>
        <v>4622.7821639853073</v>
      </c>
      <c r="AG255" s="63"/>
    </row>
    <row r="256" spans="1:34" ht="15" x14ac:dyDescent="0.2">
      <c r="A256" s="106" t="s">
        <v>23</v>
      </c>
      <c r="B256" s="74" t="s">
        <v>1078</v>
      </c>
      <c r="C256" s="74" t="s">
        <v>1157</v>
      </c>
      <c r="D256" s="74" t="s">
        <v>1158</v>
      </c>
      <c r="E256" s="74" t="s">
        <v>2402</v>
      </c>
      <c r="H256" s="74" t="s">
        <v>1042</v>
      </c>
      <c r="I256" s="74" t="s">
        <v>2539</v>
      </c>
      <c r="J256" s="74" t="s">
        <v>2540</v>
      </c>
      <c r="K256" s="74" t="s">
        <v>24</v>
      </c>
      <c r="L256" s="74" t="s">
        <v>2541</v>
      </c>
      <c r="M256" s="107">
        <v>-10.40884</v>
      </c>
      <c r="N256" s="107">
        <v>36.142871666666601</v>
      </c>
      <c r="O256" s="108">
        <v>821.5</v>
      </c>
      <c r="P256" s="108">
        <v>2</v>
      </c>
      <c r="Q256" s="108">
        <v>0.85868987500000005</v>
      </c>
      <c r="R256" s="137"/>
      <c r="S256" s="74">
        <v>26</v>
      </c>
      <c r="T256" s="74">
        <v>26</v>
      </c>
      <c r="U256" s="109">
        <f>V256/X256*T256</f>
        <v>10.399999999999999</v>
      </c>
      <c r="V256" s="109">
        <v>1.2</v>
      </c>
      <c r="W256" s="109">
        <v>0.72</v>
      </c>
      <c r="X256" s="74">
        <v>3</v>
      </c>
      <c r="Y256" s="109">
        <v>0.64600000000000002</v>
      </c>
      <c r="Z256" s="109">
        <v>9.1999999999999993</v>
      </c>
      <c r="AA256" s="77">
        <f>Y256/W256</f>
        <v>0.89722222222222225</v>
      </c>
      <c r="AB256" s="77">
        <f>U256</f>
        <v>10.399999999999999</v>
      </c>
      <c r="AC256" s="78">
        <f>+AB256*(100-Z256)/100</f>
        <v>9.4431999999999974</v>
      </c>
      <c r="AD256" s="78">
        <f>AC256*AA256</f>
        <v>8.4726488888888873</v>
      </c>
      <c r="AE256" s="78">
        <f>+(AD256/Z256*12.5)</f>
        <v>11.511751207729468</v>
      </c>
      <c r="AF256" s="63">
        <f>AE256*10000/25</f>
        <v>4604.7004830917876</v>
      </c>
      <c r="AG256" s="63"/>
    </row>
    <row r="257" spans="1:34" ht="15" x14ac:dyDescent="0.2">
      <c r="A257" s="106" t="s">
        <v>23</v>
      </c>
      <c r="B257" s="74" t="s">
        <v>1086</v>
      </c>
      <c r="C257" s="74" t="s">
        <v>1103</v>
      </c>
      <c r="D257" s="74" t="s">
        <v>1288</v>
      </c>
      <c r="E257" s="74" t="s">
        <v>1442</v>
      </c>
      <c r="H257" s="74" t="s">
        <v>668</v>
      </c>
      <c r="I257" s="74" t="s">
        <v>858</v>
      </c>
      <c r="J257" s="74" t="s">
        <v>858</v>
      </c>
      <c r="K257" s="74" t="s">
        <v>26</v>
      </c>
      <c r="L257" s="74" t="s">
        <v>2856</v>
      </c>
      <c r="M257" s="107">
        <v>-3.8531933330000001</v>
      </c>
      <c r="N257" s="107">
        <v>35.469104999999999</v>
      </c>
      <c r="O257" s="108">
        <v>1855.2</v>
      </c>
      <c r="P257" s="108">
        <v>1</v>
      </c>
      <c r="Q257" s="108">
        <v>0.88018801000000002</v>
      </c>
      <c r="R257" s="135"/>
      <c r="S257" s="74">
        <v>75</v>
      </c>
      <c r="T257" s="74">
        <v>64</v>
      </c>
      <c r="U257" s="109">
        <f>V257/X257*T257</f>
        <v>19.2</v>
      </c>
      <c r="V257" s="109">
        <v>0.9</v>
      </c>
      <c r="W257" s="109">
        <v>0.60121999999999998</v>
      </c>
      <c r="X257" s="74">
        <v>3</v>
      </c>
      <c r="Y257" s="109">
        <v>0.44922000000000001</v>
      </c>
      <c r="Z257" s="110">
        <v>13.5</v>
      </c>
      <c r="AA257" s="77">
        <f>Y257/W257</f>
        <v>0.74718073251056194</v>
      </c>
      <c r="AB257" s="77">
        <f>U257</f>
        <v>19.2</v>
      </c>
      <c r="AC257" s="78">
        <f>+AB257*(100-Z257)/100</f>
        <v>16.608000000000001</v>
      </c>
      <c r="AD257" s="78">
        <f>AC257*AA257</f>
        <v>12.409177605535413</v>
      </c>
      <c r="AE257" s="78">
        <f>+(AD257/Z257*12.5)</f>
        <v>11.489979264384642</v>
      </c>
      <c r="AF257" s="63">
        <f>AE257*10000/25</f>
        <v>4595.9917057538569</v>
      </c>
      <c r="AG257" s="63"/>
    </row>
    <row r="258" spans="1:34" ht="15" x14ac:dyDescent="0.2">
      <c r="A258" s="106" t="s">
        <v>23</v>
      </c>
      <c r="B258" s="74" t="s">
        <v>1086</v>
      </c>
      <c r="C258" s="74" t="s">
        <v>1087</v>
      </c>
      <c r="D258" s="74" t="s">
        <v>1141</v>
      </c>
      <c r="E258" s="74" t="s">
        <v>1184</v>
      </c>
      <c r="H258" s="74" t="s">
        <v>544</v>
      </c>
      <c r="I258" s="74" t="s">
        <v>1887</v>
      </c>
      <c r="J258" s="74" t="s">
        <v>1888</v>
      </c>
      <c r="K258" s="74" t="s">
        <v>24</v>
      </c>
      <c r="L258" s="74" t="s">
        <v>1889</v>
      </c>
      <c r="M258" s="107">
        <v>-3.2506233333333299</v>
      </c>
      <c r="N258" s="107">
        <v>37.115676666666602</v>
      </c>
      <c r="O258" s="108">
        <v>1099</v>
      </c>
      <c r="P258" s="108">
        <v>0.25</v>
      </c>
      <c r="Q258" s="108">
        <v>0.35311304500000001</v>
      </c>
      <c r="R258" s="135"/>
      <c r="S258" s="74">
        <v>86</v>
      </c>
      <c r="T258" s="74">
        <v>86</v>
      </c>
      <c r="U258" s="109">
        <f>V258/X258*T258</f>
        <v>16.053333333333335</v>
      </c>
      <c r="V258" s="109">
        <v>0.56000000000000005</v>
      </c>
      <c r="W258" s="109">
        <v>0.48475999999999997</v>
      </c>
      <c r="X258" s="74">
        <v>3</v>
      </c>
      <c r="Y258" s="109">
        <v>0.39463999999999999</v>
      </c>
      <c r="Z258" s="109">
        <v>12.5</v>
      </c>
      <c r="AA258" s="77">
        <f>Y258/W258</f>
        <v>0.81409357207690403</v>
      </c>
      <c r="AB258" s="77">
        <f>U258</f>
        <v>16.053333333333335</v>
      </c>
      <c r="AC258" s="78">
        <f>+AB258*(100-Z258)/100</f>
        <v>14.046666666666667</v>
      </c>
      <c r="AD258" s="78">
        <f>AC258*AA258</f>
        <v>11.435301042440246</v>
      </c>
      <c r="AE258" s="78">
        <f>+(AD258/Z258*12.5)</f>
        <v>11.435301042440246</v>
      </c>
      <c r="AF258" s="63">
        <f>AE258*10000/25</f>
        <v>4574.1204169760986</v>
      </c>
      <c r="AG258" s="63"/>
    </row>
    <row r="259" spans="1:34" ht="15" x14ac:dyDescent="0.2">
      <c r="A259" s="106" t="s">
        <v>23</v>
      </c>
      <c r="B259" s="74" t="s">
        <v>1086</v>
      </c>
      <c r="C259" s="74" t="s">
        <v>1087</v>
      </c>
      <c r="D259" s="74" t="s">
        <v>1088</v>
      </c>
      <c r="E259" s="74" t="s">
        <v>1436</v>
      </c>
      <c r="H259" s="74" t="s">
        <v>596</v>
      </c>
      <c r="I259" s="74" t="s">
        <v>800</v>
      </c>
      <c r="J259" s="74" t="s">
        <v>2230</v>
      </c>
      <c r="K259" s="74" t="s">
        <v>24</v>
      </c>
      <c r="L259" s="74" t="s">
        <v>2233</v>
      </c>
      <c r="M259" s="107">
        <v>-3.1908566666666598</v>
      </c>
      <c r="N259" s="107">
        <v>37.0771333333333</v>
      </c>
      <c r="O259" s="108">
        <v>1274.9000000000001</v>
      </c>
      <c r="P259" s="108">
        <v>1</v>
      </c>
      <c r="Q259" s="108">
        <v>1.005964455</v>
      </c>
      <c r="R259" s="135"/>
      <c r="S259" s="74">
        <v>86</v>
      </c>
      <c r="T259" s="74">
        <v>85</v>
      </c>
      <c r="U259" s="109">
        <f>V259/X259*T259</f>
        <v>16.433333333333334</v>
      </c>
      <c r="V259" s="109">
        <v>0.57999999999999996</v>
      </c>
      <c r="W259" s="109">
        <v>0.39879999999999999</v>
      </c>
      <c r="X259" s="74">
        <v>3</v>
      </c>
      <c r="Y259" s="109">
        <v>0.31537999999999999</v>
      </c>
      <c r="Z259" s="109">
        <v>12.5</v>
      </c>
      <c r="AA259" s="77">
        <f>Y259/W259</f>
        <v>0.79082246740220663</v>
      </c>
      <c r="AB259" s="77">
        <f>U259</f>
        <v>16.433333333333334</v>
      </c>
      <c r="AC259" s="78">
        <f>+AB259*(100-Z259)/100</f>
        <v>14.379166666666668</v>
      </c>
      <c r="AD259" s="78">
        <f>AC259*AA259</f>
        <v>11.371368062520897</v>
      </c>
      <c r="AE259" s="78">
        <f>+(AD259/Z259*12.5)</f>
        <v>11.371368062520897</v>
      </c>
      <c r="AF259" s="63">
        <f>AE259*10000/25</f>
        <v>4548.5472250083585</v>
      </c>
      <c r="AG259" s="63"/>
    </row>
    <row r="260" spans="1:34" ht="15" x14ac:dyDescent="0.2">
      <c r="A260" s="106" t="s">
        <v>23</v>
      </c>
      <c r="B260" s="74" t="s">
        <v>1086</v>
      </c>
      <c r="C260" s="74" t="s">
        <v>1087</v>
      </c>
      <c r="D260" s="74" t="s">
        <v>1088</v>
      </c>
      <c r="E260" s="74" t="s">
        <v>1467</v>
      </c>
      <c r="H260" s="74" t="s">
        <v>583</v>
      </c>
      <c r="I260" s="74" t="s">
        <v>1764</v>
      </c>
      <c r="J260" s="74" t="s">
        <v>1765</v>
      </c>
      <c r="K260" s="74" t="s">
        <v>26</v>
      </c>
      <c r="L260" s="74" t="s">
        <v>1766</v>
      </c>
      <c r="M260" s="107">
        <v>-3.228592151</v>
      </c>
      <c r="N260" s="107">
        <v>37.041026240000001</v>
      </c>
      <c r="O260" s="108">
        <v>1210.0495080000001</v>
      </c>
      <c r="P260" s="108">
        <v>7</v>
      </c>
      <c r="Q260" s="108">
        <v>9.9877369950000006</v>
      </c>
      <c r="R260" s="135"/>
      <c r="S260" s="74">
        <v>45</v>
      </c>
      <c r="T260" s="74">
        <v>31</v>
      </c>
      <c r="U260" s="109">
        <f>V260/X260*T260</f>
        <v>16.533333333333331</v>
      </c>
      <c r="V260" s="109">
        <v>1.6</v>
      </c>
      <c r="W260" s="109">
        <v>0.56553999999999993</v>
      </c>
      <c r="X260" s="74">
        <v>3</v>
      </c>
      <c r="Y260" s="109">
        <v>0.43307999999999996</v>
      </c>
      <c r="Z260" s="109">
        <v>12.3</v>
      </c>
      <c r="AA260" s="77">
        <f>Y260/W260</f>
        <v>0.76578137709092198</v>
      </c>
      <c r="AB260" s="77">
        <f>U260</f>
        <v>16.533333333333331</v>
      </c>
      <c r="AC260" s="78">
        <f>+AB260*(100-Z260)/100</f>
        <v>14.499733333333332</v>
      </c>
      <c r="AD260" s="78">
        <f>AC260*AA260</f>
        <v>11.103625759451143</v>
      </c>
      <c r="AE260" s="78">
        <f>+(AD260/Z260*12.5)</f>
        <v>11.284172519767422</v>
      </c>
      <c r="AF260" s="63">
        <f>AE260*10000/25</f>
        <v>4513.6690079069685</v>
      </c>
      <c r="AG260" s="63"/>
    </row>
    <row r="261" spans="1:34" ht="15" x14ac:dyDescent="0.2">
      <c r="A261" s="106" t="s">
        <v>23</v>
      </c>
      <c r="B261" s="74" t="s">
        <v>1086</v>
      </c>
      <c r="C261" s="74" t="s">
        <v>1087</v>
      </c>
      <c r="D261" s="74" t="s">
        <v>1141</v>
      </c>
      <c r="E261" s="74" t="s">
        <v>1495</v>
      </c>
      <c r="H261" s="74" t="s">
        <v>720</v>
      </c>
      <c r="I261" s="74" t="s">
        <v>532</v>
      </c>
      <c r="J261" s="74" t="s">
        <v>532</v>
      </c>
      <c r="K261" s="74" t="s">
        <v>25</v>
      </c>
      <c r="L261" s="74" t="s">
        <v>1497</v>
      </c>
      <c r="M261" s="107">
        <v>-3.2234150000000001</v>
      </c>
      <c r="N261" s="107">
        <v>37.130238333333303</v>
      </c>
      <c r="O261" s="108">
        <v>1291.5</v>
      </c>
      <c r="P261" s="108">
        <v>0.5</v>
      </c>
      <c r="Q261" s="108">
        <v>0.446518735</v>
      </c>
      <c r="R261" s="135"/>
      <c r="S261" s="74">
        <v>83</v>
      </c>
      <c r="T261" s="74">
        <v>79</v>
      </c>
      <c r="U261" s="109">
        <f>V261/X261*T261</f>
        <v>16.853333333333335</v>
      </c>
      <c r="V261" s="109">
        <v>0.64</v>
      </c>
      <c r="W261" s="109">
        <v>0.45041000000000003</v>
      </c>
      <c r="X261" s="74">
        <v>3</v>
      </c>
      <c r="Y261" s="109">
        <v>0.34394999999999998</v>
      </c>
      <c r="Z261" s="109">
        <v>12.5</v>
      </c>
      <c r="AA261" s="77">
        <f>Y261/W261</f>
        <v>0.7636375746542039</v>
      </c>
      <c r="AB261" s="77">
        <f>U261</f>
        <v>16.853333333333335</v>
      </c>
      <c r="AC261" s="78">
        <f>+AB261*(100-Z261)/100</f>
        <v>14.746666666666668</v>
      </c>
      <c r="AD261" s="78">
        <f>AC261*AA261</f>
        <v>11.261108767567327</v>
      </c>
      <c r="AE261" s="78">
        <f>+(AD261/Z261*12.5)</f>
        <v>11.261108767567327</v>
      </c>
      <c r="AF261" s="63">
        <f>AE261*10000/25</f>
        <v>4504.443507026931</v>
      </c>
      <c r="AG261" s="63"/>
    </row>
    <row r="262" spans="1:34" ht="15" x14ac:dyDescent="0.2">
      <c r="A262" s="106" t="s">
        <v>23</v>
      </c>
      <c r="B262" s="74" t="s">
        <v>1086</v>
      </c>
      <c r="C262" s="74" t="s">
        <v>1087</v>
      </c>
      <c r="D262" s="74" t="s">
        <v>1088</v>
      </c>
      <c r="E262" s="74" t="s">
        <v>1467</v>
      </c>
      <c r="H262" s="74" t="s">
        <v>718</v>
      </c>
      <c r="I262" s="74" t="s">
        <v>1468</v>
      </c>
      <c r="J262" s="74" t="s">
        <v>1469</v>
      </c>
      <c r="K262" s="74" t="s">
        <v>26</v>
      </c>
      <c r="L262" s="74" t="s">
        <v>1472</v>
      </c>
      <c r="M262" s="107">
        <v>-3.230775865</v>
      </c>
      <c r="N262" s="107">
        <v>37.045288309999997</v>
      </c>
      <c r="O262" s="108">
        <v>1200.441785</v>
      </c>
      <c r="P262" s="108">
        <v>3</v>
      </c>
      <c r="Q262" s="108">
        <v>3.8414943300000002</v>
      </c>
      <c r="R262" s="135"/>
      <c r="S262" s="74">
        <v>66</v>
      </c>
      <c r="T262" s="74">
        <v>72</v>
      </c>
      <c r="U262" s="109">
        <f>V262/X262*T262</f>
        <v>14.879999999999999</v>
      </c>
      <c r="V262" s="109">
        <v>0.62</v>
      </c>
      <c r="W262" s="109">
        <v>0.56949000000000005</v>
      </c>
      <c r="X262" s="74">
        <v>3</v>
      </c>
      <c r="Y262" s="109">
        <v>0.45918000000000003</v>
      </c>
      <c r="Z262" s="109">
        <v>11.8</v>
      </c>
      <c r="AA262" s="77">
        <f>Y262/W262</f>
        <v>0.80630037401885901</v>
      </c>
      <c r="AB262" s="77">
        <f>U262</f>
        <v>14.879999999999999</v>
      </c>
      <c r="AC262" s="78">
        <f>+AB262*(100-Z262)/100</f>
        <v>13.12416</v>
      </c>
      <c r="AD262" s="78">
        <f>AC262*AA262</f>
        <v>10.582015116683349</v>
      </c>
      <c r="AE262" s="78">
        <f>+(AD262/Z262*12.5)</f>
        <v>11.209761776147616</v>
      </c>
      <c r="AF262" s="63">
        <f>AE262*10000/25</f>
        <v>4483.9047104590463</v>
      </c>
      <c r="AG262" s="63"/>
    </row>
    <row r="263" spans="1:34" ht="15" x14ac:dyDescent="0.2">
      <c r="A263" s="106" t="s">
        <v>23</v>
      </c>
      <c r="B263" s="74" t="s">
        <v>1078</v>
      </c>
      <c r="C263" s="74" t="s">
        <v>1079</v>
      </c>
      <c r="D263" s="74" t="s">
        <v>1419</v>
      </c>
      <c r="E263" s="74" t="s">
        <v>1626</v>
      </c>
      <c r="H263" s="74" t="s">
        <v>899</v>
      </c>
      <c r="I263" s="74" t="s">
        <v>1627</v>
      </c>
      <c r="J263" s="74" t="s">
        <v>900</v>
      </c>
      <c r="K263" s="74" t="s">
        <v>24</v>
      </c>
      <c r="L263" s="74" t="s">
        <v>1630</v>
      </c>
      <c r="M263" s="107">
        <v>-8.2941616666666604</v>
      </c>
      <c r="N263" s="107">
        <v>35.0165783333333</v>
      </c>
      <c r="O263" s="108">
        <v>1650</v>
      </c>
      <c r="P263" s="108">
        <v>0.5</v>
      </c>
      <c r="Q263" s="108">
        <v>0.57773149000000001</v>
      </c>
      <c r="R263" s="137"/>
      <c r="S263" s="74">
        <v>90</v>
      </c>
      <c r="T263" s="74">
        <v>79</v>
      </c>
      <c r="U263" s="109">
        <f>V263/X263*T263</f>
        <v>17.38</v>
      </c>
      <c r="V263" s="109">
        <v>0.66</v>
      </c>
      <c r="W263" s="109">
        <v>0.50441999999999998</v>
      </c>
      <c r="X263" s="74">
        <v>3</v>
      </c>
      <c r="Y263" s="109">
        <v>0.36396000000000001</v>
      </c>
      <c r="Z263" s="109">
        <v>12.3</v>
      </c>
      <c r="AA263" s="77">
        <f>Y263/W263</f>
        <v>0.72154157249910789</v>
      </c>
      <c r="AB263" s="77">
        <f>U263</f>
        <v>17.38</v>
      </c>
      <c r="AC263" s="78">
        <f>+AB263*(100-Z263)/100</f>
        <v>15.242259999999998</v>
      </c>
      <c r="AD263" s="78">
        <f>AC263*AA263</f>
        <v>10.997924248840251</v>
      </c>
      <c r="AE263" s="78">
        <f>+(AD263/Z263*12.5)</f>
        <v>11.176752285406758</v>
      </c>
      <c r="AF263" s="63">
        <f>AE263*10000/25</f>
        <v>4470.7009141627032</v>
      </c>
      <c r="AG263" s="63"/>
    </row>
    <row r="264" spans="1:34" ht="15" x14ac:dyDescent="0.2">
      <c r="A264" s="106" t="s">
        <v>23</v>
      </c>
      <c r="B264" s="74" t="s">
        <v>1086</v>
      </c>
      <c r="C264" s="74" t="s">
        <v>1103</v>
      </c>
      <c r="D264" s="74" t="s">
        <v>1294</v>
      </c>
      <c r="E264" s="74" t="s">
        <v>1295</v>
      </c>
      <c r="H264" s="74" t="s">
        <v>1058</v>
      </c>
      <c r="I264" s="74" t="s">
        <v>1059</v>
      </c>
      <c r="J264" s="74" t="s">
        <v>1059</v>
      </c>
      <c r="K264" s="74" t="s">
        <v>25</v>
      </c>
      <c r="L264" s="74" t="s">
        <v>2584</v>
      </c>
      <c r="M264" s="107">
        <v>-4.4531962849026598</v>
      </c>
      <c r="N264" s="107">
        <v>35.505636184247798</v>
      </c>
      <c r="O264" s="108">
        <v>1537.1726426329701</v>
      </c>
      <c r="P264" s="108">
        <v>1.5</v>
      </c>
      <c r="Q264" s="108">
        <v>1.3949077249999999</v>
      </c>
      <c r="R264" s="135"/>
      <c r="S264" s="74">
        <v>60</v>
      </c>
      <c r="T264" s="74">
        <v>61</v>
      </c>
      <c r="U264" s="109">
        <f>V264/X264*T264</f>
        <v>17.486666666666668</v>
      </c>
      <c r="V264" s="109">
        <v>0.86</v>
      </c>
      <c r="W264" s="109">
        <v>0.47777999999999998</v>
      </c>
      <c r="X264" s="74">
        <v>3</v>
      </c>
      <c r="Y264" s="109">
        <v>0.33274000000000004</v>
      </c>
      <c r="Z264" s="110">
        <v>12</v>
      </c>
      <c r="AA264" s="77">
        <f>Y264/W264</f>
        <v>0.69642931893340043</v>
      </c>
      <c r="AB264" s="77">
        <f>U264</f>
        <v>17.486666666666668</v>
      </c>
      <c r="AC264" s="78">
        <f>+AB264*(100-Z264)/100</f>
        <v>15.388266666666668</v>
      </c>
      <c r="AD264" s="78">
        <f>AC264*AA264</f>
        <v>10.716840074232216</v>
      </c>
      <c r="AE264" s="78">
        <f>+(AD264/Z264*12.5)</f>
        <v>11.163375077325226</v>
      </c>
      <c r="AF264" s="63">
        <f>AE264*10000/25</f>
        <v>4465.3500309300898</v>
      </c>
      <c r="AG264" s="63"/>
    </row>
    <row r="265" spans="1:34" ht="15" x14ac:dyDescent="0.2">
      <c r="A265" s="106" t="s">
        <v>23</v>
      </c>
      <c r="B265" s="74" t="s">
        <v>1086</v>
      </c>
      <c r="C265" s="74" t="s">
        <v>1103</v>
      </c>
      <c r="D265" s="74" t="s">
        <v>1288</v>
      </c>
      <c r="E265" s="74" t="s">
        <v>1289</v>
      </c>
      <c r="H265" s="74" t="s">
        <v>702</v>
      </c>
      <c r="I265" s="74" t="s">
        <v>665</v>
      </c>
      <c r="J265" s="74" t="s">
        <v>665</v>
      </c>
      <c r="K265" s="74" t="s">
        <v>24</v>
      </c>
      <c r="L265" s="74" t="s">
        <v>1290</v>
      </c>
      <c r="M265" s="107">
        <v>-3.8454918176426101</v>
      </c>
      <c r="N265" s="107">
        <v>35.449694880873302</v>
      </c>
      <c r="O265" s="108">
        <v>1887.7383933829101</v>
      </c>
      <c r="P265" s="108">
        <v>1.75</v>
      </c>
      <c r="Q265" s="108">
        <v>1.190798995</v>
      </c>
      <c r="R265" s="135"/>
      <c r="S265" s="74">
        <v>54</v>
      </c>
      <c r="T265" s="74">
        <v>50</v>
      </c>
      <c r="U265" s="109">
        <f>V265/X265*T265</f>
        <v>15.666666666666664</v>
      </c>
      <c r="V265" s="109">
        <v>0.94</v>
      </c>
      <c r="W265" s="109">
        <v>0.55515999999999999</v>
      </c>
      <c r="X265" s="74">
        <v>3</v>
      </c>
      <c r="Y265" s="109">
        <v>0.41902</v>
      </c>
      <c r="Z265" s="109">
        <v>11.7</v>
      </c>
      <c r="AA265" s="77">
        <f>Y265/W265</f>
        <v>0.75477339865984583</v>
      </c>
      <c r="AB265" s="77">
        <f>U265</f>
        <v>15.666666666666664</v>
      </c>
      <c r="AC265" s="78">
        <f>+AB265*(100-Z265)/100</f>
        <v>13.833666666666664</v>
      </c>
      <c r="AD265" s="78">
        <f>AC265*AA265</f>
        <v>10.441283605927419</v>
      </c>
      <c r="AE265" s="78">
        <f>+(AD265/Z265*12.5)</f>
        <v>11.155217527700234</v>
      </c>
      <c r="AF265" s="63">
        <f>AE265*10000/25</f>
        <v>4462.0870110800934</v>
      </c>
      <c r="AG265" s="63"/>
    </row>
    <row r="266" spans="1:34" ht="15" x14ac:dyDescent="0.2">
      <c r="A266" s="106" t="s">
        <v>23</v>
      </c>
      <c r="B266" s="74" t="s">
        <v>1086</v>
      </c>
      <c r="C266" s="74" t="s">
        <v>1103</v>
      </c>
      <c r="D266" s="74" t="s">
        <v>1294</v>
      </c>
      <c r="E266" s="74" t="s">
        <v>1295</v>
      </c>
      <c r="H266" s="74" t="s">
        <v>1058</v>
      </c>
      <c r="I266" s="74" t="s">
        <v>1059</v>
      </c>
      <c r="J266" s="74" t="s">
        <v>1059</v>
      </c>
      <c r="K266" s="74" t="s">
        <v>24</v>
      </c>
      <c r="L266" s="74" t="s">
        <v>2582</v>
      </c>
      <c r="M266" s="107">
        <v>-4.4528105349938398</v>
      </c>
      <c r="N266" s="107">
        <v>35.505629388331798</v>
      </c>
      <c r="O266" s="108">
        <v>1539.4973086836601</v>
      </c>
      <c r="P266" s="108">
        <v>1.5</v>
      </c>
      <c r="Q266" s="108">
        <v>1.3949077249999999</v>
      </c>
      <c r="R266" s="135"/>
      <c r="S266" s="74">
        <v>50</v>
      </c>
      <c r="T266" s="74">
        <v>56</v>
      </c>
      <c r="U266" s="109">
        <f>V266/X266*T266</f>
        <v>16.239999999999998</v>
      </c>
      <c r="V266" s="109">
        <v>1.1599999999999999</v>
      </c>
      <c r="W266" s="109">
        <v>0.67441999999999991</v>
      </c>
      <c r="X266" s="74">
        <v>4</v>
      </c>
      <c r="Y266" s="109">
        <v>0.49743999999999999</v>
      </c>
      <c r="Z266" s="110">
        <v>11.9</v>
      </c>
      <c r="AA266" s="77">
        <f>Y266/W266</f>
        <v>0.73758192224429886</v>
      </c>
      <c r="AB266" s="77">
        <f>U266</f>
        <v>16.239999999999998</v>
      </c>
      <c r="AC266" s="78">
        <f>+AB266*(100-Z266)/100</f>
        <v>14.307439999999996</v>
      </c>
      <c r="AD266" s="78">
        <f>AC266*AA266</f>
        <v>10.552909097594968</v>
      </c>
      <c r="AE266" s="78">
        <f>+(AD266/Z266*12.5)</f>
        <v>11.084988547893875</v>
      </c>
      <c r="AF266" s="63">
        <f>AE266*10000/25</f>
        <v>4433.9954191575498</v>
      </c>
      <c r="AG266" s="63"/>
      <c r="AH266" s="74" t="s">
        <v>2790</v>
      </c>
    </row>
    <row r="267" spans="1:34" ht="15" x14ac:dyDescent="0.2">
      <c r="A267" s="106" t="s">
        <v>23</v>
      </c>
      <c r="B267" s="74" t="s">
        <v>1086</v>
      </c>
      <c r="C267" s="74" t="s">
        <v>1087</v>
      </c>
      <c r="D267" s="74" t="s">
        <v>1095</v>
      </c>
      <c r="E267" s="74" t="s">
        <v>1235</v>
      </c>
      <c r="H267" s="74" t="s">
        <v>1028</v>
      </c>
      <c r="I267" s="74" t="s">
        <v>1769</v>
      </c>
      <c r="J267" s="74" t="s">
        <v>1770</v>
      </c>
      <c r="K267" s="74" t="s">
        <v>24</v>
      </c>
      <c r="L267" s="74" t="s">
        <v>1772</v>
      </c>
      <c r="M267" s="107">
        <v>-3.4733616666666598</v>
      </c>
      <c r="N267" s="107">
        <v>37.421451666666599</v>
      </c>
      <c r="O267" s="108">
        <v>724.5</v>
      </c>
      <c r="P267" s="108">
        <v>2</v>
      </c>
      <c r="Q267" s="108">
        <v>2.29560545</v>
      </c>
      <c r="R267" s="135"/>
      <c r="S267" s="74">
        <v>57</v>
      </c>
      <c r="T267" s="74">
        <v>57</v>
      </c>
      <c r="U267" s="109">
        <f>V267/X267*T267</f>
        <v>17.099999999999998</v>
      </c>
      <c r="V267" s="109">
        <v>0.9</v>
      </c>
      <c r="W267" s="109">
        <v>0.51434999999999997</v>
      </c>
      <c r="X267" s="74">
        <v>3</v>
      </c>
      <c r="Y267" s="109">
        <v>0.42979000000000001</v>
      </c>
      <c r="Z267" s="109">
        <v>13.9</v>
      </c>
      <c r="AA267" s="77">
        <f>Y267/W267</f>
        <v>0.83559832798677947</v>
      </c>
      <c r="AB267" s="77">
        <f>U267</f>
        <v>17.099999999999998</v>
      </c>
      <c r="AC267" s="78">
        <f>+AB267*(100-Z267)/100</f>
        <v>14.723099999999997</v>
      </c>
      <c r="AD267" s="78">
        <f>AC267*AA267</f>
        <v>12.302597742782151</v>
      </c>
      <c r="AE267" s="78">
        <f>+(AD267/Z267*12.5)</f>
        <v>11.063487178760926</v>
      </c>
      <c r="AF267" s="63">
        <f>AE267*10000/25</f>
        <v>4425.3948715043707</v>
      </c>
      <c r="AG267" s="63"/>
      <c r="AH267" s="74" t="s">
        <v>2790</v>
      </c>
    </row>
    <row r="268" spans="1:34" ht="15" x14ac:dyDescent="0.2">
      <c r="A268" s="106" t="s">
        <v>23</v>
      </c>
      <c r="B268" s="74" t="s">
        <v>1086</v>
      </c>
      <c r="C268" s="74" t="s">
        <v>1103</v>
      </c>
      <c r="D268" s="74" t="s">
        <v>1288</v>
      </c>
      <c r="E268" s="74" t="s">
        <v>1442</v>
      </c>
      <c r="H268" s="74" t="s">
        <v>812</v>
      </c>
      <c r="I268" s="74" t="s">
        <v>2308</v>
      </c>
      <c r="J268" s="74" t="s">
        <v>813</v>
      </c>
      <c r="K268" s="74" t="s">
        <v>26</v>
      </c>
      <c r="L268" s="74" t="s">
        <v>2311</v>
      </c>
      <c r="M268" s="107">
        <v>-3.8505370860000001</v>
      </c>
      <c r="N268" s="107">
        <v>35.469938020000001</v>
      </c>
      <c r="O268" s="108">
        <v>1838.89193</v>
      </c>
      <c r="P268" s="108">
        <v>1</v>
      </c>
      <c r="Q268" s="108">
        <v>0.33581569500000003</v>
      </c>
      <c r="R268" s="135"/>
      <c r="S268" s="74">
        <v>57</v>
      </c>
      <c r="T268" s="74">
        <v>66</v>
      </c>
      <c r="U268" s="109">
        <f>V268/X268*T268</f>
        <v>18.809999999999999</v>
      </c>
      <c r="V268" s="109">
        <v>1.1399999999999999</v>
      </c>
      <c r="W268" s="109">
        <v>0.66539000000000004</v>
      </c>
      <c r="X268" s="74">
        <v>4</v>
      </c>
      <c r="Y268" s="109">
        <v>0.46660000000000001</v>
      </c>
      <c r="Z268" s="109">
        <v>13</v>
      </c>
      <c r="AA268" s="77">
        <f>Y268/W268</f>
        <v>0.70124288011542102</v>
      </c>
      <c r="AB268" s="77">
        <f>U268</f>
        <v>18.809999999999999</v>
      </c>
      <c r="AC268" s="78">
        <f>+AB268*(100-Z268)/100</f>
        <v>16.364699999999999</v>
      </c>
      <c r="AD268" s="78">
        <f>AC268*AA268</f>
        <v>11.475629360224829</v>
      </c>
      <c r="AE268" s="78">
        <f>+(AD268/Z268*12.5)</f>
        <v>11.034259000216181</v>
      </c>
      <c r="AF268" s="63">
        <f>AE268*10000/25</f>
        <v>4413.7036000864728</v>
      </c>
      <c r="AG268" s="63"/>
      <c r="AH268" s="74" t="s">
        <v>2790</v>
      </c>
    </row>
    <row r="269" spans="1:34" ht="15" x14ac:dyDescent="0.2">
      <c r="A269" s="106" t="s">
        <v>23</v>
      </c>
      <c r="B269" s="74" t="s">
        <v>1086</v>
      </c>
      <c r="C269" s="74" t="s">
        <v>1177</v>
      </c>
      <c r="D269" s="74" t="s">
        <v>1191</v>
      </c>
      <c r="E269" s="74" t="s">
        <v>1353</v>
      </c>
      <c r="H269" s="74" t="s">
        <v>836</v>
      </c>
      <c r="I269" s="74" t="s">
        <v>2604</v>
      </c>
      <c r="K269" s="74" t="s">
        <v>24</v>
      </c>
      <c r="L269" s="74" t="s">
        <v>2606</v>
      </c>
      <c r="M269" s="107">
        <v>-3.3787325131491301</v>
      </c>
      <c r="N269" s="107">
        <v>36.936202159447298</v>
      </c>
      <c r="O269" s="108">
        <v>1101.17855136499</v>
      </c>
      <c r="P269" s="108">
        <v>2</v>
      </c>
      <c r="Q269" s="108">
        <v>1.221440015</v>
      </c>
      <c r="R269" s="135"/>
      <c r="S269" s="74">
        <v>99</v>
      </c>
      <c r="T269" s="74">
        <v>102</v>
      </c>
      <c r="U269" s="109">
        <f>V269/X269*T269</f>
        <v>13.6</v>
      </c>
      <c r="V269" s="109">
        <v>0.4</v>
      </c>
      <c r="W269" s="109">
        <v>0.35958000000000001</v>
      </c>
      <c r="X269" s="74">
        <v>3</v>
      </c>
      <c r="Y269" s="109">
        <v>0.27038999999999996</v>
      </c>
      <c r="Z269" s="110">
        <v>10.4</v>
      </c>
      <c r="AA269" s="77">
        <f>Y269/W269</f>
        <v>0.75196062072417813</v>
      </c>
      <c r="AB269" s="77">
        <f>U269</f>
        <v>13.6</v>
      </c>
      <c r="AC269" s="78">
        <f>+AB269*(100-Z269)/100</f>
        <v>12.185599999999999</v>
      </c>
      <c r="AD269" s="78">
        <f>AC269*AA269</f>
        <v>9.1630913398965443</v>
      </c>
      <c r="AE269" s="78">
        <f>+(AD269/Z269*12.5)</f>
        <v>11.013330937375654</v>
      </c>
      <c r="AF269" s="63">
        <f>AE269*10000/25</f>
        <v>4405.3323749502615</v>
      </c>
      <c r="AG269" s="63"/>
    </row>
    <row r="270" spans="1:34" ht="15" x14ac:dyDescent="0.2">
      <c r="A270" s="106" t="s">
        <v>23</v>
      </c>
      <c r="B270" s="74" t="s">
        <v>1086</v>
      </c>
      <c r="C270" s="74" t="s">
        <v>1087</v>
      </c>
      <c r="D270" s="74" t="s">
        <v>1088</v>
      </c>
      <c r="E270" s="74" t="s">
        <v>1467</v>
      </c>
      <c r="H270" s="74" t="s">
        <v>2699</v>
      </c>
      <c r="I270" s="74" t="s">
        <v>2700</v>
      </c>
      <c r="J270" s="74" t="s">
        <v>2700</v>
      </c>
      <c r="K270" s="74" t="s">
        <v>25</v>
      </c>
      <c r="L270" s="74" t="s">
        <v>2703</v>
      </c>
      <c r="M270" s="107">
        <v>-3.2305060483500601</v>
      </c>
      <c r="N270" s="107">
        <v>37.043605297259298</v>
      </c>
      <c r="O270" s="108">
        <v>1205.9289436479301</v>
      </c>
      <c r="P270" s="108">
        <v>1</v>
      </c>
      <c r="Q270" s="108">
        <v>0.78999468500000003</v>
      </c>
      <c r="R270" s="135"/>
      <c r="S270" s="74">
        <v>103</v>
      </c>
      <c r="T270" s="74">
        <v>97</v>
      </c>
      <c r="U270" s="109">
        <f>V270/X270*T270</f>
        <v>15.52</v>
      </c>
      <c r="V270" s="109">
        <v>0.48</v>
      </c>
      <c r="W270" s="109">
        <v>0.43997000000000003</v>
      </c>
      <c r="X270" s="74">
        <v>3</v>
      </c>
      <c r="Y270" s="109">
        <v>0.35372000000000003</v>
      </c>
      <c r="Z270" s="109">
        <v>12.5</v>
      </c>
      <c r="AA270" s="77">
        <f>Y270/W270</f>
        <v>0.8039639066299975</v>
      </c>
      <c r="AB270" s="77">
        <f>U270</f>
        <v>15.52</v>
      </c>
      <c r="AC270" s="78">
        <f>+AB270*(100-Z270)/100</f>
        <v>13.58</v>
      </c>
      <c r="AD270" s="78">
        <f>AC270*AA270</f>
        <v>10.917829852035366</v>
      </c>
      <c r="AE270" s="78">
        <f>+(AD270/Z270*12.5)</f>
        <v>10.917829852035366</v>
      </c>
      <c r="AF270" s="63">
        <f>AE270*10000/25</f>
        <v>4367.1319408141462</v>
      </c>
      <c r="AG270" s="63"/>
    </row>
    <row r="271" spans="1:34" ht="15" x14ac:dyDescent="0.2">
      <c r="A271" s="106" t="s">
        <v>23</v>
      </c>
      <c r="B271" s="74" t="s">
        <v>1086</v>
      </c>
      <c r="C271" s="74" t="s">
        <v>1103</v>
      </c>
      <c r="D271" s="74" t="s">
        <v>1104</v>
      </c>
      <c r="E271" s="74" t="s">
        <v>1399</v>
      </c>
      <c r="H271" s="74" t="s">
        <v>708</v>
      </c>
      <c r="I271" s="74" t="s">
        <v>709</v>
      </c>
      <c r="J271" s="74" t="s">
        <v>709</v>
      </c>
      <c r="K271" s="74" t="s">
        <v>26</v>
      </c>
      <c r="L271" s="74" t="s">
        <v>1402</v>
      </c>
      <c r="M271" s="107">
        <v>-4.2502958340000001</v>
      </c>
      <c r="N271" s="107">
        <v>35.706916929999998</v>
      </c>
      <c r="O271" s="108">
        <v>1345.961276</v>
      </c>
      <c r="P271" s="108">
        <v>2</v>
      </c>
      <c r="Q271" s="108">
        <v>2.5706333149999998</v>
      </c>
      <c r="R271" s="135"/>
      <c r="S271" s="74">
        <v>69</v>
      </c>
      <c r="T271" s="74">
        <v>69</v>
      </c>
      <c r="U271" s="109">
        <f>V271/X271*T271</f>
        <v>15.18</v>
      </c>
      <c r="V271" s="109">
        <v>0.66</v>
      </c>
      <c r="W271" s="109">
        <v>0.27161000000000002</v>
      </c>
      <c r="X271" s="74">
        <v>3</v>
      </c>
      <c r="Y271" s="109">
        <v>0.18115000000000001</v>
      </c>
      <c r="Z271" s="109">
        <v>10.4</v>
      </c>
      <c r="AA271" s="77">
        <f>Y271/W271</f>
        <v>0.6669489341335002</v>
      </c>
      <c r="AB271" s="77">
        <f>U271</f>
        <v>15.18</v>
      </c>
      <c r="AC271" s="78">
        <f>+AB271*(100-Z271)/100</f>
        <v>13.601279999999999</v>
      </c>
      <c r="AD271" s="78">
        <f>AC271*AA271</f>
        <v>9.0713591988512938</v>
      </c>
      <c r="AE271" s="78">
        <f>+(AD271/Z271*12.5)</f>
        <v>10.903075960157803</v>
      </c>
      <c r="AF271" s="63">
        <f>AE271*10000/25</f>
        <v>4361.2303840631212</v>
      </c>
      <c r="AG271" s="63"/>
    </row>
    <row r="272" spans="1:34" ht="15" x14ac:dyDescent="0.2">
      <c r="A272" s="106" t="s">
        <v>23</v>
      </c>
      <c r="B272" s="74" t="s">
        <v>1078</v>
      </c>
      <c r="C272" s="74" t="s">
        <v>1157</v>
      </c>
      <c r="D272" s="74" t="s">
        <v>1489</v>
      </c>
      <c r="E272" s="74" t="s">
        <v>1490</v>
      </c>
      <c r="H272" s="74" t="s">
        <v>402</v>
      </c>
      <c r="I272" s="74" t="s">
        <v>2659</v>
      </c>
      <c r="J272" s="74" t="s">
        <v>1076</v>
      </c>
      <c r="K272" s="74" t="s">
        <v>26</v>
      </c>
      <c r="L272" s="74" t="s">
        <v>2661</v>
      </c>
      <c r="M272" s="107">
        <v>-10.57538748</v>
      </c>
      <c r="N272" s="107">
        <v>35.395188990000001</v>
      </c>
      <c r="O272" s="108">
        <v>965.44929079999997</v>
      </c>
      <c r="P272" s="108">
        <v>6</v>
      </c>
      <c r="Q272" s="108">
        <v>5.6344882099999998</v>
      </c>
      <c r="R272" s="137"/>
      <c r="S272" s="74">
        <v>86</v>
      </c>
      <c r="T272" s="74">
        <v>82</v>
      </c>
      <c r="U272" s="109">
        <f>V272/X272*T272</f>
        <v>20.226666666666667</v>
      </c>
      <c r="V272" s="109">
        <v>0.74</v>
      </c>
      <c r="W272" s="109">
        <v>0.54</v>
      </c>
      <c r="X272" s="74">
        <v>3</v>
      </c>
      <c r="Y272" s="109">
        <v>0.35199999999999998</v>
      </c>
      <c r="Z272" s="109">
        <v>13.2</v>
      </c>
      <c r="AA272" s="77">
        <f>Y272/W272</f>
        <v>0.65185185185185179</v>
      </c>
      <c r="AB272" s="77">
        <f>U272</f>
        <v>20.226666666666667</v>
      </c>
      <c r="AC272" s="78">
        <f>+AB272*(100-Z272)/100</f>
        <v>17.556746666666665</v>
      </c>
      <c r="AD272" s="78">
        <f>AC272*AA272</f>
        <v>11.444397827160492</v>
      </c>
      <c r="AE272" s="78">
        <f>+(AD272/Z272*12.5)</f>
        <v>10.837497942386829</v>
      </c>
      <c r="AF272" s="63">
        <f>AE272*10000/25</f>
        <v>4334.9991769547314</v>
      </c>
      <c r="AG272" s="63"/>
    </row>
    <row r="273" spans="1:34" ht="15" x14ac:dyDescent="0.2">
      <c r="A273" s="106" t="s">
        <v>23</v>
      </c>
      <c r="B273" s="74" t="s">
        <v>1086</v>
      </c>
      <c r="C273" s="74" t="s">
        <v>1087</v>
      </c>
      <c r="D273" s="74" t="s">
        <v>1095</v>
      </c>
      <c r="E273" s="74" t="s">
        <v>1235</v>
      </c>
      <c r="H273" s="74" t="s">
        <v>566</v>
      </c>
      <c r="I273" s="74" t="s">
        <v>570</v>
      </c>
      <c r="J273" s="74" t="s">
        <v>570</v>
      </c>
      <c r="K273" s="74" t="s">
        <v>25</v>
      </c>
      <c r="L273" s="74" t="s">
        <v>2454</v>
      </c>
      <c r="M273" s="107">
        <v>-3.46992331187352</v>
      </c>
      <c r="N273" s="107">
        <v>37.421701767760901</v>
      </c>
      <c r="O273" s="108">
        <v>690.78076275760202</v>
      </c>
      <c r="P273" s="108">
        <v>3</v>
      </c>
      <c r="Q273" s="108">
        <v>2.6689811049999999</v>
      </c>
      <c r="R273" s="135"/>
      <c r="S273" s="74">
        <v>53</v>
      </c>
      <c r="T273" s="74">
        <v>44</v>
      </c>
      <c r="U273" s="109">
        <f>V273/X273*T273</f>
        <v>16.28</v>
      </c>
      <c r="V273" s="109">
        <v>0.74</v>
      </c>
      <c r="W273" s="109">
        <v>0.41072000000000003</v>
      </c>
      <c r="X273" s="74">
        <v>2</v>
      </c>
      <c r="Y273" s="109">
        <v>0.31125000000000003</v>
      </c>
      <c r="Z273" s="109">
        <v>12.5</v>
      </c>
      <c r="AA273" s="77">
        <f>Y273/W273</f>
        <v>0.75781554343591739</v>
      </c>
      <c r="AB273" s="77">
        <f>U273</f>
        <v>16.28</v>
      </c>
      <c r="AC273" s="78">
        <f>+AB273*(100-Z273)/100</f>
        <v>14.244999999999999</v>
      </c>
      <c r="AD273" s="78">
        <f>AC273*AA273</f>
        <v>10.795082416244643</v>
      </c>
      <c r="AE273" s="78">
        <f>+(AD273/Z273*12.5)</f>
        <v>10.795082416244643</v>
      </c>
      <c r="AF273" s="63">
        <f>AE273*10000/25</f>
        <v>4318.0329664978572</v>
      </c>
      <c r="AG273" s="63"/>
    </row>
    <row r="274" spans="1:34" ht="15" x14ac:dyDescent="0.2">
      <c r="A274" s="106" t="s">
        <v>23</v>
      </c>
      <c r="B274" s="74" t="s">
        <v>1078</v>
      </c>
      <c r="C274" s="74" t="s">
        <v>1157</v>
      </c>
      <c r="D274" s="74" t="s">
        <v>1489</v>
      </c>
      <c r="E274" s="74" t="s">
        <v>2615</v>
      </c>
      <c r="H274" s="74" t="s">
        <v>408</v>
      </c>
      <c r="I274" s="74" t="s">
        <v>2679</v>
      </c>
      <c r="J274" s="74" t="s">
        <v>409</v>
      </c>
      <c r="K274" s="74" t="s">
        <v>25</v>
      </c>
      <c r="L274" s="74" t="s">
        <v>2683</v>
      </c>
      <c r="M274" s="107">
        <v>-10.569635</v>
      </c>
      <c r="N274" s="107">
        <v>35.384715</v>
      </c>
      <c r="O274" s="108">
        <v>1014.3</v>
      </c>
      <c r="P274" s="108">
        <v>1.5</v>
      </c>
      <c r="Q274" s="108">
        <v>1.44704688</v>
      </c>
      <c r="R274" s="137"/>
      <c r="S274" s="74">
        <v>68</v>
      </c>
      <c r="T274" s="74">
        <v>53</v>
      </c>
      <c r="U274" s="109">
        <f>V274/X274*T274</f>
        <v>15.37</v>
      </c>
      <c r="V274" s="109">
        <v>0.87</v>
      </c>
      <c r="W274" s="109">
        <v>0.44</v>
      </c>
      <c r="X274" s="74">
        <v>3</v>
      </c>
      <c r="Y274" s="109">
        <v>0.33700000000000002</v>
      </c>
      <c r="Z274" s="109">
        <v>12</v>
      </c>
      <c r="AA274" s="77">
        <f>Y274/W274</f>
        <v>0.76590909090909098</v>
      </c>
      <c r="AB274" s="77">
        <f>U274</f>
        <v>15.37</v>
      </c>
      <c r="AC274" s="78">
        <f>+AB274*(100-Z274)/100</f>
        <v>13.525599999999999</v>
      </c>
      <c r="AD274" s="78">
        <f>AC274*AA274</f>
        <v>10.35938</v>
      </c>
      <c r="AE274" s="78">
        <f>+(AD274/Z274*12.5)</f>
        <v>10.791020833333333</v>
      </c>
      <c r="AF274" s="63">
        <f>AE274*10000/25</f>
        <v>4316.4083333333328</v>
      </c>
      <c r="AG274" s="63"/>
    </row>
    <row r="275" spans="1:34" ht="15" x14ac:dyDescent="0.2">
      <c r="A275" s="106" t="s">
        <v>23</v>
      </c>
      <c r="B275" s="74" t="s">
        <v>1078</v>
      </c>
      <c r="C275" s="74" t="s">
        <v>1194</v>
      </c>
      <c r="D275" s="74" t="s">
        <v>1195</v>
      </c>
      <c r="E275" s="74" t="s">
        <v>2189</v>
      </c>
      <c r="H275" s="74" t="s">
        <v>914</v>
      </c>
      <c r="I275" s="74" t="s">
        <v>915</v>
      </c>
      <c r="J275" s="74" t="s">
        <v>915</v>
      </c>
      <c r="K275" s="74" t="s">
        <v>26</v>
      </c>
      <c r="L275" s="74" t="s">
        <v>2236</v>
      </c>
      <c r="M275" s="107">
        <v>-8.5202399999999994</v>
      </c>
      <c r="N275" s="107">
        <v>32.025781670000001</v>
      </c>
      <c r="O275" s="108">
        <v>1603.8</v>
      </c>
      <c r="P275" s="108">
        <v>2.5</v>
      </c>
      <c r="Q275" s="108">
        <v>2.56297306</v>
      </c>
      <c r="R275" s="137"/>
      <c r="S275" s="74">
        <v>77</v>
      </c>
      <c r="T275" s="74">
        <v>58</v>
      </c>
      <c r="U275" s="109">
        <v>13.533333333333331</v>
      </c>
      <c r="V275" s="110">
        <v>0.7</v>
      </c>
      <c r="W275" s="76">
        <v>0.54</v>
      </c>
      <c r="X275" s="120">
        <v>3</v>
      </c>
      <c r="Y275" s="110">
        <v>0.42799999999999999</v>
      </c>
      <c r="Z275" s="110">
        <v>10.8</v>
      </c>
      <c r="AA275" s="77">
        <v>0.79259259259259252</v>
      </c>
      <c r="AB275" s="77">
        <v>13.533333333333331</v>
      </c>
      <c r="AC275" s="78">
        <v>12.071733333333333</v>
      </c>
      <c r="AD275" s="78">
        <v>9.567966419753084</v>
      </c>
      <c r="AE275" s="78">
        <f>+(AD275/Z275*12.5)</f>
        <v>11.074035208047551</v>
      </c>
      <c r="AF275" s="63">
        <v>4305.5848888888877</v>
      </c>
      <c r="AG275" s="63"/>
      <c r="AH275" s="74" t="s">
        <v>1428</v>
      </c>
    </row>
    <row r="276" spans="1:34" ht="15" x14ac:dyDescent="0.2">
      <c r="A276" s="106" t="s">
        <v>23</v>
      </c>
      <c r="B276" s="74" t="s">
        <v>1086</v>
      </c>
      <c r="C276" s="74" t="s">
        <v>1087</v>
      </c>
      <c r="D276" s="74" t="s">
        <v>1088</v>
      </c>
      <c r="E276" s="74" t="s">
        <v>1467</v>
      </c>
      <c r="H276" s="74" t="s">
        <v>2699</v>
      </c>
      <c r="I276" s="74" t="s">
        <v>2700</v>
      </c>
      <c r="J276" s="74" t="s">
        <v>2700</v>
      </c>
      <c r="K276" s="74" t="s">
        <v>24</v>
      </c>
      <c r="L276" s="74" t="s">
        <v>2701</v>
      </c>
      <c r="M276" s="107">
        <v>-3.2306096385206899</v>
      </c>
      <c r="N276" s="107">
        <v>37.0432370115618</v>
      </c>
      <c r="O276" s="108">
        <v>1211.55888555712</v>
      </c>
      <c r="P276" s="108">
        <v>1</v>
      </c>
      <c r="Q276" s="108">
        <v>0.78999468500000003</v>
      </c>
      <c r="R276" s="135"/>
      <c r="S276" s="74">
        <v>126</v>
      </c>
      <c r="T276" s="74">
        <v>91</v>
      </c>
      <c r="U276" s="109">
        <f>V276/X276*T276</f>
        <v>15.47</v>
      </c>
      <c r="V276" s="109">
        <v>0.34</v>
      </c>
      <c r="W276" s="109">
        <v>0.29844999999999999</v>
      </c>
      <c r="X276" s="74">
        <v>2</v>
      </c>
      <c r="Y276" s="109">
        <v>0.22194</v>
      </c>
      <c r="Z276" s="109">
        <v>11.8</v>
      </c>
      <c r="AA276" s="77">
        <f>Y276/W276</f>
        <v>0.74364215111408949</v>
      </c>
      <c r="AB276" s="77">
        <f>U276</f>
        <v>15.47</v>
      </c>
      <c r="AC276" s="78">
        <f>+AB276*(100-Z276)/100</f>
        <v>13.644540000000001</v>
      </c>
      <c r="AD276" s="78">
        <f>AC276*AA276</f>
        <v>10.14665507656224</v>
      </c>
      <c r="AE276" s="78">
        <f>+(AD276/Z276*12.5)</f>
        <v>10.748575292968473</v>
      </c>
      <c r="AF276" s="63">
        <f>AE276*10000/25</f>
        <v>4299.4301171873894</v>
      </c>
      <c r="AG276" s="63"/>
      <c r="AH276" s="74" t="s">
        <v>1428</v>
      </c>
    </row>
    <row r="277" spans="1:34" ht="15" x14ac:dyDescent="0.2">
      <c r="A277" s="106" t="s">
        <v>23</v>
      </c>
      <c r="B277" s="74" t="s">
        <v>1078</v>
      </c>
      <c r="C277" s="74" t="s">
        <v>1079</v>
      </c>
      <c r="D277" s="74" t="s">
        <v>1228</v>
      </c>
      <c r="E277" s="74" t="s">
        <v>1229</v>
      </c>
      <c r="H277" s="74" t="s">
        <v>901</v>
      </c>
      <c r="I277" s="74" t="s">
        <v>1245</v>
      </c>
      <c r="J277" s="74" t="s">
        <v>1245</v>
      </c>
      <c r="K277" s="74" t="s">
        <v>24</v>
      </c>
      <c r="L277" s="74" t="s">
        <v>1247</v>
      </c>
      <c r="M277" s="107">
        <v>-7.6151133333333298</v>
      </c>
      <c r="N277" s="107">
        <v>35.954236666666603</v>
      </c>
      <c r="O277" s="108">
        <v>1413.9</v>
      </c>
      <c r="P277" s="108">
        <v>0.75</v>
      </c>
      <c r="Q277" s="108">
        <v>0.35632541000000001</v>
      </c>
      <c r="R277" s="137"/>
      <c r="S277" s="74">
        <v>58</v>
      </c>
      <c r="T277" s="74">
        <v>47</v>
      </c>
      <c r="U277" s="109">
        <f>V277/X277*T277</f>
        <v>14.1</v>
      </c>
      <c r="V277" s="109">
        <v>0.9</v>
      </c>
      <c r="W277" s="109">
        <v>0.60883000000000009</v>
      </c>
      <c r="X277" s="74">
        <v>3</v>
      </c>
      <c r="Y277" s="109">
        <v>0.50380000000000003</v>
      </c>
      <c r="Z277" s="109">
        <v>12</v>
      </c>
      <c r="AA277" s="77">
        <f>Y277/W277</f>
        <v>0.82748878997421271</v>
      </c>
      <c r="AB277" s="77">
        <f>U277</f>
        <v>14.1</v>
      </c>
      <c r="AC277" s="78">
        <f>+AB277*(100-Z277)/100</f>
        <v>12.407999999999999</v>
      </c>
      <c r="AD277" s="78">
        <f>AC277*AA277</f>
        <v>10.267480906000031</v>
      </c>
      <c r="AE277" s="78">
        <f>+(AD277/Z277*12.5)</f>
        <v>10.695292610416701</v>
      </c>
      <c r="AF277" s="63">
        <f>AE277*10000/25</f>
        <v>4278.11704416668</v>
      </c>
      <c r="AG277" s="63"/>
      <c r="AH277" s="74" t="s">
        <v>1428</v>
      </c>
    </row>
    <row r="278" spans="1:34" ht="15" x14ac:dyDescent="0.2">
      <c r="A278" s="106" t="s">
        <v>23</v>
      </c>
      <c r="B278" s="74" t="s">
        <v>1086</v>
      </c>
      <c r="C278" s="74" t="s">
        <v>1087</v>
      </c>
      <c r="D278" s="74" t="s">
        <v>1095</v>
      </c>
      <c r="E278" s="74" t="s">
        <v>1126</v>
      </c>
      <c r="H278" s="74" t="s">
        <v>556</v>
      </c>
      <c r="I278" s="74" t="s">
        <v>2843</v>
      </c>
      <c r="J278" s="74" t="s">
        <v>2844</v>
      </c>
      <c r="K278" s="74" t="s">
        <v>24</v>
      </c>
      <c r="L278" s="74" t="s">
        <v>2846</v>
      </c>
      <c r="M278" s="107">
        <v>-3.44770333333333</v>
      </c>
      <c r="N278" s="107">
        <v>37.404856666666603</v>
      </c>
      <c r="O278" s="108">
        <v>718.1</v>
      </c>
      <c r="P278" s="108">
        <v>0.5</v>
      </c>
      <c r="Q278" s="108">
        <v>0.65038035999999999</v>
      </c>
      <c r="R278" s="135"/>
      <c r="S278" s="74">
        <v>85</v>
      </c>
      <c r="T278" s="74">
        <v>83</v>
      </c>
      <c r="U278" s="109">
        <f>V278/X278*T278</f>
        <v>19.919999999999998</v>
      </c>
      <c r="V278" s="109">
        <v>0.48</v>
      </c>
      <c r="W278" s="109">
        <v>0.40535000000000004</v>
      </c>
      <c r="X278" s="74">
        <v>2</v>
      </c>
      <c r="Y278" s="109">
        <v>0.20419000000000001</v>
      </c>
      <c r="Z278" s="109">
        <v>10.5</v>
      </c>
      <c r="AA278" s="77">
        <f>Y278/W278</f>
        <v>0.50373751079314166</v>
      </c>
      <c r="AB278" s="77">
        <f>U278</f>
        <v>19.919999999999998</v>
      </c>
      <c r="AC278" s="78">
        <f>+AB278*(100-Z278)/100</f>
        <v>17.828399999999998</v>
      </c>
      <c r="AD278" s="78">
        <f>AC278*AA278</f>
        <v>8.9808338374244467</v>
      </c>
      <c r="AE278" s="78">
        <f>+(AD278/Z278*12.5)</f>
        <v>10.691468854076721</v>
      </c>
      <c r="AF278" s="63">
        <f>AE278*10000/25</f>
        <v>4276.5875416306881</v>
      </c>
      <c r="AG278" s="63"/>
    </row>
    <row r="279" spans="1:34" ht="15" x14ac:dyDescent="0.2">
      <c r="A279" s="106" t="s">
        <v>23</v>
      </c>
      <c r="B279" s="74" t="s">
        <v>1078</v>
      </c>
      <c r="C279" s="74" t="s">
        <v>1113</v>
      </c>
      <c r="D279" s="74" t="s">
        <v>1598</v>
      </c>
      <c r="E279" s="74" t="s">
        <v>1723</v>
      </c>
      <c r="H279" s="74" t="s">
        <v>271</v>
      </c>
      <c r="I279" s="74" t="s">
        <v>272</v>
      </c>
      <c r="J279" s="74" t="s">
        <v>272</v>
      </c>
      <c r="K279" s="74" t="s">
        <v>24</v>
      </c>
      <c r="L279" s="74" t="s">
        <v>1761</v>
      </c>
      <c r="M279" s="107">
        <v>-9.3940833333333291</v>
      </c>
      <c r="N279" s="107">
        <v>34.769959999999998</v>
      </c>
      <c r="O279" s="108">
        <v>2012.9</v>
      </c>
      <c r="P279" s="108">
        <v>1.5</v>
      </c>
      <c r="Q279" s="108">
        <v>1.390954045</v>
      </c>
      <c r="R279" s="137"/>
      <c r="S279" s="74">
        <v>70</v>
      </c>
      <c r="T279" s="74">
        <v>69</v>
      </c>
      <c r="U279" s="109">
        <v>19.319999999999997</v>
      </c>
      <c r="V279" s="76">
        <v>0.84</v>
      </c>
      <c r="W279" s="76">
        <v>0.54</v>
      </c>
      <c r="X279" s="111">
        <v>3</v>
      </c>
      <c r="Y279" s="76">
        <v>0.30499999999999999</v>
      </c>
      <c r="Z279" s="76">
        <v>13.1</v>
      </c>
      <c r="AA279" s="77">
        <v>0.56481481481481477</v>
      </c>
      <c r="AB279" s="77">
        <v>19.319999999999997</v>
      </c>
      <c r="AC279" s="78">
        <v>16.789079999999998</v>
      </c>
      <c r="AD279" s="78">
        <v>9.4827211111111094</v>
      </c>
      <c r="AE279" s="78">
        <f>+(AD279/Z279*12.5)</f>
        <v>9.0483980067854102</v>
      </c>
      <c r="AF279" s="63">
        <v>4267.2244999999994</v>
      </c>
      <c r="AG279" s="63"/>
    </row>
    <row r="280" spans="1:34" ht="15" x14ac:dyDescent="0.2">
      <c r="A280" s="106" t="s">
        <v>23</v>
      </c>
      <c r="B280" s="74" t="s">
        <v>1086</v>
      </c>
      <c r="C280" s="74" t="s">
        <v>1177</v>
      </c>
      <c r="D280" s="74" t="s">
        <v>1204</v>
      </c>
      <c r="E280" s="74" t="s">
        <v>1336</v>
      </c>
      <c r="H280" s="74" t="s">
        <v>508</v>
      </c>
      <c r="I280" s="74" t="s">
        <v>502</v>
      </c>
      <c r="J280" s="74" t="s">
        <v>502</v>
      </c>
      <c r="K280" s="74" t="s">
        <v>25</v>
      </c>
      <c r="L280" s="74" t="s">
        <v>2285</v>
      </c>
      <c r="M280" s="107">
        <v>-3.4333008816828499</v>
      </c>
      <c r="N280" s="107">
        <v>35.6353594267324</v>
      </c>
      <c r="O280" s="108">
        <v>1347.98690323285</v>
      </c>
      <c r="P280" s="108">
        <v>3</v>
      </c>
      <c r="Q280" s="108">
        <v>2.7846262450000001</v>
      </c>
      <c r="R280" s="135"/>
      <c r="S280" s="74">
        <v>92</v>
      </c>
      <c r="T280" s="74">
        <v>95</v>
      </c>
      <c r="U280" s="109">
        <f>V280/X280*T280</f>
        <v>12.033333333333335</v>
      </c>
      <c r="V280" s="109">
        <v>0.38</v>
      </c>
      <c r="W280" s="109">
        <v>0.27133999999999997</v>
      </c>
      <c r="X280" s="74">
        <v>3</v>
      </c>
      <c r="Y280" s="109">
        <v>0.20605999999999999</v>
      </c>
      <c r="Z280" s="109">
        <v>9.6999999999999993</v>
      </c>
      <c r="AA280" s="77">
        <f>Y280/W280</f>
        <v>0.75941623055944574</v>
      </c>
      <c r="AB280" s="77">
        <f>U280</f>
        <v>12.033333333333335</v>
      </c>
      <c r="AC280" s="78">
        <f>+AB280*(100-Z280)/100</f>
        <v>10.866100000000001</v>
      </c>
      <c r="AD280" s="78">
        <f>AC280*AA280</f>
        <v>8.2518927028819942</v>
      </c>
      <c r="AE280" s="78">
        <f>+(AD280/Z280*12.5)</f>
        <v>10.633882349074735</v>
      </c>
      <c r="AF280" s="63">
        <f>AE280*10000/25</f>
        <v>4253.5529396298944</v>
      </c>
      <c r="AG280" s="63"/>
    </row>
    <row r="281" spans="1:34" ht="15" x14ac:dyDescent="0.2">
      <c r="A281" s="106" t="s">
        <v>23</v>
      </c>
      <c r="B281" s="74" t="s">
        <v>1078</v>
      </c>
      <c r="C281" s="74" t="s">
        <v>1194</v>
      </c>
      <c r="D281" s="74" t="s">
        <v>1195</v>
      </c>
      <c r="E281" s="74" t="s">
        <v>2189</v>
      </c>
      <c r="H281" s="74" t="s">
        <v>914</v>
      </c>
      <c r="I281" s="74" t="s">
        <v>915</v>
      </c>
      <c r="J281" s="74" t="s">
        <v>915</v>
      </c>
      <c r="K281" s="74" t="s">
        <v>24</v>
      </c>
      <c r="L281" s="74" t="s">
        <v>2249</v>
      </c>
      <c r="M281" s="107">
        <v>-8.5206216666666599</v>
      </c>
      <c r="N281" s="107">
        <v>32.02561</v>
      </c>
      <c r="O281" s="108">
        <v>1603.4</v>
      </c>
      <c r="P281" s="108">
        <v>2.5</v>
      </c>
      <c r="Q281" s="108">
        <v>2.56297306</v>
      </c>
      <c r="R281" s="137"/>
      <c r="S281" s="74">
        <v>78</v>
      </c>
      <c r="T281" s="74">
        <v>56</v>
      </c>
      <c r="U281" s="109">
        <v>13.44</v>
      </c>
      <c r="V281" s="76">
        <v>0.72</v>
      </c>
      <c r="W281" s="76">
        <v>0.46</v>
      </c>
      <c r="X281" s="111">
        <v>3</v>
      </c>
      <c r="Y281" s="76">
        <v>0.36699999999999999</v>
      </c>
      <c r="Z281" s="110">
        <v>12.5</v>
      </c>
      <c r="AA281" s="77">
        <v>0.79782608695652169</v>
      </c>
      <c r="AB281" s="77">
        <v>13.44</v>
      </c>
      <c r="AC281" s="78">
        <v>11.76</v>
      </c>
      <c r="AD281" s="78">
        <v>9.3824347826086942</v>
      </c>
      <c r="AE281" s="78">
        <f>+(AD281/Z281*12.5)</f>
        <v>9.3824347826086942</v>
      </c>
      <c r="AF281" s="63">
        <v>4222.0956521739126</v>
      </c>
      <c r="AG281" s="63"/>
    </row>
    <row r="282" spans="1:34" ht="15" x14ac:dyDescent="0.2">
      <c r="A282" s="106" t="s">
        <v>23</v>
      </c>
      <c r="B282" s="74" t="s">
        <v>1078</v>
      </c>
      <c r="C282" s="74" t="s">
        <v>1157</v>
      </c>
      <c r="D282" s="74" t="s">
        <v>1489</v>
      </c>
      <c r="E282" s="74" t="s">
        <v>2615</v>
      </c>
      <c r="H282" s="74" t="s">
        <v>418</v>
      </c>
      <c r="I282" s="74" t="s">
        <v>2771</v>
      </c>
      <c r="J282" s="74" t="s">
        <v>2772</v>
      </c>
      <c r="K282" s="74" t="s">
        <v>24</v>
      </c>
      <c r="L282" s="74" t="s">
        <v>2775</v>
      </c>
      <c r="M282" s="107">
        <v>-10.575175</v>
      </c>
      <c r="N282" s="107">
        <v>35.384304999999998</v>
      </c>
      <c r="O282" s="108">
        <v>998.2</v>
      </c>
      <c r="P282" s="108">
        <v>1</v>
      </c>
      <c r="Q282" s="108">
        <v>1.0380881049999999</v>
      </c>
      <c r="R282" s="137"/>
      <c r="S282" s="74">
        <v>84</v>
      </c>
      <c r="T282" s="74">
        <v>84</v>
      </c>
      <c r="U282" s="109">
        <f>V282/X282*T282</f>
        <v>17.36</v>
      </c>
      <c r="V282" s="109">
        <v>0.62</v>
      </c>
      <c r="W282" s="109">
        <v>0.5</v>
      </c>
      <c r="X282" s="74">
        <v>3</v>
      </c>
      <c r="Y282" s="109">
        <v>0.34699999999999998</v>
      </c>
      <c r="Z282" s="109">
        <v>12.5</v>
      </c>
      <c r="AA282" s="77">
        <f>Y282/W282</f>
        <v>0.69399999999999995</v>
      </c>
      <c r="AB282" s="77">
        <f>U282</f>
        <v>17.36</v>
      </c>
      <c r="AC282" s="78">
        <f>+AB282*(100-Z282)/100</f>
        <v>15.19</v>
      </c>
      <c r="AD282" s="78">
        <f>AC282*AA282</f>
        <v>10.54186</v>
      </c>
      <c r="AE282" s="78">
        <f>+(AD282/Z282*12.5)</f>
        <v>10.54186</v>
      </c>
      <c r="AF282" s="63">
        <f>AE282*10000/25</f>
        <v>4216.7439999999997</v>
      </c>
      <c r="AG282" s="63"/>
    </row>
    <row r="283" spans="1:34" ht="15" x14ac:dyDescent="0.2">
      <c r="A283" s="106" t="s">
        <v>23</v>
      </c>
      <c r="B283" s="74" t="s">
        <v>1086</v>
      </c>
      <c r="C283" s="74" t="s">
        <v>1087</v>
      </c>
      <c r="D283" s="74" t="s">
        <v>1141</v>
      </c>
      <c r="E283" s="74" t="s">
        <v>1495</v>
      </c>
      <c r="H283" s="74" t="s">
        <v>735</v>
      </c>
      <c r="I283" s="74" t="s">
        <v>736</v>
      </c>
      <c r="J283" s="74" t="s">
        <v>736</v>
      </c>
      <c r="K283" s="74" t="s">
        <v>25</v>
      </c>
      <c r="L283" s="74" t="s">
        <v>1595</v>
      </c>
      <c r="M283" s="107">
        <v>-3.2220851334647702</v>
      </c>
      <c r="N283" s="107">
        <v>37.132282270183502</v>
      </c>
      <c r="O283" s="108">
        <v>1314.64515127549</v>
      </c>
      <c r="P283" s="108">
        <v>0.25</v>
      </c>
      <c r="Q283" s="108">
        <v>0.107984885</v>
      </c>
      <c r="R283" s="135"/>
      <c r="S283" s="74">
        <v>84</v>
      </c>
      <c r="T283" s="74">
        <v>69</v>
      </c>
      <c r="U283" s="109">
        <f>V283/X283*T283</f>
        <v>13.8</v>
      </c>
      <c r="V283" s="109">
        <v>0.4</v>
      </c>
      <c r="W283" s="109">
        <v>0.23433999999999999</v>
      </c>
      <c r="X283" s="74">
        <v>2</v>
      </c>
      <c r="Y283" s="109">
        <v>0.19681000000000001</v>
      </c>
      <c r="Z283" s="109">
        <v>12.1</v>
      </c>
      <c r="AA283" s="77">
        <f>Y283/W283</f>
        <v>0.83984808398054123</v>
      </c>
      <c r="AB283" s="77">
        <f>U283</f>
        <v>13.8</v>
      </c>
      <c r="AC283" s="78">
        <f>+AB283*(100-Z283)/100</f>
        <v>12.130200000000002</v>
      </c>
      <c r="AD283" s="78">
        <f>AC283*AA283</f>
        <v>10.187525228300762</v>
      </c>
      <c r="AE283" s="78">
        <f>+(AD283/Z283*12.5)</f>
        <v>10.524302921798308</v>
      </c>
      <c r="AF283" s="63">
        <f>AE283*10000/25</f>
        <v>4209.721168719323</v>
      </c>
      <c r="AG283" s="63"/>
    </row>
    <row r="284" spans="1:34" ht="15" x14ac:dyDescent="0.2">
      <c r="A284" s="106" t="s">
        <v>23</v>
      </c>
      <c r="B284" s="74" t="s">
        <v>1086</v>
      </c>
      <c r="C284" s="74" t="s">
        <v>1177</v>
      </c>
      <c r="D284" s="74" t="s">
        <v>1204</v>
      </c>
      <c r="E284" s="74" t="s">
        <v>1371</v>
      </c>
      <c r="H284" s="74" t="s">
        <v>775</v>
      </c>
      <c r="I284" s="74" t="s">
        <v>2035</v>
      </c>
      <c r="J284" s="74" t="s">
        <v>2035</v>
      </c>
      <c r="K284" s="74" t="s">
        <v>26</v>
      </c>
      <c r="L284" s="74" t="s">
        <v>2036</v>
      </c>
      <c r="M284" s="107">
        <v>-3.3190364699999999</v>
      </c>
      <c r="N284" s="107">
        <v>35.716495719999998</v>
      </c>
      <c r="O284" s="108">
        <v>1446.7871359999999</v>
      </c>
      <c r="P284" s="108">
        <v>4</v>
      </c>
      <c r="Q284" s="108">
        <v>4.0977422150000002</v>
      </c>
      <c r="R284" s="135"/>
      <c r="S284" s="74">
        <v>85</v>
      </c>
      <c r="T284" s="74">
        <v>76</v>
      </c>
      <c r="U284" s="109">
        <f>V284/X284*T284</f>
        <v>13.173333333333334</v>
      </c>
      <c r="V284" s="109">
        <v>0.52</v>
      </c>
      <c r="W284" s="109">
        <v>0.37263999999999997</v>
      </c>
      <c r="X284" s="74">
        <v>3</v>
      </c>
      <c r="Y284" s="109">
        <v>0.29128999999999999</v>
      </c>
      <c r="Z284" s="109">
        <v>10.9</v>
      </c>
      <c r="AA284" s="77">
        <f>Y284/W284</f>
        <v>0.78169278660369257</v>
      </c>
      <c r="AB284" s="77">
        <f>U284</f>
        <v>13.173333333333334</v>
      </c>
      <c r="AC284" s="78">
        <f>+AB284*(100-Z284)/100</f>
        <v>11.737439999999999</v>
      </c>
      <c r="AD284" s="78">
        <f>AC284*AA284</f>
        <v>9.1750721811936451</v>
      </c>
      <c r="AE284" s="78">
        <f>+(AD284/Z284*12.5)</f>
        <v>10.521871767423905</v>
      </c>
      <c r="AF284" s="63">
        <f>AE284*10000/25</f>
        <v>4208.7487069695617</v>
      </c>
      <c r="AG284" s="63"/>
    </row>
    <row r="285" spans="1:34" ht="15" x14ac:dyDescent="0.2">
      <c r="A285" s="106" t="s">
        <v>23</v>
      </c>
      <c r="B285" s="74" t="s">
        <v>1086</v>
      </c>
      <c r="C285" s="74" t="s">
        <v>1177</v>
      </c>
      <c r="D285" s="74" t="s">
        <v>1204</v>
      </c>
      <c r="E285" s="74" t="s">
        <v>1205</v>
      </c>
      <c r="H285" s="74" t="s">
        <v>828</v>
      </c>
      <c r="I285" s="74" t="s">
        <v>2535</v>
      </c>
      <c r="J285" s="74" t="s">
        <v>829</v>
      </c>
      <c r="K285" s="74" t="s">
        <v>25</v>
      </c>
      <c r="L285" s="74" t="s">
        <v>2538</v>
      </c>
      <c r="M285" s="107">
        <v>-3.36313833333333</v>
      </c>
      <c r="N285" s="107">
        <v>35.615016666666598</v>
      </c>
      <c r="O285" s="108">
        <v>170.3</v>
      </c>
      <c r="P285" s="108">
        <v>2.5</v>
      </c>
      <c r="Q285" s="108">
        <v>2.146601135</v>
      </c>
      <c r="R285" s="135"/>
      <c r="S285" s="74">
        <v>59</v>
      </c>
      <c r="T285" s="74">
        <v>59</v>
      </c>
      <c r="U285" s="109">
        <f>V285/X285*T285</f>
        <v>12.193333333333333</v>
      </c>
      <c r="V285" s="109">
        <v>0.62</v>
      </c>
      <c r="W285" s="109">
        <v>0.39695999999999998</v>
      </c>
      <c r="X285" s="74">
        <v>3</v>
      </c>
      <c r="Y285" s="109">
        <v>0.30054000000000003</v>
      </c>
      <c r="Z285" s="110">
        <v>9.9</v>
      </c>
      <c r="AA285" s="77">
        <f>Y285/W285</f>
        <v>0.75710399032648135</v>
      </c>
      <c r="AB285" s="77">
        <f>U285</f>
        <v>12.193333333333333</v>
      </c>
      <c r="AC285" s="78">
        <f>+AB285*(100-Z285)/100</f>
        <v>10.986193333333333</v>
      </c>
      <c r="AD285" s="78">
        <f>AC285*AA285</f>
        <v>8.3176908111648533</v>
      </c>
      <c r="AE285" s="78">
        <f>+(AD285/Z285*12.5)</f>
        <v>10.502134862581885</v>
      </c>
      <c r="AF285" s="63">
        <f>AE285*10000/25</f>
        <v>4200.8539450327544</v>
      </c>
      <c r="AG285" s="63"/>
    </row>
    <row r="286" spans="1:34" ht="15" x14ac:dyDescent="0.2">
      <c r="A286" s="106" t="s">
        <v>23</v>
      </c>
      <c r="B286" s="74" t="s">
        <v>1078</v>
      </c>
      <c r="C286" s="74" t="s">
        <v>1113</v>
      </c>
      <c r="D286" s="74" t="s">
        <v>1598</v>
      </c>
      <c r="E286" s="74" t="s">
        <v>1723</v>
      </c>
      <c r="H286" s="74" t="s">
        <v>269</v>
      </c>
      <c r="I286" s="74" t="s">
        <v>270</v>
      </c>
      <c r="J286" s="74" t="s">
        <v>270</v>
      </c>
      <c r="K286" s="74" t="s">
        <v>24</v>
      </c>
      <c r="L286" s="74" t="s">
        <v>1744</v>
      </c>
      <c r="M286" s="107">
        <v>-9.3886599999999998</v>
      </c>
      <c r="N286" s="107">
        <v>34.770938333333298</v>
      </c>
      <c r="O286" s="108">
        <v>1976.1</v>
      </c>
      <c r="P286" s="108">
        <v>1</v>
      </c>
      <c r="Q286" s="108">
        <v>1.86860801</v>
      </c>
      <c r="R286" s="137"/>
      <c r="S286" s="74">
        <v>48</v>
      </c>
      <c r="T286" s="74">
        <v>44</v>
      </c>
      <c r="U286" s="109">
        <f>V286/X286*T286</f>
        <v>12.319999999999999</v>
      </c>
      <c r="V286" s="109">
        <v>0.84</v>
      </c>
      <c r="W286" s="109">
        <v>0.44</v>
      </c>
      <c r="X286" s="74">
        <v>3</v>
      </c>
      <c r="Y286" s="109">
        <v>0.35199999999999998</v>
      </c>
      <c r="Z286" s="110">
        <v>10.5</v>
      </c>
      <c r="AA286" s="77">
        <f>Y286/W286</f>
        <v>0.79999999999999993</v>
      </c>
      <c r="AB286" s="77">
        <f>U286</f>
        <v>12.319999999999999</v>
      </c>
      <c r="AC286" s="78">
        <f>+AB286*(100-Z286)/100</f>
        <v>11.026399999999999</v>
      </c>
      <c r="AD286" s="78">
        <f>AC286*AA286</f>
        <v>8.8211199999999987</v>
      </c>
      <c r="AE286" s="78">
        <f>+(AD286/Z286*12.5)</f>
        <v>10.501333333333331</v>
      </c>
      <c r="AF286" s="61">
        <f>AE286*10000/25</f>
        <v>4200.5333333333328</v>
      </c>
      <c r="AG286" s="63"/>
    </row>
    <row r="287" spans="1:34" ht="15" x14ac:dyDescent="0.2">
      <c r="A287" s="106" t="s">
        <v>23</v>
      </c>
      <c r="B287" s="74" t="s">
        <v>1078</v>
      </c>
      <c r="C287" s="74" t="s">
        <v>1132</v>
      </c>
      <c r="D287" s="74" t="s">
        <v>1868</v>
      </c>
      <c r="E287" s="74" t="s">
        <v>2075</v>
      </c>
      <c r="H287" s="74" t="s">
        <v>995</v>
      </c>
      <c r="I287" s="74" t="s">
        <v>2945</v>
      </c>
      <c r="J287" s="74" t="s">
        <v>2945</v>
      </c>
      <c r="K287" s="74" t="s">
        <v>24</v>
      </c>
      <c r="L287" s="74" t="s">
        <v>2947</v>
      </c>
      <c r="M287" s="107">
        <v>-9.1677674536177296</v>
      </c>
      <c r="N287" s="107">
        <v>32.714472257172098</v>
      </c>
      <c r="O287" s="108">
        <v>1238.13579664654</v>
      </c>
      <c r="P287" s="108">
        <v>3</v>
      </c>
      <c r="Q287" s="108">
        <v>1.935079255</v>
      </c>
      <c r="R287" s="137"/>
      <c r="S287" s="74">
        <v>120</v>
      </c>
      <c r="T287" s="74">
        <v>117</v>
      </c>
      <c r="U287" s="109">
        <f>V287/X287*T287</f>
        <v>14.04</v>
      </c>
      <c r="V287" s="109">
        <v>0.36</v>
      </c>
      <c r="W287" s="109">
        <v>0.27024000000000004</v>
      </c>
      <c r="X287" s="74">
        <v>3</v>
      </c>
      <c r="Y287" s="109">
        <v>0.24337</v>
      </c>
      <c r="Z287" s="76">
        <v>13.1</v>
      </c>
      <c r="AA287" s="77">
        <f>Y287/W287</f>
        <v>0.90056986382474824</v>
      </c>
      <c r="AB287" s="77">
        <f>U287</f>
        <v>14.04</v>
      </c>
      <c r="AC287" s="78">
        <f>+AB287*(100-Z287)/100</f>
        <v>12.200760000000001</v>
      </c>
      <c r="AD287" s="78">
        <f>AC287*AA287</f>
        <v>10.987636771758435</v>
      </c>
      <c r="AE287" s="78">
        <f>+(AD287/Z287*12.5)</f>
        <v>10.484386232593927</v>
      </c>
      <c r="AF287" s="63">
        <f>AE287*10000/25</f>
        <v>4193.7544930375707</v>
      </c>
      <c r="AG287" s="63"/>
    </row>
    <row r="288" spans="1:34" ht="15" x14ac:dyDescent="0.2">
      <c r="A288" s="106" t="s">
        <v>23</v>
      </c>
      <c r="B288" s="74" t="s">
        <v>1086</v>
      </c>
      <c r="C288" s="74" t="s">
        <v>1087</v>
      </c>
      <c r="D288" s="74" t="s">
        <v>1141</v>
      </c>
      <c r="E288" s="74" t="s">
        <v>1495</v>
      </c>
      <c r="H288" s="74" t="s">
        <v>735</v>
      </c>
      <c r="I288" s="74" t="s">
        <v>736</v>
      </c>
      <c r="J288" s="74" t="s">
        <v>736</v>
      </c>
      <c r="K288" s="74" t="s">
        <v>24</v>
      </c>
      <c r="L288" s="74" t="s">
        <v>1596</v>
      </c>
      <c r="M288" s="107">
        <v>-3.2221382712870699</v>
      </c>
      <c r="N288" s="107">
        <v>37.132221174188302</v>
      </c>
      <c r="O288" s="108">
        <v>1292.78525129173</v>
      </c>
      <c r="P288" s="108">
        <v>0.25</v>
      </c>
      <c r="Q288" s="108">
        <v>0.107984885</v>
      </c>
      <c r="R288" s="135"/>
      <c r="S288" s="74">
        <v>81</v>
      </c>
      <c r="T288" s="74">
        <v>81</v>
      </c>
      <c r="U288" s="109">
        <f>V288/X288*T288</f>
        <v>16.739999999999998</v>
      </c>
      <c r="V288" s="109">
        <v>0.62</v>
      </c>
      <c r="W288" s="109">
        <v>0.46460000000000001</v>
      </c>
      <c r="X288" s="74">
        <v>3</v>
      </c>
      <c r="Y288" s="109">
        <v>0.35924</v>
      </c>
      <c r="Z288" s="109">
        <v>13.4</v>
      </c>
      <c r="AA288" s="77">
        <f>Y288/W288</f>
        <v>0.77322427894963408</v>
      </c>
      <c r="AB288" s="77">
        <f>U288</f>
        <v>16.739999999999998</v>
      </c>
      <c r="AC288" s="78">
        <f>+AB288*(100-Z288)/100</f>
        <v>14.496839999999997</v>
      </c>
      <c r="AD288" s="78">
        <f>AC288*AA288</f>
        <v>11.209308656048211</v>
      </c>
      <c r="AE288" s="78">
        <f>+(AD288/Z288*12.5)</f>
        <v>10.456444641836017</v>
      </c>
      <c r="AF288" s="63">
        <f>AE288*10000/25</f>
        <v>4182.5778567344069</v>
      </c>
      <c r="AG288" s="63"/>
    </row>
    <row r="289" spans="1:33" ht="15" x14ac:dyDescent="0.2">
      <c r="A289" s="106" t="s">
        <v>23</v>
      </c>
      <c r="B289" s="74" t="s">
        <v>1078</v>
      </c>
      <c r="C289" s="74" t="s">
        <v>1194</v>
      </c>
      <c r="D289" s="74" t="s">
        <v>1195</v>
      </c>
      <c r="E289" s="74" t="s">
        <v>2189</v>
      </c>
      <c r="H289" s="74" t="s">
        <v>350</v>
      </c>
      <c r="I289" s="74" t="s">
        <v>2214</v>
      </c>
      <c r="J289" s="74" t="s">
        <v>2214</v>
      </c>
      <c r="K289" s="74" t="s">
        <v>24</v>
      </c>
      <c r="L289" s="74" t="s">
        <v>2222</v>
      </c>
      <c r="M289" s="107">
        <v>-8.5263402498534795</v>
      </c>
      <c r="N289" s="107">
        <v>32.024722420646597</v>
      </c>
      <c r="O289" s="108">
        <v>1565.5634988868501</v>
      </c>
      <c r="P289" s="108">
        <v>3</v>
      </c>
      <c r="Q289" s="108">
        <v>1.2785212699999999</v>
      </c>
      <c r="R289" s="137"/>
      <c r="S289" s="74">
        <v>63</v>
      </c>
      <c r="T289" s="74">
        <v>58</v>
      </c>
      <c r="U289" s="109">
        <v>12.373333333333335</v>
      </c>
      <c r="V289" s="76">
        <v>0.64</v>
      </c>
      <c r="W289" s="76">
        <v>0.46</v>
      </c>
      <c r="X289" s="111">
        <v>3</v>
      </c>
      <c r="Y289" s="76">
        <v>0.39200000000000002</v>
      </c>
      <c r="Z289" s="110">
        <v>12</v>
      </c>
      <c r="AA289" s="77">
        <v>0.85217391304347823</v>
      </c>
      <c r="AB289" s="77">
        <v>12.373333333333335</v>
      </c>
      <c r="AC289" s="78">
        <v>10.888533333333335</v>
      </c>
      <c r="AD289" s="78">
        <v>9.2789240579710164</v>
      </c>
      <c r="AE289" s="78">
        <f>+(AD289/Z289*12.5)</f>
        <v>9.6655458937198091</v>
      </c>
      <c r="AF289" s="63">
        <v>4175.5158260869575</v>
      </c>
      <c r="AG289" s="63"/>
    </row>
    <row r="290" spans="1:33" ht="15" x14ac:dyDescent="0.2">
      <c r="A290" s="106" t="s">
        <v>23</v>
      </c>
      <c r="B290" s="74" t="s">
        <v>1086</v>
      </c>
      <c r="C290" s="74" t="s">
        <v>1087</v>
      </c>
      <c r="D290" s="74" t="s">
        <v>1095</v>
      </c>
      <c r="E290" s="74" t="s">
        <v>1126</v>
      </c>
      <c r="H290" s="74" t="s">
        <v>556</v>
      </c>
      <c r="I290" s="74" t="s">
        <v>2843</v>
      </c>
      <c r="J290" s="74" t="s">
        <v>2844</v>
      </c>
      <c r="K290" s="74" t="s">
        <v>26</v>
      </c>
      <c r="L290" s="74" t="s">
        <v>2845</v>
      </c>
      <c r="M290" s="107">
        <v>-3.4474049999999998</v>
      </c>
      <c r="N290" s="107">
        <v>37.404820000000001</v>
      </c>
      <c r="O290" s="108">
        <v>739.9</v>
      </c>
      <c r="P290" s="108">
        <v>0.5</v>
      </c>
      <c r="Q290" s="108">
        <v>0.65038035999999999</v>
      </c>
      <c r="R290" s="135"/>
      <c r="S290" s="74">
        <v>77</v>
      </c>
      <c r="T290" s="74">
        <v>77</v>
      </c>
      <c r="U290" s="109">
        <f>V290/X290*T290</f>
        <v>12.32</v>
      </c>
      <c r="V290" s="109">
        <v>0.48</v>
      </c>
      <c r="W290" s="109">
        <v>0.40773000000000004</v>
      </c>
      <c r="X290" s="74">
        <v>3</v>
      </c>
      <c r="Y290" s="109">
        <v>0.32263999999999998</v>
      </c>
      <c r="Z290" s="109">
        <v>10.5</v>
      </c>
      <c r="AA290" s="77">
        <f>Y290/W290</f>
        <v>0.79130797341377856</v>
      </c>
      <c r="AB290" s="77">
        <f>U290</f>
        <v>12.32</v>
      </c>
      <c r="AC290" s="78">
        <f>+AB290*(100-Z290)/100</f>
        <v>11.026400000000001</v>
      </c>
      <c r="AD290" s="78">
        <f>AC290*AA290</f>
        <v>8.7252782380496878</v>
      </c>
      <c r="AE290" s="78">
        <f>+(AD290/Z290*12.5)</f>
        <v>10.3872359976782</v>
      </c>
      <c r="AF290" s="63">
        <f>AE290*10000/25</f>
        <v>4154.8943990712796</v>
      </c>
      <c r="AG290" s="63"/>
    </row>
    <row r="291" spans="1:33" ht="15" x14ac:dyDescent="0.2">
      <c r="A291" s="106" t="s">
        <v>23</v>
      </c>
      <c r="B291" s="74" t="s">
        <v>1086</v>
      </c>
      <c r="C291" s="74" t="s">
        <v>1177</v>
      </c>
      <c r="D291" s="74" t="s">
        <v>1178</v>
      </c>
      <c r="E291" s="74" t="s">
        <v>2086</v>
      </c>
      <c r="H291" s="74" t="s">
        <v>1068</v>
      </c>
      <c r="I291" s="74" t="s">
        <v>2751</v>
      </c>
      <c r="J291" s="74" t="s">
        <v>2752</v>
      </c>
      <c r="K291" s="74" t="s">
        <v>24</v>
      </c>
      <c r="L291" s="74" t="s">
        <v>2753</v>
      </c>
      <c r="M291" s="107">
        <v>-3.36178787612941</v>
      </c>
      <c r="N291" s="107">
        <v>36.322404549508498</v>
      </c>
      <c r="O291" s="108">
        <v>1459.5838647451001</v>
      </c>
      <c r="P291" s="108">
        <v>1.3</v>
      </c>
      <c r="Q291" s="108">
        <v>1.927419</v>
      </c>
      <c r="R291" s="135"/>
      <c r="S291" s="74">
        <v>66</v>
      </c>
      <c r="T291" s="74">
        <v>66</v>
      </c>
      <c r="U291" s="109">
        <f>V291/X291*T291</f>
        <v>12.76</v>
      </c>
      <c r="V291" s="109">
        <v>0.57999999999999996</v>
      </c>
      <c r="W291" s="109">
        <v>0.45533999999999997</v>
      </c>
      <c r="X291" s="74">
        <v>3</v>
      </c>
      <c r="Y291" s="109">
        <v>0.35089999999999999</v>
      </c>
      <c r="Z291" s="109">
        <v>10.6</v>
      </c>
      <c r="AA291" s="77">
        <f>Y291/W291</f>
        <v>0.77063293363201124</v>
      </c>
      <c r="AB291" s="77">
        <f>U291</f>
        <v>12.76</v>
      </c>
      <c r="AC291" s="78">
        <f>+AB291*(100-Z291)/100</f>
        <v>11.407440000000001</v>
      </c>
      <c r="AD291" s="78">
        <f>AC291*AA291</f>
        <v>8.790948952431151</v>
      </c>
      <c r="AE291" s="78">
        <f>+(AD291/Z291*12.5)</f>
        <v>10.366685085414092</v>
      </c>
      <c r="AF291" s="63">
        <f>AE291*10000/25</f>
        <v>4146.6740341656368</v>
      </c>
      <c r="AG291" s="63"/>
    </row>
    <row r="292" spans="1:33" ht="15" x14ac:dyDescent="0.2">
      <c r="A292" s="106" t="s">
        <v>23</v>
      </c>
      <c r="B292" s="74" t="s">
        <v>1078</v>
      </c>
      <c r="C292" s="74" t="s">
        <v>1113</v>
      </c>
      <c r="D292" s="74" t="s">
        <v>1598</v>
      </c>
      <c r="E292" s="74" t="s">
        <v>1815</v>
      </c>
      <c r="H292" s="74" t="s">
        <v>280</v>
      </c>
      <c r="I292" s="74" t="s">
        <v>1828</v>
      </c>
      <c r="J292" s="74" t="s">
        <v>281</v>
      </c>
      <c r="K292" s="74" t="s">
        <v>24</v>
      </c>
      <c r="L292" s="74" t="s">
        <v>1835</v>
      </c>
      <c r="M292" s="107">
        <v>-9.4063641575684205</v>
      </c>
      <c r="N292" s="107">
        <v>34.808345484147203</v>
      </c>
      <c r="O292" s="108">
        <v>1952.6178676464001</v>
      </c>
      <c r="P292" s="108">
        <v>0.25</v>
      </c>
      <c r="Q292" s="108">
        <v>0.20954503999999999</v>
      </c>
      <c r="R292" s="137"/>
      <c r="S292" s="74">
        <v>89</v>
      </c>
      <c r="T292" s="74">
        <v>89</v>
      </c>
      <c r="U292" s="109">
        <f>V292/X292*T292</f>
        <v>19.580000000000002</v>
      </c>
      <c r="V292" s="109">
        <v>0.66</v>
      </c>
      <c r="W292" s="109">
        <v>0.42</v>
      </c>
      <c r="X292" s="74">
        <v>3</v>
      </c>
      <c r="Y292" s="109">
        <v>0.316</v>
      </c>
      <c r="Z292" s="109">
        <v>15.1</v>
      </c>
      <c r="AA292" s="77">
        <f>Y292/W292</f>
        <v>0.75238095238095237</v>
      </c>
      <c r="AB292" s="77">
        <f>U292</f>
        <v>19.580000000000002</v>
      </c>
      <c r="AC292" s="78">
        <f>+AB292*(100-Z292)/100</f>
        <v>16.623420000000003</v>
      </c>
      <c r="AD292" s="78">
        <f>AC292*AA292</f>
        <v>12.507144571428574</v>
      </c>
      <c r="AE292" s="78">
        <f>+(AD292/Z292*12.5)</f>
        <v>10.353596499526965</v>
      </c>
      <c r="AF292" s="63">
        <f>AE292*10000/25</f>
        <v>4141.4385998107864</v>
      </c>
      <c r="AG292" s="63"/>
    </row>
    <row r="293" spans="1:33" ht="15" x14ac:dyDescent="0.2">
      <c r="A293" s="106" t="s">
        <v>23</v>
      </c>
      <c r="B293" s="74" t="s">
        <v>1078</v>
      </c>
      <c r="C293" s="74" t="s">
        <v>1079</v>
      </c>
      <c r="D293" s="74" t="s">
        <v>1419</v>
      </c>
      <c r="E293" s="74" t="s">
        <v>1626</v>
      </c>
      <c r="H293" s="74" t="s">
        <v>199</v>
      </c>
      <c r="I293" s="74" t="s">
        <v>1631</v>
      </c>
      <c r="J293" s="74" t="s">
        <v>200</v>
      </c>
      <c r="K293" s="74" t="s">
        <v>24</v>
      </c>
      <c r="L293" s="74" t="s">
        <v>1632</v>
      </c>
      <c r="M293" s="107">
        <v>-8.2896149999999995</v>
      </c>
      <c r="N293" s="107">
        <v>35.013583333333301</v>
      </c>
      <c r="O293" s="108">
        <v>1655.2</v>
      </c>
      <c r="P293" s="108">
        <v>1</v>
      </c>
      <c r="Q293" s="108">
        <v>1.7870633600000001</v>
      </c>
      <c r="R293" s="137"/>
      <c r="S293" s="74">
        <v>62</v>
      </c>
      <c r="T293" s="74">
        <v>53</v>
      </c>
      <c r="U293" s="109">
        <f>V293/X293*T293</f>
        <v>14.839999999999998</v>
      </c>
      <c r="V293" s="109">
        <v>0.84</v>
      </c>
      <c r="W293" s="109">
        <v>0.62712999999999997</v>
      </c>
      <c r="X293" s="74">
        <v>3</v>
      </c>
      <c r="Y293" s="109">
        <v>0.51763000000000003</v>
      </c>
      <c r="Z293" s="109">
        <v>12.9</v>
      </c>
      <c r="AA293" s="77">
        <f>Y293/W293</f>
        <v>0.82539505365713661</v>
      </c>
      <c r="AB293" s="77">
        <f>U293</f>
        <v>14.839999999999998</v>
      </c>
      <c r="AC293" s="78">
        <f>+AB293*(100-Z293)/100</f>
        <v>12.925639999999998</v>
      </c>
      <c r="AD293" s="78">
        <f>AC293*AA293</f>
        <v>10.66875932135283</v>
      </c>
      <c r="AE293" s="78">
        <f>+(AD293/Z293*12.5)</f>
        <v>10.337945078830261</v>
      </c>
      <c r="AF293" s="63">
        <f>AE293*10000/25</f>
        <v>4135.1780315321048</v>
      </c>
      <c r="AG293" s="63"/>
    </row>
    <row r="294" spans="1:33" ht="15" x14ac:dyDescent="0.2">
      <c r="A294" s="106" t="s">
        <v>23</v>
      </c>
      <c r="B294" s="74" t="s">
        <v>1086</v>
      </c>
      <c r="C294" s="74" t="s">
        <v>1087</v>
      </c>
      <c r="D294" s="74" t="s">
        <v>1088</v>
      </c>
      <c r="E294" s="74" t="s">
        <v>1467</v>
      </c>
      <c r="H294" s="74" t="s">
        <v>718</v>
      </c>
      <c r="I294" s="74" t="s">
        <v>1468</v>
      </c>
      <c r="J294" s="74" t="s">
        <v>1469</v>
      </c>
      <c r="K294" s="74" t="s">
        <v>25</v>
      </c>
      <c r="L294" s="74" t="s">
        <v>1470</v>
      </c>
      <c r="M294" s="107">
        <v>-3.23116163982088</v>
      </c>
      <c r="N294" s="107">
        <v>37.046231434903497</v>
      </c>
      <c r="O294" s="108">
        <v>1194.49388925683</v>
      </c>
      <c r="P294" s="108">
        <v>3</v>
      </c>
      <c r="Q294" s="108">
        <v>3.8414943300000002</v>
      </c>
      <c r="R294" s="135"/>
      <c r="S294" s="74">
        <v>96</v>
      </c>
      <c r="T294" s="74">
        <v>98</v>
      </c>
      <c r="U294" s="109">
        <f>V294/X294*T294</f>
        <v>13.719999999999999</v>
      </c>
      <c r="V294" s="109">
        <v>0.42</v>
      </c>
      <c r="W294" s="109">
        <v>0.40414999999999995</v>
      </c>
      <c r="X294" s="74">
        <v>3</v>
      </c>
      <c r="Y294" s="109">
        <v>0.29787999999999998</v>
      </c>
      <c r="Z294" s="109">
        <v>10.9</v>
      </c>
      <c r="AA294" s="77">
        <f>Y294/W294</f>
        <v>0.73705307435358158</v>
      </c>
      <c r="AB294" s="77">
        <f>U294</f>
        <v>13.719999999999999</v>
      </c>
      <c r="AC294" s="78">
        <f>+AB294*(100-Z294)/100</f>
        <v>12.224519999999998</v>
      </c>
      <c r="AD294" s="78">
        <f>AC294*AA294</f>
        <v>9.0101200484968444</v>
      </c>
      <c r="AE294" s="78">
        <f>+(AD294/Z294*12.5)</f>
        <v>10.332706477633996</v>
      </c>
      <c r="AF294" s="63">
        <f>AE294*10000/25</f>
        <v>4133.0825910535987</v>
      </c>
      <c r="AG294" s="63"/>
    </row>
    <row r="295" spans="1:33" ht="15" x14ac:dyDescent="0.2">
      <c r="A295" s="106" t="s">
        <v>23</v>
      </c>
      <c r="B295" s="74" t="s">
        <v>1078</v>
      </c>
      <c r="C295" s="74" t="s">
        <v>1157</v>
      </c>
      <c r="D295" s="74" t="s">
        <v>1158</v>
      </c>
      <c r="E295" s="74" t="s">
        <v>2402</v>
      </c>
      <c r="H295" s="74" t="s">
        <v>977</v>
      </c>
      <c r="I295" s="74" t="s">
        <v>2457</v>
      </c>
      <c r="J295" s="74" t="s">
        <v>961</v>
      </c>
      <c r="K295" s="74" t="s">
        <v>24</v>
      </c>
      <c r="L295" s="74" t="s">
        <v>2468</v>
      </c>
      <c r="M295" s="107">
        <v>-10.416218333333299</v>
      </c>
      <c r="N295" s="107">
        <v>36.145626666666601</v>
      </c>
      <c r="O295" s="108">
        <v>836.1</v>
      </c>
      <c r="P295" s="108">
        <v>1</v>
      </c>
      <c r="Q295" s="108">
        <v>1.2345365800000001</v>
      </c>
      <c r="R295" s="137"/>
      <c r="S295" s="74">
        <v>55</v>
      </c>
      <c r="T295" s="74">
        <v>54</v>
      </c>
      <c r="U295" s="109">
        <f>V295/X295*T295</f>
        <v>14.4</v>
      </c>
      <c r="V295" s="109">
        <v>0.8</v>
      </c>
      <c r="W295" s="109">
        <v>0.44</v>
      </c>
      <c r="X295" s="74">
        <v>3</v>
      </c>
      <c r="Y295" s="109">
        <v>0.35599999999999998</v>
      </c>
      <c r="Z295" s="110">
        <v>12.4</v>
      </c>
      <c r="AA295" s="77">
        <f>Y295/W295</f>
        <v>0.80909090909090908</v>
      </c>
      <c r="AB295" s="77">
        <f>U295</f>
        <v>14.4</v>
      </c>
      <c r="AC295" s="78">
        <f>+AB295*(100-Z295)/100</f>
        <v>12.6144</v>
      </c>
      <c r="AD295" s="78">
        <f>AC295*AA295</f>
        <v>10.206196363636364</v>
      </c>
      <c r="AE295" s="78">
        <f>+(AD295/Z295*12.5)</f>
        <v>10.28850439882698</v>
      </c>
      <c r="AF295" s="63">
        <f>AE295*10000/25</f>
        <v>4115.4017595307923</v>
      </c>
      <c r="AG295" s="63"/>
    </row>
    <row r="296" spans="1:33" ht="15" x14ac:dyDescent="0.2">
      <c r="A296" s="106" t="s">
        <v>23</v>
      </c>
      <c r="B296" s="74" t="s">
        <v>1086</v>
      </c>
      <c r="C296" s="74" t="s">
        <v>1177</v>
      </c>
      <c r="D296" s="74" t="s">
        <v>1204</v>
      </c>
      <c r="E296" s="74" t="s">
        <v>1371</v>
      </c>
      <c r="H296" s="74" t="s">
        <v>797</v>
      </c>
      <c r="I296" s="74" t="s">
        <v>2226</v>
      </c>
      <c r="J296" s="74" t="s">
        <v>798</v>
      </c>
      <c r="K296" s="74" t="s">
        <v>25</v>
      </c>
      <c r="L296" s="74" t="s">
        <v>2227</v>
      </c>
      <c r="M296" s="107">
        <v>-3.3207383333333298</v>
      </c>
      <c r="N296" s="107">
        <v>35.717156666666597</v>
      </c>
      <c r="O296" s="108">
        <v>1458.4</v>
      </c>
      <c r="P296" s="108">
        <v>1</v>
      </c>
      <c r="Q296" s="108">
        <v>1.17869085</v>
      </c>
      <c r="R296" s="135"/>
      <c r="S296" s="74">
        <v>47</v>
      </c>
      <c r="T296" s="74">
        <v>58</v>
      </c>
      <c r="U296" s="109">
        <f>V296/X296*T296</f>
        <v>16.626666666666669</v>
      </c>
      <c r="V296" s="109">
        <v>0.86</v>
      </c>
      <c r="W296" s="109">
        <v>0.60287999999999997</v>
      </c>
      <c r="X296" s="74">
        <v>3</v>
      </c>
      <c r="Y296" s="109">
        <v>0.50568000000000002</v>
      </c>
      <c r="Z296" s="109">
        <v>14.5</v>
      </c>
      <c r="AA296" s="77">
        <f>Y296/W296</f>
        <v>0.83877388535031849</v>
      </c>
      <c r="AB296" s="77">
        <f>U296</f>
        <v>16.626666666666669</v>
      </c>
      <c r="AC296" s="78">
        <f>+AB296*(100-Z296)/100</f>
        <v>14.215800000000002</v>
      </c>
      <c r="AD296" s="78">
        <f>AC296*AA296</f>
        <v>11.923841799363059</v>
      </c>
      <c r="AE296" s="78">
        <f>+(AD296/Z296*12.5)</f>
        <v>10.279173964968153</v>
      </c>
      <c r="AF296" s="63">
        <f>AE296*10000/25</f>
        <v>4111.6695859872616</v>
      </c>
      <c r="AG296" s="63"/>
    </row>
    <row r="297" spans="1:33" ht="15" x14ac:dyDescent="0.2">
      <c r="A297" s="106" t="s">
        <v>23</v>
      </c>
      <c r="B297" s="74" t="s">
        <v>1086</v>
      </c>
      <c r="C297" s="74" t="s">
        <v>1103</v>
      </c>
      <c r="D297" s="74" t="s">
        <v>1288</v>
      </c>
      <c r="E297" s="74" t="s">
        <v>1330</v>
      </c>
      <c r="H297" s="74" t="s">
        <v>671</v>
      </c>
      <c r="I297" s="74" t="s">
        <v>1331</v>
      </c>
      <c r="J297" s="74" t="s">
        <v>672</v>
      </c>
      <c r="K297" s="74" t="s">
        <v>25</v>
      </c>
      <c r="L297" s="74" t="s">
        <v>1332</v>
      </c>
      <c r="M297" s="107">
        <v>-3.7692600000000001</v>
      </c>
      <c r="N297" s="107">
        <v>35.485124999999996</v>
      </c>
      <c r="O297" s="108">
        <v>1745.7</v>
      </c>
      <c r="P297" s="108">
        <v>3.5</v>
      </c>
      <c r="Q297" s="108">
        <v>3.2155773650000001</v>
      </c>
      <c r="R297" s="135"/>
      <c r="S297" s="74">
        <v>58</v>
      </c>
      <c r="T297" s="74">
        <v>52</v>
      </c>
      <c r="U297" s="109">
        <f>V297/X297*T297</f>
        <v>14.906666666666668</v>
      </c>
      <c r="V297" s="109">
        <v>0.86</v>
      </c>
      <c r="W297" s="109">
        <v>0.42357</v>
      </c>
      <c r="X297" s="74">
        <v>3</v>
      </c>
      <c r="Y297" s="109">
        <v>0.29093000000000002</v>
      </c>
      <c r="Z297" s="109">
        <v>11.1</v>
      </c>
      <c r="AA297" s="77">
        <f>Y297/W297</f>
        <v>0.68685223221663483</v>
      </c>
      <c r="AB297" s="77">
        <f>U297</f>
        <v>14.906666666666668</v>
      </c>
      <c r="AC297" s="78">
        <f>+AB297*(100-Z297)/100</f>
        <v>13.252026666666668</v>
      </c>
      <c r="AD297" s="78">
        <f>AC297*AA297</f>
        <v>9.1021840973943711</v>
      </c>
      <c r="AE297" s="78">
        <f>+(AD297/Z297*12.5)</f>
        <v>10.250207316885554</v>
      </c>
      <c r="AF297" s="63">
        <f>AE297*10000/25</f>
        <v>4100.0829267542213</v>
      </c>
      <c r="AG297" s="63"/>
    </row>
    <row r="298" spans="1:33" ht="15" x14ac:dyDescent="0.2">
      <c r="A298" s="106" t="s">
        <v>23</v>
      </c>
      <c r="B298" s="74" t="s">
        <v>1078</v>
      </c>
      <c r="C298" s="74" t="s">
        <v>1157</v>
      </c>
      <c r="D298" s="74" t="s">
        <v>1489</v>
      </c>
      <c r="E298" s="74" t="s">
        <v>1925</v>
      </c>
      <c r="H298" s="74" t="s">
        <v>387</v>
      </c>
      <c r="I298" s="74" t="s">
        <v>2577</v>
      </c>
      <c r="J298" s="74" t="s">
        <v>388</v>
      </c>
      <c r="K298" s="74" t="s">
        <v>24</v>
      </c>
      <c r="L298" s="74" t="s">
        <v>2579</v>
      </c>
      <c r="M298" s="107">
        <v>-10.543906666666601</v>
      </c>
      <c r="N298" s="107">
        <v>35.3564266666666</v>
      </c>
      <c r="O298" s="108">
        <v>1051.3</v>
      </c>
      <c r="P298" s="108">
        <v>1</v>
      </c>
      <c r="Q298" s="108">
        <v>1.029686535</v>
      </c>
      <c r="R298" s="137"/>
      <c r="S298" s="74">
        <v>81</v>
      </c>
      <c r="T298" s="74">
        <v>82</v>
      </c>
      <c r="U298" s="109">
        <f>V298/X298*T298</f>
        <v>13.120000000000001</v>
      </c>
      <c r="V298" s="109">
        <v>0.48</v>
      </c>
      <c r="W298" s="109">
        <v>0.36</v>
      </c>
      <c r="X298" s="74">
        <v>3</v>
      </c>
      <c r="Y298" s="109">
        <v>0.32900000000000001</v>
      </c>
      <c r="Z298" s="109">
        <v>12.8</v>
      </c>
      <c r="AA298" s="77">
        <f>Y298/W298</f>
        <v>0.91388888888888897</v>
      </c>
      <c r="AB298" s="77">
        <f>U298</f>
        <v>13.120000000000001</v>
      </c>
      <c r="AC298" s="78">
        <f>+AB298*(100-Z298)/100</f>
        <v>11.44064</v>
      </c>
      <c r="AD298" s="78">
        <f>AC298*AA298</f>
        <v>10.45547377777778</v>
      </c>
      <c r="AE298" s="78">
        <f>+(AD298/Z298*12.5)</f>
        <v>10.210423611111112</v>
      </c>
      <c r="AF298" s="63">
        <f>AE298*10000/25</f>
        <v>4084.1694444444452</v>
      </c>
      <c r="AG298" s="63"/>
    </row>
    <row r="299" spans="1:33" ht="15" x14ac:dyDescent="0.2">
      <c r="A299" s="106" t="s">
        <v>23</v>
      </c>
      <c r="B299" s="74" t="s">
        <v>1086</v>
      </c>
      <c r="C299" s="74" t="s">
        <v>1087</v>
      </c>
      <c r="D299" s="74" t="s">
        <v>1141</v>
      </c>
      <c r="E299" s="74" t="s">
        <v>1184</v>
      </c>
      <c r="H299" s="74" t="s">
        <v>548</v>
      </c>
      <c r="I299" s="74" t="s">
        <v>1863</v>
      </c>
      <c r="J299" s="74" t="s">
        <v>1864</v>
      </c>
      <c r="K299" s="74" t="s">
        <v>26</v>
      </c>
      <c r="L299" s="74" t="s">
        <v>1867</v>
      </c>
      <c r="M299" s="107">
        <v>-3.2472435979999998</v>
      </c>
      <c r="N299" s="107">
        <v>37.122643490000002</v>
      </c>
      <c r="O299" s="108">
        <v>1068.192822</v>
      </c>
      <c r="P299" s="108">
        <v>2</v>
      </c>
      <c r="Q299" s="108">
        <v>0.89822667499999997</v>
      </c>
      <c r="R299" s="135"/>
      <c r="S299" s="74">
        <v>100</v>
      </c>
      <c r="T299" s="74">
        <v>98</v>
      </c>
      <c r="U299" s="109">
        <f>V299/X299*T299</f>
        <v>14.373333333333333</v>
      </c>
      <c r="V299" s="109">
        <v>0.44</v>
      </c>
      <c r="W299" s="109">
        <v>0.46338999999999997</v>
      </c>
      <c r="X299" s="74">
        <v>3</v>
      </c>
      <c r="Y299" s="109">
        <v>0.37435000000000002</v>
      </c>
      <c r="Z299" s="109">
        <v>12.5</v>
      </c>
      <c r="AA299" s="77">
        <f>Y299/W299</f>
        <v>0.80785083838667227</v>
      </c>
      <c r="AB299" s="77">
        <f>U299</f>
        <v>14.373333333333333</v>
      </c>
      <c r="AC299" s="78">
        <f>+AB299*(100-Z299)/100</f>
        <v>12.576666666666668</v>
      </c>
      <c r="AD299" s="78">
        <f>AC299*AA299</f>
        <v>10.160070710776383</v>
      </c>
      <c r="AE299" s="78">
        <f>+(AD299/Z299*12.5)</f>
        <v>10.160070710776383</v>
      </c>
      <c r="AF299" s="63">
        <f>AE299*10000/25</f>
        <v>4064.0282843105529</v>
      </c>
      <c r="AG299" s="63"/>
    </row>
    <row r="300" spans="1:33" ht="15" x14ac:dyDescent="0.2">
      <c r="A300" s="106" t="s">
        <v>23</v>
      </c>
      <c r="B300" s="74" t="s">
        <v>1086</v>
      </c>
      <c r="C300" s="74" t="s">
        <v>1177</v>
      </c>
      <c r="D300" s="74" t="s">
        <v>1204</v>
      </c>
      <c r="E300" s="74" t="s">
        <v>1336</v>
      </c>
      <c r="H300" s="74" t="s">
        <v>503</v>
      </c>
      <c r="I300" s="74" t="s">
        <v>2513</v>
      </c>
      <c r="J300" s="74" t="s">
        <v>2513</v>
      </c>
      <c r="K300" s="74" t="s">
        <v>26</v>
      </c>
      <c r="L300" s="74" t="s">
        <v>2516</v>
      </c>
      <c r="M300" s="107">
        <v>-3.4379196109999999</v>
      </c>
      <c r="N300" s="107">
        <v>35.629454440000004</v>
      </c>
      <c r="O300" s="108">
        <v>1328.7351349999999</v>
      </c>
      <c r="P300" s="108">
        <v>1</v>
      </c>
      <c r="Q300" s="108">
        <v>1.179926375</v>
      </c>
      <c r="R300" s="135"/>
      <c r="S300" s="74">
        <v>96</v>
      </c>
      <c r="T300" s="74">
        <v>99</v>
      </c>
      <c r="U300" s="109">
        <f>V300/X300*T300</f>
        <v>17.16</v>
      </c>
      <c r="V300" s="109">
        <v>0.52</v>
      </c>
      <c r="W300" s="109">
        <v>0.47473000000000004</v>
      </c>
      <c r="X300" s="74">
        <v>3</v>
      </c>
      <c r="Y300" s="109">
        <v>0.36276999999999998</v>
      </c>
      <c r="Z300" s="109">
        <v>13.9</v>
      </c>
      <c r="AA300" s="77">
        <f>Y300/W300</f>
        <v>0.76416068080803812</v>
      </c>
      <c r="AB300" s="77">
        <f>U300</f>
        <v>17.16</v>
      </c>
      <c r="AC300" s="78">
        <f>+AB300*(100-Z300)/100</f>
        <v>14.774759999999999</v>
      </c>
      <c r="AD300" s="78">
        <f>AC300*AA300</f>
        <v>11.290290660375369</v>
      </c>
      <c r="AE300" s="78">
        <f>+(AD300/Z300*12.5)</f>
        <v>10.153139083071375</v>
      </c>
      <c r="AF300" s="63">
        <f>AE300*10000/25</f>
        <v>4061.2556332285499</v>
      </c>
      <c r="AG300" s="63"/>
    </row>
    <row r="301" spans="1:33" ht="15" x14ac:dyDescent="0.2">
      <c r="A301" s="106" t="s">
        <v>23</v>
      </c>
      <c r="B301" s="74" t="s">
        <v>1078</v>
      </c>
      <c r="C301" s="74" t="s">
        <v>1194</v>
      </c>
      <c r="D301" s="74" t="s">
        <v>1383</v>
      </c>
      <c r="E301" s="74" t="s">
        <v>1384</v>
      </c>
      <c r="H301" s="74" t="s">
        <v>334</v>
      </c>
      <c r="I301" s="74" t="s">
        <v>2048</v>
      </c>
      <c r="J301" s="74" t="s">
        <v>335</v>
      </c>
      <c r="K301" s="74" t="s">
        <v>24</v>
      </c>
      <c r="L301" s="74" t="s">
        <v>2070</v>
      </c>
      <c r="M301" s="107">
        <v>-7.7261100000000003</v>
      </c>
      <c r="N301" s="107">
        <v>31.098728333333298</v>
      </c>
      <c r="O301" s="108">
        <v>1661.4</v>
      </c>
      <c r="P301" s="108">
        <v>3.5</v>
      </c>
      <c r="Q301" s="108">
        <v>3.525447035</v>
      </c>
      <c r="R301" s="137"/>
      <c r="S301" s="74">
        <v>63</v>
      </c>
      <c r="T301" s="74">
        <v>56</v>
      </c>
      <c r="U301" s="109">
        <f>V301/X301*T301</f>
        <v>12.32</v>
      </c>
      <c r="V301" s="109">
        <v>0.66</v>
      </c>
      <c r="W301" s="109">
        <v>0.48</v>
      </c>
      <c r="X301" s="74">
        <v>3</v>
      </c>
      <c r="Y301" s="109">
        <v>0.38300000000000001</v>
      </c>
      <c r="Z301" s="110">
        <v>10.8</v>
      </c>
      <c r="AA301" s="77">
        <f>Y301/W301</f>
        <v>0.79791666666666672</v>
      </c>
      <c r="AB301" s="77">
        <f>U301</f>
        <v>12.32</v>
      </c>
      <c r="AC301" s="78">
        <f>+AB301*(100-Z301)/100</f>
        <v>10.98944</v>
      </c>
      <c r="AD301" s="78">
        <f>AC301*AA301</f>
        <v>8.7686573333333335</v>
      </c>
      <c r="AE301" s="78">
        <f>+(AD301/Z301*12.5)</f>
        <v>10.148908950617283</v>
      </c>
      <c r="AF301" s="61">
        <f>AE301*10000/25</f>
        <v>4059.5635802469133</v>
      </c>
      <c r="AG301" s="63"/>
    </row>
    <row r="302" spans="1:33" ht="15" x14ac:dyDescent="0.2">
      <c r="A302" s="106" t="s">
        <v>23</v>
      </c>
      <c r="B302" s="74" t="s">
        <v>1086</v>
      </c>
      <c r="C302" s="74" t="s">
        <v>1087</v>
      </c>
      <c r="D302" s="74" t="s">
        <v>1088</v>
      </c>
      <c r="E302" s="74" t="s">
        <v>1436</v>
      </c>
      <c r="H302" s="74" t="s">
        <v>589</v>
      </c>
      <c r="I302" s="74" t="s">
        <v>2157</v>
      </c>
      <c r="J302" s="74" t="s">
        <v>2158</v>
      </c>
      <c r="K302" s="74" t="s">
        <v>25</v>
      </c>
      <c r="L302" s="74" t="s">
        <v>2159</v>
      </c>
      <c r="M302" s="107">
        <v>-3.1919900000000001</v>
      </c>
      <c r="N302" s="107">
        <v>37.077976666666601</v>
      </c>
      <c r="O302" s="108">
        <v>1285.5</v>
      </c>
      <c r="P302" s="108">
        <v>0.75</v>
      </c>
      <c r="Q302" s="108">
        <v>0.61380882000000003</v>
      </c>
      <c r="R302" s="135"/>
      <c r="S302" s="74">
        <v>57</v>
      </c>
      <c r="T302" s="74">
        <v>57</v>
      </c>
      <c r="U302" s="109">
        <f>V302/X302*T302</f>
        <v>11.02</v>
      </c>
      <c r="V302" s="109">
        <v>0.57999999999999996</v>
      </c>
      <c r="W302" s="109">
        <v>0.40405999999999997</v>
      </c>
      <c r="X302" s="74">
        <v>3</v>
      </c>
      <c r="Y302" s="109">
        <v>0.33735999999999999</v>
      </c>
      <c r="Z302" s="109">
        <v>10.199999999999999</v>
      </c>
      <c r="AA302" s="77">
        <f>Y302/W302</f>
        <v>0.83492550611295357</v>
      </c>
      <c r="AB302" s="77">
        <f>U302</f>
        <v>11.02</v>
      </c>
      <c r="AC302" s="78">
        <f>+AB302*(100-Z302)/100</f>
        <v>9.8959599999999988</v>
      </c>
      <c r="AD302" s="78">
        <f>AC302*AA302</f>
        <v>8.2623894114735439</v>
      </c>
      <c r="AE302" s="78">
        <f>+(AD302/Z302*12.5)</f>
        <v>10.125477219943068</v>
      </c>
      <c r="AF302" s="63">
        <f>AE302*10000/25</f>
        <v>4050.1908879772272</v>
      </c>
      <c r="AG302" s="63"/>
    </row>
    <row r="303" spans="1:33" ht="15" x14ac:dyDescent="0.2">
      <c r="A303" s="106" t="s">
        <v>23</v>
      </c>
      <c r="B303" s="74" t="s">
        <v>1086</v>
      </c>
      <c r="C303" s="74" t="s">
        <v>1177</v>
      </c>
      <c r="D303" s="74" t="s">
        <v>1204</v>
      </c>
      <c r="E303" s="74" t="s">
        <v>1371</v>
      </c>
      <c r="H303" s="74" t="s">
        <v>497</v>
      </c>
      <c r="I303" s="74" t="s">
        <v>796</v>
      </c>
      <c r="J303" s="74" t="s">
        <v>796</v>
      </c>
      <c r="K303" s="74" t="s">
        <v>26</v>
      </c>
      <c r="L303" s="74" t="s">
        <v>2169</v>
      </c>
      <c r="M303" s="107">
        <v>-3.3186888360000002</v>
      </c>
      <c r="N303" s="107">
        <v>35.716363569999999</v>
      </c>
      <c r="O303" s="108">
        <v>1449.1090360000001</v>
      </c>
      <c r="P303" s="108">
        <v>4</v>
      </c>
      <c r="Q303" s="108">
        <v>3.5175396750000001</v>
      </c>
      <c r="R303" s="135"/>
      <c r="S303" s="74">
        <v>60</v>
      </c>
      <c r="T303" s="74">
        <v>68</v>
      </c>
      <c r="U303" s="109">
        <f>V303/X303*T303</f>
        <v>14.506666666666668</v>
      </c>
      <c r="V303" s="109">
        <v>0.64</v>
      </c>
      <c r="W303" s="109">
        <v>0.50988</v>
      </c>
      <c r="X303" s="74">
        <v>3</v>
      </c>
      <c r="Y303" s="109">
        <v>0.40220999999999996</v>
      </c>
      <c r="Z303" s="109">
        <v>12.4</v>
      </c>
      <c r="AA303" s="77">
        <f>Y303/W303</f>
        <v>0.78883266650976691</v>
      </c>
      <c r="AB303" s="77">
        <f>U303</f>
        <v>14.506666666666668</v>
      </c>
      <c r="AC303" s="78">
        <f>+AB303*(100-Z303)/100</f>
        <v>12.707840000000001</v>
      </c>
      <c r="AD303" s="78">
        <f>AC303*AA303</f>
        <v>10.024359312779477</v>
      </c>
      <c r="AE303" s="78">
        <f>+(AD303/Z303*12.5)</f>
        <v>10.105200920140602</v>
      </c>
      <c r="AF303" s="63">
        <f>AE303*10000/25</f>
        <v>4042.0803680562408</v>
      </c>
      <c r="AG303" s="63"/>
    </row>
    <row r="304" spans="1:33" ht="15" x14ac:dyDescent="0.2">
      <c r="A304" s="106" t="s">
        <v>23</v>
      </c>
      <c r="B304" s="74" t="s">
        <v>1086</v>
      </c>
      <c r="C304" s="74" t="s">
        <v>1103</v>
      </c>
      <c r="D304" s="74" t="s">
        <v>1104</v>
      </c>
      <c r="E304" s="74" t="s">
        <v>1267</v>
      </c>
      <c r="H304" s="74" t="s">
        <v>831</v>
      </c>
      <c r="I304" s="74" t="s">
        <v>2560</v>
      </c>
      <c r="J304" s="74" t="s">
        <v>2560</v>
      </c>
      <c r="K304" s="74" t="s">
        <v>24</v>
      </c>
      <c r="L304" s="74" t="s">
        <v>2563</v>
      </c>
      <c r="M304" s="107">
        <v>-4.2068873185170101</v>
      </c>
      <c r="N304" s="107">
        <v>35.5597915737779</v>
      </c>
      <c r="O304" s="108">
        <v>1563.63887267113</v>
      </c>
      <c r="P304" s="108">
        <v>1</v>
      </c>
      <c r="Q304" s="108">
        <v>1.3210233300000001</v>
      </c>
      <c r="R304" s="135"/>
      <c r="S304" s="74">
        <v>49</v>
      </c>
      <c r="T304" s="74">
        <v>50</v>
      </c>
      <c r="U304" s="109">
        <f>V304/X304*T304</f>
        <v>12.333333333333334</v>
      </c>
      <c r="V304" s="109">
        <v>0.74</v>
      </c>
      <c r="W304" s="109">
        <v>0.50464999999999993</v>
      </c>
      <c r="X304" s="74">
        <v>3</v>
      </c>
      <c r="Y304" s="109">
        <v>0.38322000000000001</v>
      </c>
      <c r="Z304" s="110">
        <v>10.4</v>
      </c>
      <c r="AA304" s="77">
        <f>Y304/W304</f>
        <v>0.75937778658476185</v>
      </c>
      <c r="AB304" s="77">
        <f>U304</f>
        <v>12.333333333333334</v>
      </c>
      <c r="AC304" s="78">
        <f>+AB304*(100-Z304)/100</f>
        <v>11.050666666666666</v>
      </c>
      <c r="AD304" s="78">
        <f>AC304*AA304</f>
        <v>8.3916307936193419</v>
      </c>
      <c r="AE304" s="78">
        <f>+(AD304/Z304*12.5)</f>
        <v>10.086094703869401</v>
      </c>
      <c r="AF304" s="63">
        <f>AE304*10000/25</f>
        <v>4034.4378815477603</v>
      </c>
      <c r="AG304" s="63"/>
    </row>
    <row r="305" spans="1:33" ht="15" x14ac:dyDescent="0.2">
      <c r="A305" s="106" t="s">
        <v>23</v>
      </c>
      <c r="B305" s="74" t="s">
        <v>1086</v>
      </c>
      <c r="C305" s="74" t="s">
        <v>1087</v>
      </c>
      <c r="D305" s="74" t="s">
        <v>1141</v>
      </c>
      <c r="E305" s="74" t="s">
        <v>1184</v>
      </c>
      <c r="H305" s="74" t="s">
        <v>545</v>
      </c>
      <c r="I305" s="74" t="s">
        <v>1320</v>
      </c>
      <c r="J305" s="74" t="s">
        <v>1321</v>
      </c>
      <c r="K305" s="74" t="s">
        <v>26</v>
      </c>
      <c r="L305" s="74" t="s">
        <v>1324</v>
      </c>
      <c r="M305" s="107">
        <v>-3.2503566670000001</v>
      </c>
      <c r="N305" s="107">
        <v>37.115806669999998</v>
      </c>
      <c r="O305" s="108">
        <v>1083.4000000000001</v>
      </c>
      <c r="P305" s="108">
        <v>1</v>
      </c>
      <c r="Q305" s="108">
        <v>0.58810989999999996</v>
      </c>
      <c r="R305" s="135"/>
      <c r="S305" s="74">
        <v>84</v>
      </c>
      <c r="T305" s="74">
        <v>84</v>
      </c>
      <c r="U305" s="109">
        <f>V305/X305*T305</f>
        <v>11.759999999999998</v>
      </c>
      <c r="V305" s="109">
        <v>0.42</v>
      </c>
      <c r="W305" s="109">
        <v>0.37607000000000002</v>
      </c>
      <c r="X305" s="74">
        <v>3</v>
      </c>
      <c r="Y305" s="109">
        <v>0.30216000000000004</v>
      </c>
      <c r="Z305" s="109">
        <v>10.5</v>
      </c>
      <c r="AA305" s="77">
        <f>Y305/W305</f>
        <v>0.80346743957242006</v>
      </c>
      <c r="AB305" s="77">
        <f>U305</f>
        <v>11.759999999999998</v>
      </c>
      <c r="AC305" s="78">
        <f>+AB305*(100-Z305)/100</f>
        <v>10.525199999999998</v>
      </c>
      <c r="AD305" s="78">
        <f>AC305*AA305</f>
        <v>8.4566554949876345</v>
      </c>
      <c r="AE305" s="78">
        <f>+(AD305/Z305*12.5)</f>
        <v>10.067447017842422</v>
      </c>
      <c r="AF305" s="63">
        <f>AE305*10000/25</f>
        <v>4026.978807136969</v>
      </c>
      <c r="AG305" s="61"/>
    </row>
    <row r="306" spans="1:33" ht="15" x14ac:dyDescent="0.2">
      <c r="A306" s="106" t="s">
        <v>23</v>
      </c>
      <c r="B306" s="74" t="s">
        <v>1086</v>
      </c>
      <c r="C306" s="74" t="s">
        <v>1087</v>
      </c>
      <c r="D306" s="74" t="s">
        <v>1141</v>
      </c>
      <c r="E306" s="74" t="s">
        <v>1495</v>
      </c>
      <c r="H306" s="74" t="s">
        <v>531</v>
      </c>
      <c r="I306" s="74" t="s">
        <v>535</v>
      </c>
      <c r="J306" s="74" t="s">
        <v>535</v>
      </c>
      <c r="K306" s="74" t="s">
        <v>26</v>
      </c>
      <c r="L306" s="74" t="s">
        <v>2443</v>
      </c>
      <c r="M306" s="107">
        <v>-3.2220616670000002</v>
      </c>
      <c r="N306" s="107">
        <v>37.12921833</v>
      </c>
      <c r="O306" s="108">
        <v>1296.3</v>
      </c>
      <c r="P306" s="108">
        <v>0.25</v>
      </c>
      <c r="Q306" s="108">
        <v>0.178162705</v>
      </c>
      <c r="R306" s="135"/>
      <c r="S306" s="74">
        <v>55</v>
      </c>
      <c r="T306" s="74">
        <v>54</v>
      </c>
      <c r="U306" s="109">
        <f>V306/X306*T306</f>
        <v>14.76</v>
      </c>
      <c r="V306" s="109">
        <v>0.82</v>
      </c>
      <c r="W306" s="109">
        <v>0.59609000000000001</v>
      </c>
      <c r="X306" s="74">
        <v>3</v>
      </c>
      <c r="Y306" s="109">
        <v>0.40366000000000002</v>
      </c>
      <c r="Z306" s="109">
        <v>11.1</v>
      </c>
      <c r="AA306" s="77">
        <f>Y306/W306</f>
        <v>0.67717962052710168</v>
      </c>
      <c r="AB306" s="77">
        <f>U306</f>
        <v>14.76</v>
      </c>
      <c r="AC306" s="78">
        <f>+AB306*(100-Z306)/100</f>
        <v>13.121639999999999</v>
      </c>
      <c r="AD306" s="78">
        <f>AC306*AA306</f>
        <v>8.8857071958932377</v>
      </c>
      <c r="AE306" s="78">
        <f>+(AD306/Z306*12.5)</f>
        <v>10.006427022402296</v>
      </c>
      <c r="AF306" s="63">
        <f>AE306*10000/25</f>
        <v>4002.5708089609184</v>
      </c>
      <c r="AG306" s="61"/>
    </row>
    <row r="307" spans="1:33" ht="15" x14ac:dyDescent="0.2">
      <c r="A307" s="112" t="s">
        <v>23</v>
      </c>
      <c r="B307" s="113" t="s">
        <v>1078</v>
      </c>
      <c r="C307" s="113" t="s">
        <v>1157</v>
      </c>
      <c r="D307" s="113" t="s">
        <v>1489</v>
      </c>
      <c r="E307" s="113" t="s">
        <v>2615</v>
      </c>
      <c r="F307" s="113"/>
      <c r="G307" s="113"/>
      <c r="H307" s="113" t="s">
        <v>415</v>
      </c>
      <c r="I307" s="113" t="s">
        <v>2723</v>
      </c>
      <c r="J307" s="113" t="s">
        <v>416</v>
      </c>
      <c r="K307" s="113" t="s">
        <v>24</v>
      </c>
      <c r="L307" s="113" t="s">
        <v>2725</v>
      </c>
      <c r="M307" s="114">
        <v>-10.573981666666601</v>
      </c>
      <c r="N307" s="114">
        <v>35.384143333333299</v>
      </c>
      <c r="O307" s="115">
        <v>1012.2</v>
      </c>
      <c r="P307" s="115">
        <v>2</v>
      </c>
      <c r="Q307" s="115">
        <v>1.770013115</v>
      </c>
      <c r="R307" s="137"/>
      <c r="S307" s="113">
        <v>55</v>
      </c>
      <c r="T307" s="113">
        <v>56</v>
      </c>
      <c r="U307" s="109">
        <f>V307/X307*T307</f>
        <v>13.44</v>
      </c>
      <c r="V307" s="116">
        <v>0.72</v>
      </c>
      <c r="W307" s="116">
        <v>0.54</v>
      </c>
      <c r="X307" s="113">
        <v>3</v>
      </c>
      <c r="Y307" s="116">
        <v>0.36399999999999999</v>
      </c>
      <c r="Z307" s="116">
        <v>10.199999999999999</v>
      </c>
      <c r="AA307" s="77">
        <f>Y307/W307</f>
        <v>0.67407407407407405</v>
      </c>
      <c r="AB307" s="77">
        <f>U307</f>
        <v>13.44</v>
      </c>
      <c r="AC307" s="78">
        <f>+AB307*(100-Z307)/100</f>
        <v>12.069119999999998</v>
      </c>
      <c r="AD307" s="78">
        <f>AC307*AA307</f>
        <v>8.1354808888888872</v>
      </c>
      <c r="AE307" s="78">
        <f>+(AD307/Z307*12.5)</f>
        <v>9.9699520697167738</v>
      </c>
      <c r="AF307" s="63">
        <f>AE307*10000/25</f>
        <v>3987.9808278867094</v>
      </c>
      <c r="AG307" s="61"/>
    </row>
    <row r="308" spans="1:33" ht="15" x14ac:dyDescent="0.2">
      <c r="A308" s="106" t="s">
        <v>23</v>
      </c>
      <c r="B308" s="74" t="s">
        <v>1086</v>
      </c>
      <c r="C308" s="74" t="s">
        <v>1103</v>
      </c>
      <c r="D308" s="74" t="s">
        <v>1294</v>
      </c>
      <c r="E308" s="74" t="s">
        <v>1654</v>
      </c>
      <c r="H308" s="74" t="s">
        <v>1020</v>
      </c>
      <c r="I308" s="74" t="s">
        <v>1655</v>
      </c>
      <c r="J308" s="74" t="s">
        <v>1021</v>
      </c>
      <c r="K308" s="74" t="s">
        <v>24</v>
      </c>
      <c r="L308" s="74" t="s">
        <v>1656</v>
      </c>
      <c r="M308" s="107">
        <v>-4.4711266666666596</v>
      </c>
      <c r="N308" s="107">
        <v>35.547908333333297</v>
      </c>
      <c r="O308" s="108">
        <v>1536.9</v>
      </c>
      <c r="P308" s="108">
        <v>1</v>
      </c>
      <c r="Q308" s="108">
        <v>1.02054365</v>
      </c>
      <c r="R308" s="135"/>
      <c r="S308" s="74">
        <v>67</v>
      </c>
      <c r="T308" s="74">
        <v>77</v>
      </c>
      <c r="U308" s="109">
        <f>V308/X308*T308</f>
        <v>14.8225</v>
      </c>
      <c r="V308" s="109">
        <v>0.77</v>
      </c>
      <c r="W308" s="109">
        <v>0.62009000000000003</v>
      </c>
      <c r="X308" s="74">
        <v>4</v>
      </c>
      <c r="Y308" s="109">
        <v>0.48483999999999999</v>
      </c>
      <c r="Z308" s="109">
        <v>12.7</v>
      </c>
      <c r="AA308" s="77">
        <f>Y308/W308</f>
        <v>0.7818865003467238</v>
      </c>
      <c r="AB308" s="77">
        <f>U308</f>
        <v>14.8225</v>
      </c>
      <c r="AC308" s="78">
        <f>+AB308*(100-Z308)/100</f>
        <v>12.940042499999999</v>
      </c>
      <c r="AD308" s="78">
        <f>AC308*AA308</f>
        <v>10.11764454466287</v>
      </c>
      <c r="AE308" s="78">
        <f>+(AD308/Z308*12.5)</f>
        <v>9.9583115597075498</v>
      </c>
      <c r="AF308" s="63">
        <f>AE308*10000/25</f>
        <v>3983.3246238830197</v>
      </c>
      <c r="AG308" s="63"/>
    </row>
    <row r="309" spans="1:33" ht="15" x14ac:dyDescent="0.2">
      <c r="A309" s="106" t="s">
        <v>23</v>
      </c>
      <c r="B309" s="74" t="s">
        <v>1086</v>
      </c>
      <c r="C309" s="74" t="s">
        <v>1087</v>
      </c>
      <c r="D309" s="74" t="s">
        <v>1141</v>
      </c>
      <c r="E309" s="74" t="s">
        <v>1495</v>
      </c>
      <c r="H309" s="74" t="s">
        <v>735</v>
      </c>
      <c r="I309" s="74" t="s">
        <v>736</v>
      </c>
      <c r="J309" s="74" t="s">
        <v>736</v>
      </c>
      <c r="K309" s="74" t="s">
        <v>26</v>
      </c>
      <c r="L309" s="74" t="s">
        <v>1597</v>
      </c>
      <c r="M309" s="107">
        <v>-3.2220933970000001</v>
      </c>
      <c r="N309" s="107">
        <v>37.132016550000003</v>
      </c>
      <c r="O309" s="108">
        <v>1277.612554</v>
      </c>
      <c r="P309" s="108">
        <v>0.25</v>
      </c>
      <c r="Q309" s="108">
        <v>0.107984885</v>
      </c>
      <c r="R309" s="135"/>
      <c r="S309" s="74">
        <v>85</v>
      </c>
      <c r="T309" s="74">
        <v>70</v>
      </c>
      <c r="U309" s="109">
        <f>V309/X309*T309</f>
        <v>15.4</v>
      </c>
      <c r="V309" s="109">
        <v>0.66</v>
      </c>
      <c r="W309" s="109">
        <v>0.43241000000000002</v>
      </c>
      <c r="X309" s="74">
        <v>3</v>
      </c>
      <c r="Y309" s="109">
        <v>0.33300999999999997</v>
      </c>
      <c r="Z309" s="109">
        <v>13</v>
      </c>
      <c r="AA309" s="77">
        <f>Y309/W309</f>
        <v>0.77012557526421677</v>
      </c>
      <c r="AB309" s="77">
        <f>U309</f>
        <v>15.4</v>
      </c>
      <c r="AC309" s="78">
        <f>+AB309*(100-Z309)/100</f>
        <v>13.398</v>
      </c>
      <c r="AD309" s="78">
        <f>AC309*AA309</f>
        <v>10.318142457389976</v>
      </c>
      <c r="AE309" s="78">
        <f>+(AD309/Z309*12.5)</f>
        <v>9.9212908244134397</v>
      </c>
      <c r="AF309" s="63">
        <f>AE309*10000/25</f>
        <v>3968.5163297653758</v>
      </c>
      <c r="AG309" s="63"/>
    </row>
    <row r="310" spans="1:33" ht="15" x14ac:dyDescent="0.2">
      <c r="A310" s="106" t="s">
        <v>23</v>
      </c>
      <c r="B310" s="74" t="s">
        <v>1078</v>
      </c>
      <c r="C310" s="74" t="s">
        <v>1157</v>
      </c>
      <c r="D310" s="74" t="s">
        <v>1489</v>
      </c>
      <c r="E310" s="74" t="s">
        <v>1490</v>
      </c>
      <c r="H310" s="74" t="s">
        <v>403</v>
      </c>
      <c r="I310" s="74" t="s">
        <v>2663</v>
      </c>
      <c r="J310" s="74" t="s">
        <v>404</v>
      </c>
      <c r="K310" s="74" t="s">
        <v>25</v>
      </c>
      <c r="L310" s="74" t="s">
        <v>2666</v>
      </c>
      <c r="M310" s="107">
        <v>-10.5712394900071</v>
      </c>
      <c r="N310" s="107">
        <v>35.395183710947101</v>
      </c>
      <c r="O310" s="108">
        <v>957.59029850119703</v>
      </c>
      <c r="P310" s="108">
        <v>1</v>
      </c>
      <c r="Q310" s="108">
        <v>0.91675954999999998</v>
      </c>
      <c r="R310" s="137"/>
      <c r="S310" s="74">
        <v>85</v>
      </c>
      <c r="T310" s="74">
        <v>84</v>
      </c>
      <c r="U310" s="109">
        <f>V310/X310*T310</f>
        <v>15.120000000000001</v>
      </c>
      <c r="V310" s="109">
        <v>0.54</v>
      </c>
      <c r="W310" s="109">
        <v>0.46</v>
      </c>
      <c r="X310" s="74">
        <v>3</v>
      </c>
      <c r="Y310" s="109">
        <v>0.34799999999999998</v>
      </c>
      <c r="Z310" s="109">
        <v>12.6</v>
      </c>
      <c r="AA310" s="77">
        <f>Y310/W310</f>
        <v>0.75652173913043474</v>
      </c>
      <c r="AB310" s="77">
        <f>U310</f>
        <v>15.120000000000001</v>
      </c>
      <c r="AC310" s="78">
        <f>+AB310*(100-Z310)/100</f>
        <v>13.214880000000003</v>
      </c>
      <c r="AD310" s="78">
        <f>AC310*AA310</f>
        <v>9.9973440000000018</v>
      </c>
      <c r="AE310" s="78">
        <f>+(AD310/Z310*12.5)</f>
        <v>9.918000000000001</v>
      </c>
      <c r="AF310" s="63">
        <f>AE310*10000/25</f>
        <v>3967.2000000000007</v>
      </c>
      <c r="AG310" s="63"/>
    </row>
    <row r="311" spans="1:33" ht="15" x14ac:dyDescent="0.2">
      <c r="A311" s="106" t="s">
        <v>23</v>
      </c>
      <c r="B311" s="74" t="s">
        <v>1086</v>
      </c>
      <c r="C311" s="74" t="s">
        <v>1087</v>
      </c>
      <c r="D311" s="74" t="s">
        <v>1141</v>
      </c>
      <c r="E311" s="74" t="s">
        <v>1184</v>
      </c>
      <c r="H311" s="74" t="s">
        <v>548</v>
      </c>
      <c r="I311" s="74" t="s">
        <v>1863</v>
      </c>
      <c r="J311" s="74" t="s">
        <v>1864</v>
      </c>
      <c r="K311" s="74" t="s">
        <v>25</v>
      </c>
      <c r="L311" s="74" t="s">
        <v>1865</v>
      </c>
      <c r="M311" s="107">
        <v>-3.2474745586304201</v>
      </c>
      <c r="N311" s="107">
        <v>37.122942389981198</v>
      </c>
      <c r="O311" s="108">
        <v>1069.4233254824501</v>
      </c>
      <c r="P311" s="108">
        <v>2</v>
      </c>
      <c r="Q311" s="108">
        <v>0.89822667499999997</v>
      </c>
      <c r="R311" s="135"/>
      <c r="S311" s="74">
        <v>102</v>
      </c>
      <c r="T311" s="74">
        <v>97</v>
      </c>
      <c r="U311" s="109">
        <f>V311/X311*T311</f>
        <v>14.873333333333335</v>
      </c>
      <c r="V311" s="109">
        <v>0.46</v>
      </c>
      <c r="W311" s="109">
        <v>0.43901000000000001</v>
      </c>
      <c r="X311" s="74">
        <v>3</v>
      </c>
      <c r="Y311" s="109">
        <v>0.34622000000000003</v>
      </c>
      <c r="Z311" s="109">
        <v>12.9</v>
      </c>
      <c r="AA311" s="77">
        <f>Y311/W311</f>
        <v>0.78863807202569425</v>
      </c>
      <c r="AB311" s="77">
        <f>U311</f>
        <v>14.873333333333335</v>
      </c>
      <c r="AC311" s="78">
        <f>+AB311*(100-Z311)/100</f>
        <v>12.954673333333332</v>
      </c>
      <c r="AD311" s="78">
        <f>AC311*AA311</f>
        <v>10.216548601322673</v>
      </c>
      <c r="AE311" s="78">
        <f>+(AD311/Z311*12.5)</f>
        <v>9.8997563966304956</v>
      </c>
      <c r="AF311" s="63">
        <f>AE311*10000/25</f>
        <v>3959.902558652198</v>
      </c>
      <c r="AG311" s="63"/>
    </row>
    <row r="312" spans="1:33" ht="15" x14ac:dyDescent="0.2">
      <c r="A312" s="106" t="s">
        <v>23</v>
      </c>
      <c r="B312" s="74" t="s">
        <v>1078</v>
      </c>
      <c r="C312" s="74" t="s">
        <v>1132</v>
      </c>
      <c r="D312" s="74" t="s">
        <v>1133</v>
      </c>
      <c r="E312" s="74" t="s">
        <v>1134</v>
      </c>
      <c r="H312" s="74" t="s">
        <v>439</v>
      </c>
      <c r="I312" s="74" t="s">
        <v>2822</v>
      </c>
      <c r="J312" s="74" t="s">
        <v>952</v>
      </c>
      <c r="K312" s="74" t="s">
        <v>26</v>
      </c>
      <c r="L312" s="74" t="s">
        <v>2823</v>
      </c>
      <c r="M312" s="107">
        <v>-8.8428012379999998</v>
      </c>
      <c r="N312" s="107">
        <v>32.990785670000001</v>
      </c>
      <c r="O312" s="108">
        <v>1542.1392169999999</v>
      </c>
      <c r="P312" s="108">
        <v>0.5</v>
      </c>
      <c r="Q312" s="108">
        <v>0.30888125</v>
      </c>
      <c r="R312" s="137"/>
      <c r="S312" s="74">
        <v>72</v>
      </c>
      <c r="T312" s="74">
        <v>60</v>
      </c>
      <c r="U312" s="109">
        <f>V312/X312*T312</f>
        <v>14.2</v>
      </c>
      <c r="V312" s="109">
        <v>0.71</v>
      </c>
      <c r="W312" s="109">
        <v>0.4</v>
      </c>
      <c r="X312" s="74">
        <v>3</v>
      </c>
      <c r="Y312" s="109">
        <v>0.32300000000000001</v>
      </c>
      <c r="Z312" s="109">
        <v>12.7</v>
      </c>
      <c r="AA312" s="77">
        <f>Y312/W312</f>
        <v>0.8075</v>
      </c>
      <c r="AB312" s="77">
        <f>U312</f>
        <v>14.2</v>
      </c>
      <c r="AC312" s="78">
        <f>+AB312*(100-Z312)/100</f>
        <v>12.396599999999999</v>
      </c>
      <c r="AD312" s="78">
        <f>AC312*AA312</f>
        <v>10.0102545</v>
      </c>
      <c r="AE312" s="78">
        <f>+(AD312/Z312*12.5)</f>
        <v>9.8526126968503949</v>
      </c>
      <c r="AF312" s="63">
        <f>AE312*10000/25</f>
        <v>3941.0450787401578</v>
      </c>
      <c r="AG312" s="63"/>
    </row>
    <row r="313" spans="1:33" ht="15" x14ac:dyDescent="0.2">
      <c r="A313" s="106" t="s">
        <v>23</v>
      </c>
      <c r="B313" s="74" t="s">
        <v>1086</v>
      </c>
      <c r="C313" s="74" t="s">
        <v>1087</v>
      </c>
      <c r="D313" s="74" t="s">
        <v>1141</v>
      </c>
      <c r="E313" s="74" t="s">
        <v>1495</v>
      </c>
      <c r="H313" s="74" t="s">
        <v>533</v>
      </c>
      <c r="I313" s="74" t="s">
        <v>2712</v>
      </c>
      <c r="J313" s="74" t="s">
        <v>2713</v>
      </c>
      <c r="K313" s="74" t="s">
        <v>25</v>
      </c>
      <c r="L313" s="74" t="s">
        <v>2714</v>
      </c>
      <c r="M313" s="107">
        <v>-3.2224466666666598</v>
      </c>
      <c r="N313" s="107">
        <v>37.128796666666602</v>
      </c>
      <c r="O313" s="108">
        <v>1292.9000000000001</v>
      </c>
      <c r="P313" s="108">
        <v>0.25</v>
      </c>
      <c r="Q313" s="108">
        <v>0.294796265</v>
      </c>
      <c r="R313" s="135"/>
      <c r="S313" s="74">
        <v>62</v>
      </c>
      <c r="T313" s="74">
        <v>58</v>
      </c>
      <c r="U313" s="109">
        <f>V313/X313*T313</f>
        <v>11.986666666666666</v>
      </c>
      <c r="V313" s="109">
        <v>0.62</v>
      </c>
      <c r="W313" s="109">
        <v>0.33542</v>
      </c>
      <c r="X313" s="74">
        <v>3</v>
      </c>
      <c r="Y313" s="109">
        <v>0.32879000000000003</v>
      </c>
      <c r="Z313" s="109">
        <v>13</v>
      </c>
      <c r="AA313" s="77">
        <f>Y313/W313</f>
        <v>0.98023373680758463</v>
      </c>
      <c r="AB313" s="77">
        <f>U313</f>
        <v>11.986666666666666</v>
      </c>
      <c r="AC313" s="78">
        <f>+AB313*(100-Z313)/100</f>
        <v>10.4284</v>
      </c>
      <c r="AD313" s="78">
        <f>AC313*AA313</f>
        <v>10.222269500924215</v>
      </c>
      <c r="AE313" s="78">
        <f>+(AD313/Z313*12.5)</f>
        <v>9.8291052893502062</v>
      </c>
      <c r="AF313" s="63">
        <f>AE313*10000/25</f>
        <v>3931.6421157400823</v>
      </c>
      <c r="AG313" s="63"/>
    </row>
    <row r="314" spans="1:33" ht="15" x14ac:dyDescent="0.2">
      <c r="A314" s="106" t="s">
        <v>23</v>
      </c>
      <c r="B314" s="74" t="s">
        <v>1078</v>
      </c>
      <c r="C314" s="74" t="s">
        <v>1113</v>
      </c>
      <c r="D314" s="74" t="s">
        <v>1598</v>
      </c>
      <c r="E314" s="74" t="s">
        <v>1723</v>
      </c>
      <c r="H314" s="74" t="s">
        <v>274</v>
      </c>
      <c r="I314" s="74" t="s">
        <v>275</v>
      </c>
      <c r="J314" s="74" t="s">
        <v>275</v>
      </c>
      <c r="K314" s="74" t="s">
        <v>24</v>
      </c>
      <c r="L314" s="74" t="s">
        <v>1762</v>
      </c>
      <c r="M314" s="107">
        <v>-9.3953568604193691</v>
      </c>
      <c r="N314" s="107">
        <v>34.771367338968602</v>
      </c>
      <c r="O314" s="108">
        <v>1995.14187330599</v>
      </c>
      <c r="P314" s="108">
        <v>0.5</v>
      </c>
      <c r="Q314" s="108">
        <v>0.41488929499999999</v>
      </c>
      <c r="R314" s="137"/>
      <c r="S314" s="74">
        <v>48</v>
      </c>
      <c r="T314" s="74">
        <v>46</v>
      </c>
      <c r="U314" s="109">
        <f>V314/X314*T314</f>
        <v>12.190000000000001</v>
      </c>
      <c r="V314" s="109">
        <v>1.06</v>
      </c>
      <c r="W314" s="109">
        <v>0.5</v>
      </c>
      <c r="X314" s="74">
        <v>4</v>
      </c>
      <c r="Y314" s="109">
        <v>0.39400000000000002</v>
      </c>
      <c r="Z314" s="109">
        <v>10.9</v>
      </c>
      <c r="AA314" s="77">
        <f>Y314/W314</f>
        <v>0.78800000000000003</v>
      </c>
      <c r="AB314" s="77">
        <f>U314</f>
        <v>12.190000000000001</v>
      </c>
      <c r="AC314" s="78">
        <f>+AB314*(100-Z314)/100</f>
        <v>10.861290000000002</v>
      </c>
      <c r="AD314" s="78">
        <f>AC314*AA314</f>
        <v>8.5586965200000016</v>
      </c>
      <c r="AE314" s="78">
        <f>+(AD314/Z314*12.5)</f>
        <v>9.8150189449541312</v>
      </c>
      <c r="AF314" s="63">
        <f>AE314*10000/25</f>
        <v>3926.0075779816525</v>
      </c>
      <c r="AG314" s="63"/>
    </row>
    <row r="315" spans="1:33" ht="15" x14ac:dyDescent="0.2">
      <c r="A315" s="106" t="s">
        <v>23</v>
      </c>
      <c r="B315" s="74" t="s">
        <v>1086</v>
      </c>
      <c r="C315" s="74" t="s">
        <v>1087</v>
      </c>
      <c r="D315" s="74" t="s">
        <v>1095</v>
      </c>
      <c r="E315" s="74" t="s">
        <v>1126</v>
      </c>
      <c r="H315" s="74" t="s">
        <v>555</v>
      </c>
      <c r="I315" s="74" t="s">
        <v>1511</v>
      </c>
      <c r="J315" s="74" t="s">
        <v>723</v>
      </c>
      <c r="K315" s="74" t="s">
        <v>24</v>
      </c>
      <c r="L315" s="74" t="s">
        <v>1512</v>
      </c>
      <c r="M315" s="107">
        <v>-3.44681999999999</v>
      </c>
      <c r="N315" s="107">
        <v>37.405396666666597</v>
      </c>
      <c r="O315" s="108">
        <v>726.7</v>
      </c>
      <c r="P315" s="108">
        <v>0.75</v>
      </c>
      <c r="Q315" s="108">
        <v>0.63036485499999995</v>
      </c>
      <c r="R315" s="135"/>
      <c r="S315" s="74">
        <v>84</v>
      </c>
      <c r="T315" s="74">
        <v>78</v>
      </c>
      <c r="U315" s="109">
        <f>V315/X315*T315</f>
        <v>14.040000000000001</v>
      </c>
      <c r="V315" s="109">
        <v>0.54</v>
      </c>
      <c r="W315" s="109">
        <v>0.44727</v>
      </c>
      <c r="X315" s="74">
        <v>3</v>
      </c>
      <c r="Y315" s="109">
        <v>0.36997000000000002</v>
      </c>
      <c r="Z315" s="109">
        <v>12.9</v>
      </c>
      <c r="AA315" s="77">
        <f>Y315/W315</f>
        <v>0.82717374292932688</v>
      </c>
      <c r="AB315" s="77">
        <f>U315</f>
        <v>14.040000000000001</v>
      </c>
      <c r="AC315" s="78">
        <f>+AB315*(100-Z315)/100</f>
        <v>12.22884</v>
      </c>
      <c r="AD315" s="78">
        <f>AC315*AA315</f>
        <v>10.11537535448387</v>
      </c>
      <c r="AE315" s="78">
        <f>+(AD315/Z315*12.5)</f>
        <v>9.8017203047324326</v>
      </c>
      <c r="AF315" s="63">
        <f>AE315*10000/25</f>
        <v>3920.688121892973</v>
      </c>
      <c r="AG315" s="63"/>
    </row>
    <row r="316" spans="1:33" ht="15" x14ac:dyDescent="0.2">
      <c r="A316" s="106" t="s">
        <v>23</v>
      </c>
      <c r="B316" s="74" t="s">
        <v>1086</v>
      </c>
      <c r="C316" s="74" t="s">
        <v>1103</v>
      </c>
      <c r="D316" s="74" t="s">
        <v>1294</v>
      </c>
      <c r="E316" s="74" t="s">
        <v>1654</v>
      </c>
      <c r="H316" s="74" t="s">
        <v>779</v>
      </c>
      <c r="I316" s="74" t="s">
        <v>628</v>
      </c>
      <c r="J316" s="74" t="s">
        <v>628</v>
      </c>
      <c r="K316" s="74" t="s">
        <v>25</v>
      </c>
      <c r="L316" s="74" t="s">
        <v>2050</v>
      </c>
      <c r="M316" s="107">
        <v>-4.4713349999999998</v>
      </c>
      <c r="N316" s="107">
        <v>35.547440000000002</v>
      </c>
      <c r="O316" s="108">
        <v>1524.6</v>
      </c>
      <c r="P316" s="108">
        <v>3</v>
      </c>
      <c r="Q316" s="108">
        <v>4.8133582949999996</v>
      </c>
      <c r="R316" s="135"/>
      <c r="S316" s="74">
        <v>45</v>
      </c>
      <c r="T316" s="74">
        <v>37</v>
      </c>
      <c r="U316" s="109">
        <f>V316/X316*T316</f>
        <v>13.320000000000002</v>
      </c>
      <c r="V316" s="109">
        <v>1.08</v>
      </c>
      <c r="W316" s="109">
        <v>0.68937000000000004</v>
      </c>
      <c r="X316" s="74">
        <v>3</v>
      </c>
      <c r="Y316" s="109">
        <v>0.56379000000000001</v>
      </c>
      <c r="Z316" s="109">
        <v>12.2</v>
      </c>
      <c r="AA316" s="77">
        <f>Y316/W316</f>
        <v>0.81783367422429176</v>
      </c>
      <c r="AB316" s="77">
        <f>U316</f>
        <v>13.320000000000002</v>
      </c>
      <c r="AC316" s="78">
        <f>+AB316*(100-Z316)/100</f>
        <v>11.694960000000002</v>
      </c>
      <c r="AD316" s="78">
        <f>AC316*AA316</f>
        <v>9.5645321067061246</v>
      </c>
      <c r="AE316" s="78">
        <f>+(AD316/Z316*12.5)</f>
        <v>9.7997255191661115</v>
      </c>
      <c r="AF316" s="63">
        <f>AE316*10000/25</f>
        <v>3919.8902076664444</v>
      </c>
      <c r="AG316" s="63"/>
    </row>
    <row r="317" spans="1:33" ht="15" x14ac:dyDescent="0.2">
      <c r="A317" s="106" t="s">
        <v>23</v>
      </c>
      <c r="B317" s="74" t="s">
        <v>1086</v>
      </c>
      <c r="C317" s="74" t="s">
        <v>1177</v>
      </c>
      <c r="D317" s="74" t="s">
        <v>1178</v>
      </c>
      <c r="E317" s="74" t="s">
        <v>2086</v>
      </c>
      <c r="H317" s="74" t="s">
        <v>511</v>
      </c>
      <c r="I317" s="74" t="s">
        <v>2144</v>
      </c>
      <c r="J317" s="74" t="s">
        <v>2145</v>
      </c>
      <c r="K317" s="74" t="s">
        <v>25</v>
      </c>
      <c r="L317" s="74" t="s">
        <v>2147</v>
      </c>
      <c r="M317" s="107">
        <v>-3.3574769222553802</v>
      </c>
      <c r="N317" s="107">
        <v>36.325588118395402</v>
      </c>
      <c r="O317" s="108">
        <v>1480.8886801252499</v>
      </c>
      <c r="P317" s="108">
        <v>3</v>
      </c>
      <c r="Q317" s="108">
        <v>3.6924900150000002</v>
      </c>
      <c r="R317" s="135"/>
      <c r="S317" s="74">
        <v>114</v>
      </c>
      <c r="T317" s="74">
        <v>99</v>
      </c>
      <c r="U317" s="109">
        <f>V317/X317*T317</f>
        <v>11.879999999999999</v>
      </c>
      <c r="V317" s="109">
        <v>0.24</v>
      </c>
      <c r="W317" s="109">
        <v>0.19947000000000001</v>
      </c>
      <c r="X317" s="74">
        <v>2</v>
      </c>
      <c r="Y317" s="109">
        <v>0.15859999999999999</v>
      </c>
      <c r="Z317" s="109">
        <v>10.8</v>
      </c>
      <c r="AA317" s="77">
        <f>Y317/W317</f>
        <v>0.7951070336391437</v>
      </c>
      <c r="AB317" s="77">
        <f>U317</f>
        <v>11.879999999999999</v>
      </c>
      <c r="AC317" s="78">
        <f>+AB317*(100-Z317)/100</f>
        <v>10.596959999999999</v>
      </c>
      <c r="AD317" s="78">
        <f>AC317*AA317</f>
        <v>8.425717431192659</v>
      </c>
      <c r="AE317" s="78">
        <f>+(AD317/Z317*12.5)</f>
        <v>9.7519877675840956</v>
      </c>
      <c r="AF317" s="63">
        <f>AE317*10000/25</f>
        <v>3900.795107033638</v>
      </c>
      <c r="AG317" s="63"/>
    </row>
    <row r="318" spans="1:33" ht="15" x14ac:dyDescent="0.2">
      <c r="A318" s="106" t="s">
        <v>23</v>
      </c>
      <c r="B318" s="74" t="s">
        <v>1086</v>
      </c>
      <c r="C318" s="74" t="s">
        <v>1177</v>
      </c>
      <c r="D318" s="74" t="s">
        <v>1204</v>
      </c>
      <c r="E318" s="74" t="s">
        <v>1371</v>
      </c>
      <c r="H318" s="74" t="s">
        <v>738</v>
      </c>
      <c r="I318" s="74" t="s">
        <v>1613</v>
      </c>
      <c r="J318" s="74" t="s">
        <v>1614</v>
      </c>
      <c r="K318" s="74" t="s">
        <v>24</v>
      </c>
      <c r="L318" s="74" t="s">
        <v>1616</v>
      </c>
      <c r="M318" s="107">
        <v>-3.32029833333333</v>
      </c>
      <c r="N318" s="107">
        <v>35.716834999999897</v>
      </c>
      <c r="O318" s="108">
        <v>1388.1</v>
      </c>
      <c r="P318" s="108">
        <v>1</v>
      </c>
      <c r="Q318" s="108">
        <v>0.67929164500000005</v>
      </c>
      <c r="R318" s="135"/>
      <c r="S318" s="74">
        <v>78</v>
      </c>
      <c r="T318" s="74">
        <v>69</v>
      </c>
      <c r="U318" s="109">
        <f>V318/X318*T318</f>
        <v>15.525</v>
      </c>
      <c r="V318" s="109">
        <v>0.9</v>
      </c>
      <c r="W318" s="109">
        <v>0.58383000000000007</v>
      </c>
      <c r="X318" s="74">
        <v>4</v>
      </c>
      <c r="Y318" s="109">
        <v>0.45773000000000003</v>
      </c>
      <c r="Z318" s="109">
        <v>13.5</v>
      </c>
      <c r="AA318" s="77">
        <f>Y318/W318</f>
        <v>0.78401246938321079</v>
      </c>
      <c r="AB318" s="77">
        <f>U318</f>
        <v>15.525</v>
      </c>
      <c r="AC318" s="78">
        <f>+AB318*(100-Z318)/100</f>
        <v>13.429125000000001</v>
      </c>
      <c r="AD318" s="78">
        <f>AC318*AA318</f>
        <v>10.528601452905811</v>
      </c>
      <c r="AE318" s="78">
        <f>+(AD318/Z318*12.5)</f>
        <v>9.7487050489868619</v>
      </c>
      <c r="AF318" s="63">
        <f>AE318*10000/25</f>
        <v>3899.482019594745</v>
      </c>
      <c r="AG318" s="63"/>
    </row>
    <row r="319" spans="1:33" ht="15" x14ac:dyDescent="0.2">
      <c r="A319" s="106" t="s">
        <v>23</v>
      </c>
      <c r="B319" s="74" t="s">
        <v>1086</v>
      </c>
      <c r="C319" s="74" t="s">
        <v>1103</v>
      </c>
      <c r="D319" s="74" t="s">
        <v>1294</v>
      </c>
      <c r="E319" s="74" t="s">
        <v>1654</v>
      </c>
      <c r="H319" s="74" t="s">
        <v>1022</v>
      </c>
      <c r="I319" s="74" t="s">
        <v>1689</v>
      </c>
      <c r="J319" s="74" t="s">
        <v>1690</v>
      </c>
      <c r="K319" s="74" t="s">
        <v>25</v>
      </c>
      <c r="L319" s="74" t="s">
        <v>1693</v>
      </c>
      <c r="M319" s="107">
        <v>-4.4719749999999996</v>
      </c>
      <c r="N319" s="107">
        <v>35.547533333333298</v>
      </c>
      <c r="O319" s="108">
        <v>1529.1</v>
      </c>
      <c r="P319" s="108">
        <v>2</v>
      </c>
      <c r="Q319" s="108">
        <v>2.591884345</v>
      </c>
      <c r="R319" s="135"/>
      <c r="S319" s="74">
        <v>98</v>
      </c>
      <c r="T319" s="74">
        <v>70</v>
      </c>
      <c r="U319" s="109">
        <f>V319/X319*T319</f>
        <v>15.866666666666667</v>
      </c>
      <c r="V319" s="109">
        <v>0.68</v>
      </c>
      <c r="W319" s="109">
        <v>0.31186999999999998</v>
      </c>
      <c r="X319" s="74">
        <v>3</v>
      </c>
      <c r="Y319" s="109">
        <v>0.19847000000000001</v>
      </c>
      <c r="Z319" s="109">
        <v>11.5</v>
      </c>
      <c r="AA319" s="77">
        <f>Y319/W319</f>
        <v>0.63638695610350471</v>
      </c>
      <c r="AB319" s="77">
        <f>U319</f>
        <v>15.866666666666667</v>
      </c>
      <c r="AC319" s="78">
        <f>+AB319*(100-Z319)/100</f>
        <v>14.042</v>
      </c>
      <c r="AD319" s="78">
        <f>AC319*AA319</f>
        <v>8.9361456376054136</v>
      </c>
      <c r="AE319" s="78">
        <f>+(AD319/Z319*12.5)</f>
        <v>9.7132017800058836</v>
      </c>
      <c r="AF319" s="63">
        <f>AE319*10000/25</f>
        <v>3885.2807120023535</v>
      </c>
      <c r="AG319" s="63"/>
    </row>
    <row r="320" spans="1:33" ht="15" x14ac:dyDescent="0.2">
      <c r="A320" s="106" t="s">
        <v>23</v>
      </c>
      <c r="B320" s="74" t="s">
        <v>1086</v>
      </c>
      <c r="C320" s="74" t="s">
        <v>1103</v>
      </c>
      <c r="D320" s="74" t="s">
        <v>1288</v>
      </c>
      <c r="E320" s="74" t="s">
        <v>1330</v>
      </c>
      <c r="H320" s="74" t="s">
        <v>678</v>
      </c>
      <c r="I320" s="74" t="s">
        <v>2015</v>
      </c>
      <c r="J320" s="74" t="s">
        <v>2016</v>
      </c>
      <c r="K320" s="74" t="s">
        <v>26</v>
      </c>
      <c r="L320" s="74" t="s">
        <v>2018</v>
      </c>
      <c r="M320" s="107">
        <v>-3.7712883330000002</v>
      </c>
      <c r="N320" s="107">
        <v>35.481915000000001</v>
      </c>
      <c r="O320" s="108">
        <v>1758.5</v>
      </c>
      <c r="P320" s="108">
        <v>4</v>
      </c>
      <c r="Q320" s="108">
        <v>4.0809390749999999</v>
      </c>
      <c r="R320" s="135"/>
      <c r="S320" s="74">
        <v>95</v>
      </c>
      <c r="T320" s="74">
        <v>82</v>
      </c>
      <c r="U320" s="109">
        <f>V320/X320*T320</f>
        <v>16.946666666666665</v>
      </c>
      <c r="V320" s="109">
        <v>0.62</v>
      </c>
      <c r="W320" s="109">
        <v>0.29793999999999998</v>
      </c>
      <c r="X320" s="74">
        <v>3</v>
      </c>
      <c r="Y320" s="109">
        <v>0.17033000000000001</v>
      </c>
      <c r="Z320" s="109">
        <v>11.1</v>
      </c>
      <c r="AA320" s="77">
        <f>Y320/W320</f>
        <v>0.57169228703765862</v>
      </c>
      <c r="AB320" s="77">
        <f>U320</f>
        <v>16.946666666666665</v>
      </c>
      <c r="AC320" s="78">
        <f>+AB320*(100-Z320)/100</f>
        <v>15.065586666666666</v>
      </c>
      <c r="AD320" s="78">
        <f>AC320*AA320</f>
        <v>8.6128796970307224</v>
      </c>
      <c r="AE320" s="78">
        <f>+(AD320/Z320*12.5)</f>
        <v>9.6991888480075694</v>
      </c>
      <c r="AF320" s="63">
        <f>AE320*10000/25</f>
        <v>3879.6755392030277</v>
      </c>
      <c r="AG320" s="63"/>
    </row>
    <row r="321" spans="1:34" ht="15" x14ac:dyDescent="0.2">
      <c r="A321" s="106" t="s">
        <v>23</v>
      </c>
      <c r="B321" s="74" t="s">
        <v>1078</v>
      </c>
      <c r="C321" s="74" t="s">
        <v>1157</v>
      </c>
      <c r="D321" s="74" t="s">
        <v>1489</v>
      </c>
      <c r="E321" s="74" t="s">
        <v>2615</v>
      </c>
      <c r="H321" s="74" t="s">
        <v>418</v>
      </c>
      <c r="I321" s="74" t="s">
        <v>2771</v>
      </c>
      <c r="J321" s="74" t="s">
        <v>2772</v>
      </c>
      <c r="K321" s="74" t="s">
        <v>25</v>
      </c>
      <c r="L321" s="74" t="s">
        <v>2774</v>
      </c>
      <c r="M321" s="107">
        <v>-10.5754216666666</v>
      </c>
      <c r="N321" s="107">
        <v>35.3843483333333</v>
      </c>
      <c r="O321" s="108">
        <v>996.4</v>
      </c>
      <c r="P321" s="108">
        <v>1</v>
      </c>
      <c r="Q321" s="108">
        <v>1.0380881049999999</v>
      </c>
      <c r="R321" s="137"/>
      <c r="S321" s="74">
        <v>92</v>
      </c>
      <c r="T321" s="74">
        <v>87</v>
      </c>
      <c r="U321" s="109">
        <f>V321/X321*T321</f>
        <v>14.5</v>
      </c>
      <c r="V321" s="109">
        <v>0.5</v>
      </c>
      <c r="W321" s="109">
        <v>0.38</v>
      </c>
      <c r="X321" s="74">
        <v>3</v>
      </c>
      <c r="Y321" s="109">
        <v>0.31900000000000001</v>
      </c>
      <c r="Z321" s="109">
        <v>13.6</v>
      </c>
      <c r="AA321" s="77">
        <f>Y321/W321</f>
        <v>0.83947368421052637</v>
      </c>
      <c r="AB321" s="77">
        <f>U321</f>
        <v>14.5</v>
      </c>
      <c r="AC321" s="78">
        <f>+AB321*(100-Z321)/100</f>
        <v>12.528000000000002</v>
      </c>
      <c r="AD321" s="78">
        <f>AC321*AA321</f>
        <v>10.516926315789476</v>
      </c>
      <c r="AE321" s="78">
        <f>+(AD321/Z321*12.5)</f>
        <v>9.6662925696594453</v>
      </c>
      <c r="AF321" s="63">
        <f>AE321*10000/25</f>
        <v>3866.5170278637779</v>
      </c>
      <c r="AG321" s="63"/>
    </row>
    <row r="322" spans="1:34" ht="15" x14ac:dyDescent="0.2">
      <c r="A322" s="106" t="s">
        <v>23</v>
      </c>
      <c r="B322" s="74" t="s">
        <v>1086</v>
      </c>
      <c r="C322" s="74" t="s">
        <v>1177</v>
      </c>
      <c r="D322" s="74" t="s">
        <v>1191</v>
      </c>
      <c r="E322" s="74" t="s">
        <v>1503</v>
      </c>
      <c r="H322" s="74" t="s">
        <v>479</v>
      </c>
      <c r="I322" s="74" t="s">
        <v>2651</v>
      </c>
      <c r="J322" s="74" t="s">
        <v>2652</v>
      </c>
      <c r="K322" s="74" t="s">
        <v>25</v>
      </c>
      <c r="L322" s="74" t="s">
        <v>2655</v>
      </c>
      <c r="M322" s="107">
        <v>-3.4477849999999899</v>
      </c>
      <c r="N322" s="107">
        <v>36.914338333333298</v>
      </c>
      <c r="O322" s="108">
        <v>1028</v>
      </c>
      <c r="P322" s="108">
        <v>0.75</v>
      </c>
      <c r="Q322" s="108">
        <v>0.760342085</v>
      </c>
      <c r="R322" s="135"/>
      <c r="S322" s="74">
        <v>73</v>
      </c>
      <c r="T322" s="74">
        <v>71</v>
      </c>
      <c r="U322" s="109">
        <f>V322/X322*T322</f>
        <v>11.833333333333332</v>
      </c>
      <c r="V322" s="109">
        <v>0.5</v>
      </c>
      <c r="W322" s="109">
        <v>0.40279999999999999</v>
      </c>
      <c r="X322" s="74">
        <v>3</v>
      </c>
      <c r="Y322" s="109">
        <v>0.32486000000000004</v>
      </c>
      <c r="Z322" s="109">
        <v>11</v>
      </c>
      <c r="AA322" s="77">
        <f>Y322/W322</f>
        <v>0.8065044687189673</v>
      </c>
      <c r="AB322" s="77">
        <f>U322</f>
        <v>11.833333333333332</v>
      </c>
      <c r="AC322" s="78">
        <f>+AB322*(100-Z322)/100</f>
        <v>10.531666666666665</v>
      </c>
      <c r="AD322" s="78">
        <f>AC322*AA322</f>
        <v>8.4938362297252556</v>
      </c>
      <c r="AE322" s="78">
        <f>+(AD322/Z322*12.5)</f>
        <v>9.6520866246877901</v>
      </c>
      <c r="AF322" s="63">
        <f>AE322*10000/25</f>
        <v>3860.8346498751162</v>
      </c>
      <c r="AG322" s="63"/>
    </row>
    <row r="323" spans="1:34" ht="15" x14ac:dyDescent="0.2">
      <c r="A323" s="106" t="s">
        <v>23</v>
      </c>
      <c r="B323" s="74" t="s">
        <v>1086</v>
      </c>
      <c r="C323" s="74" t="s">
        <v>1087</v>
      </c>
      <c r="D323" s="74" t="s">
        <v>1141</v>
      </c>
      <c r="E323" s="74" t="s">
        <v>1184</v>
      </c>
      <c r="H323" s="74" t="s">
        <v>542</v>
      </c>
      <c r="I323" s="74" t="s">
        <v>550</v>
      </c>
      <c r="J323" s="74" t="s">
        <v>550</v>
      </c>
      <c r="K323" s="74" t="s">
        <v>26</v>
      </c>
      <c r="L323" s="74" t="s">
        <v>1951</v>
      </c>
      <c r="M323" s="107">
        <v>-3.248948333</v>
      </c>
      <c r="N323" s="107">
        <v>37.115571670000001</v>
      </c>
      <c r="O323" s="108">
        <v>1095.2</v>
      </c>
      <c r="P323" s="108">
        <v>3</v>
      </c>
      <c r="Q323" s="108">
        <v>2.6954213400000002</v>
      </c>
      <c r="R323" s="135"/>
      <c r="S323" s="74">
        <v>70</v>
      </c>
      <c r="T323" s="74">
        <v>66</v>
      </c>
      <c r="U323" s="109">
        <f>V323/X323*T323</f>
        <v>12.32</v>
      </c>
      <c r="V323" s="109">
        <v>0.56000000000000005</v>
      </c>
      <c r="W323" s="109">
        <v>0.45644999999999997</v>
      </c>
      <c r="X323" s="74">
        <v>3</v>
      </c>
      <c r="Y323" s="109">
        <v>0.37119000000000002</v>
      </c>
      <c r="Z323" s="76">
        <v>11.5</v>
      </c>
      <c r="AA323" s="77">
        <f>Y323/W323</f>
        <v>0.81321064738744675</v>
      </c>
      <c r="AB323" s="77">
        <f>U323</f>
        <v>12.32</v>
      </c>
      <c r="AC323" s="78">
        <f>+AB323*(100-Z323)/100</f>
        <v>10.9032</v>
      </c>
      <c r="AD323" s="78">
        <f>AC323*AA323</f>
        <v>8.86659833059481</v>
      </c>
      <c r="AE323" s="78">
        <f>+(AD323/Z323*12.5)</f>
        <v>9.6376068810813145</v>
      </c>
      <c r="AF323" s="61">
        <f>AE323*10000/25</f>
        <v>3855.042752432526</v>
      </c>
      <c r="AG323" s="63"/>
      <c r="AH323" s="74" t="s">
        <v>2179</v>
      </c>
    </row>
    <row r="324" spans="1:34" ht="15" x14ac:dyDescent="0.2">
      <c r="A324" s="106" t="s">
        <v>23</v>
      </c>
      <c r="B324" s="74" t="s">
        <v>1078</v>
      </c>
      <c r="C324" s="74" t="s">
        <v>1079</v>
      </c>
      <c r="D324" s="74" t="s">
        <v>1419</v>
      </c>
      <c r="E324" s="74" t="s">
        <v>1626</v>
      </c>
      <c r="H324" s="74" t="s">
        <v>899</v>
      </c>
      <c r="I324" s="74" t="s">
        <v>1627</v>
      </c>
      <c r="J324" s="74" t="s">
        <v>900</v>
      </c>
      <c r="K324" s="74" t="s">
        <v>26</v>
      </c>
      <c r="L324" s="74" t="s">
        <v>1628</v>
      </c>
      <c r="M324" s="107">
        <v>-8.2939316670000007</v>
      </c>
      <c r="N324" s="107">
        <v>35.01673667</v>
      </c>
      <c r="O324" s="108">
        <v>1641</v>
      </c>
      <c r="P324" s="108">
        <v>0.5</v>
      </c>
      <c r="Q324" s="108">
        <v>0.57773149000000001</v>
      </c>
      <c r="R324" s="137"/>
      <c r="S324" s="74">
        <v>117</v>
      </c>
      <c r="T324" s="74">
        <v>115</v>
      </c>
      <c r="U324" s="109">
        <f>V324/X324*T324</f>
        <v>15.333333333333334</v>
      </c>
      <c r="V324" s="109">
        <v>0.4</v>
      </c>
      <c r="W324" s="109">
        <v>0.35672999999999999</v>
      </c>
      <c r="X324" s="74">
        <v>3</v>
      </c>
      <c r="Y324" s="109">
        <v>0.27726000000000001</v>
      </c>
      <c r="Z324" s="109">
        <v>13.4</v>
      </c>
      <c r="AA324" s="77">
        <f>Y324/W324</f>
        <v>0.77722647380371712</v>
      </c>
      <c r="AB324" s="77">
        <f>U324</f>
        <v>15.333333333333334</v>
      </c>
      <c r="AC324" s="78">
        <f>+AB324*(100-Z324)/100</f>
        <v>13.278666666666666</v>
      </c>
      <c r="AD324" s="78">
        <f>AC324*AA324</f>
        <v>10.320531270148292</v>
      </c>
      <c r="AE324" s="78">
        <f>+(AD324/Z324*12.5)</f>
        <v>9.6273612594666904</v>
      </c>
      <c r="AF324" s="63">
        <f>AE324*10000/25</f>
        <v>3850.9445037866763</v>
      </c>
      <c r="AG324" s="63"/>
      <c r="AH324" s="74" t="s">
        <v>2179</v>
      </c>
    </row>
    <row r="325" spans="1:34" ht="15" x14ac:dyDescent="0.2">
      <c r="A325" s="106" t="s">
        <v>23</v>
      </c>
      <c r="B325" s="74" t="s">
        <v>1086</v>
      </c>
      <c r="C325" s="74" t="s">
        <v>1177</v>
      </c>
      <c r="D325" s="74" t="s">
        <v>1204</v>
      </c>
      <c r="E325" s="74" t="s">
        <v>1371</v>
      </c>
      <c r="H325" s="74" t="s">
        <v>775</v>
      </c>
      <c r="I325" s="74" t="s">
        <v>2035</v>
      </c>
      <c r="J325" s="74" t="s">
        <v>2035</v>
      </c>
      <c r="K325" s="74" t="s">
        <v>25</v>
      </c>
      <c r="L325" s="74" t="s">
        <v>2038</v>
      </c>
      <c r="M325" s="107">
        <v>-3.3194669230227798</v>
      </c>
      <c r="N325" s="107">
        <v>35.7167971613218</v>
      </c>
      <c r="O325" s="108">
        <v>1440.9300274529901</v>
      </c>
      <c r="P325" s="108">
        <v>4</v>
      </c>
      <c r="Q325" s="108">
        <v>4.0977422150000002</v>
      </c>
      <c r="R325" s="135"/>
      <c r="S325" s="74">
        <v>73</v>
      </c>
      <c r="T325" s="74">
        <v>67</v>
      </c>
      <c r="U325" s="109">
        <f>V325/X325*T325</f>
        <v>12.506666666666668</v>
      </c>
      <c r="V325" s="109">
        <v>0.56000000000000005</v>
      </c>
      <c r="W325" s="109">
        <v>0.30513999999999997</v>
      </c>
      <c r="X325" s="74">
        <v>3</v>
      </c>
      <c r="Y325" s="109">
        <v>0.29299000000000003</v>
      </c>
      <c r="Z325" s="109">
        <v>13.5</v>
      </c>
      <c r="AA325" s="77">
        <f>Y325/W325</f>
        <v>0.96018221144392757</v>
      </c>
      <c r="AB325" s="77">
        <f>U325</f>
        <v>12.506666666666668</v>
      </c>
      <c r="AC325" s="78">
        <f>+AB325*(100-Z325)/100</f>
        <v>10.818266666666668</v>
      </c>
      <c r="AD325" s="78">
        <f>AC325*AA325</f>
        <v>10.387507211990128</v>
      </c>
      <c r="AE325" s="78">
        <f>+(AD325/Z325*12.5)</f>
        <v>9.6180622333241921</v>
      </c>
      <c r="AF325" s="63">
        <f>AE325*10000/25</f>
        <v>3847.2248933296769</v>
      </c>
      <c r="AG325" s="63"/>
      <c r="AH325" s="74" t="s">
        <v>2179</v>
      </c>
    </row>
    <row r="326" spans="1:34" ht="15" x14ac:dyDescent="0.2">
      <c r="A326" s="106" t="s">
        <v>23</v>
      </c>
      <c r="B326" s="74" t="s">
        <v>1086</v>
      </c>
      <c r="C326" s="74" t="s">
        <v>1087</v>
      </c>
      <c r="D326" s="74" t="s">
        <v>1095</v>
      </c>
      <c r="E326" s="74" t="s">
        <v>1126</v>
      </c>
      <c r="H326" s="74" t="s">
        <v>554</v>
      </c>
      <c r="I326" s="74" t="s">
        <v>2817</v>
      </c>
      <c r="J326" s="74" t="s">
        <v>2818</v>
      </c>
      <c r="K326" s="74" t="s">
        <v>24</v>
      </c>
      <c r="L326" s="74" t="s">
        <v>2819</v>
      </c>
      <c r="M326" s="107">
        <v>-3.4442933333333299</v>
      </c>
      <c r="N326" s="107">
        <v>37.403231666666599</v>
      </c>
      <c r="O326" s="108">
        <v>725.7</v>
      </c>
      <c r="P326" s="108">
        <v>0.75</v>
      </c>
      <c r="Q326" s="108">
        <v>0.59107516000000004</v>
      </c>
      <c r="R326" s="135"/>
      <c r="S326" s="74">
        <v>56</v>
      </c>
      <c r="T326" s="74">
        <v>45</v>
      </c>
      <c r="U326" s="109">
        <f>V326/X326*T326</f>
        <v>10.799999999999999</v>
      </c>
      <c r="V326" s="109">
        <v>0.72</v>
      </c>
      <c r="W326" s="109">
        <v>0.5700599999999999</v>
      </c>
      <c r="X326" s="74">
        <v>3</v>
      </c>
      <c r="Y326" s="109">
        <v>0.47467000000000004</v>
      </c>
      <c r="Z326" s="109">
        <v>10.5</v>
      </c>
      <c r="AA326" s="77">
        <f>Y326/W326</f>
        <v>0.83266673683471937</v>
      </c>
      <c r="AB326" s="77">
        <f>U326</f>
        <v>10.799999999999999</v>
      </c>
      <c r="AC326" s="78">
        <f>+AB326*(100-Z326)/100</f>
        <v>9.6659999999999986</v>
      </c>
      <c r="AD326" s="78">
        <f>AC326*AA326</f>
        <v>8.0485566782443954</v>
      </c>
      <c r="AE326" s="78">
        <f>+(AD326/Z326*12.5)</f>
        <v>9.5816150931480895</v>
      </c>
      <c r="AF326" s="63">
        <f>AE326*10000/25</f>
        <v>3832.6460372592355</v>
      </c>
      <c r="AG326" s="63"/>
      <c r="AH326" s="74" t="s">
        <v>1098</v>
      </c>
    </row>
    <row r="327" spans="1:34" ht="15" x14ac:dyDescent="0.2">
      <c r="A327" s="106" t="s">
        <v>23</v>
      </c>
      <c r="B327" s="74" t="s">
        <v>1078</v>
      </c>
      <c r="C327" s="74" t="s">
        <v>1132</v>
      </c>
      <c r="D327" s="74" t="s">
        <v>1133</v>
      </c>
      <c r="E327" s="74" t="s">
        <v>1134</v>
      </c>
      <c r="H327" s="74" t="s">
        <v>981</v>
      </c>
      <c r="I327" s="74" t="s">
        <v>982</v>
      </c>
      <c r="J327" s="74" t="s">
        <v>982</v>
      </c>
      <c r="K327" s="74" t="s">
        <v>26</v>
      </c>
      <c r="L327" s="74" t="s">
        <v>2839</v>
      </c>
      <c r="M327" s="107">
        <v>-8.8410930570000001</v>
      </c>
      <c r="N327" s="107">
        <v>32.99109773</v>
      </c>
      <c r="O327" s="108">
        <v>1525.1386480000001</v>
      </c>
      <c r="P327" s="108">
        <v>0.25</v>
      </c>
      <c r="Q327" s="108">
        <v>0.33408596000000002</v>
      </c>
      <c r="R327" s="137"/>
      <c r="S327" s="74">
        <v>94</v>
      </c>
      <c r="T327" s="74">
        <v>90</v>
      </c>
      <c r="U327" s="109">
        <f>V327/X327*T327</f>
        <v>15.600000000000001</v>
      </c>
      <c r="V327" s="109">
        <v>0.52</v>
      </c>
      <c r="W327" s="109">
        <v>0.42069999999999996</v>
      </c>
      <c r="X327" s="74">
        <v>3</v>
      </c>
      <c r="Y327" s="109">
        <v>0.30293999999999999</v>
      </c>
      <c r="Z327" s="109">
        <v>12.8</v>
      </c>
      <c r="AA327" s="77">
        <f>Y327/W327</f>
        <v>0.72008557166627052</v>
      </c>
      <c r="AB327" s="77">
        <f>U327</f>
        <v>15.600000000000001</v>
      </c>
      <c r="AC327" s="78">
        <f>+AB327*(100-Z327)/100</f>
        <v>13.603200000000001</v>
      </c>
      <c r="AD327" s="78">
        <f>AC327*AA327</f>
        <v>9.795468048490612</v>
      </c>
      <c r="AE327" s="78">
        <f>+(AD327/Z327*12.5)</f>
        <v>9.5658867661041125</v>
      </c>
      <c r="AF327" s="63">
        <f>AE327*10000/25</f>
        <v>3826.3547064416448</v>
      </c>
      <c r="AG327" s="63"/>
      <c r="AH327" s="74" t="s">
        <v>1098</v>
      </c>
    </row>
    <row r="328" spans="1:34" ht="15" x14ac:dyDescent="0.2">
      <c r="A328" s="106" t="s">
        <v>23</v>
      </c>
      <c r="B328" s="74" t="s">
        <v>1086</v>
      </c>
      <c r="C328" s="74" t="s">
        <v>1087</v>
      </c>
      <c r="D328" s="74" t="s">
        <v>1095</v>
      </c>
      <c r="E328" s="74" t="s">
        <v>1126</v>
      </c>
      <c r="H328" s="74" t="s">
        <v>857</v>
      </c>
      <c r="I328" s="74" t="s">
        <v>1127</v>
      </c>
      <c r="J328" s="74" t="s">
        <v>1128</v>
      </c>
      <c r="K328" s="74" t="s">
        <v>25</v>
      </c>
      <c r="L328" s="74" t="s">
        <v>1129</v>
      </c>
      <c r="M328" s="107">
        <v>-3.4458470962931802</v>
      </c>
      <c r="N328" s="107">
        <v>37.404264866562301</v>
      </c>
      <c r="O328" s="108">
        <v>711.019657778544</v>
      </c>
      <c r="P328" s="108">
        <v>2.5</v>
      </c>
      <c r="Q328" s="108">
        <v>2.49921997</v>
      </c>
      <c r="R328" s="135"/>
      <c r="S328" s="74">
        <v>88</v>
      </c>
      <c r="T328" s="74">
        <v>61</v>
      </c>
      <c r="U328" s="109">
        <f>V328/X328*T328</f>
        <v>15.453333333333335</v>
      </c>
      <c r="V328" s="109">
        <v>0.76</v>
      </c>
      <c r="W328" s="109">
        <v>0.45473000000000002</v>
      </c>
      <c r="X328" s="74">
        <v>3</v>
      </c>
      <c r="Y328" s="109">
        <v>0.35120000000000001</v>
      </c>
      <c r="Z328" s="109">
        <v>13.5</v>
      </c>
      <c r="AA328" s="77">
        <f>Y328/W328</f>
        <v>0.77232643546720026</v>
      </c>
      <c r="AB328" s="77">
        <f>U328</f>
        <v>15.453333333333335</v>
      </c>
      <c r="AC328" s="78">
        <f>+AB328*(100-Z328)/100</f>
        <v>13.367133333333333</v>
      </c>
      <c r="AD328" s="78">
        <f>AC328*AA328</f>
        <v>10.323790439748128</v>
      </c>
      <c r="AE328" s="78">
        <f>+(AD328/Z328*12.5)</f>
        <v>9.5590652219890071</v>
      </c>
      <c r="AF328" s="63">
        <f>AE328*10000/25</f>
        <v>3823.6260887956028</v>
      </c>
      <c r="AG328" s="63"/>
      <c r="AH328" s="74" t="s">
        <v>1098</v>
      </c>
    </row>
    <row r="329" spans="1:34" ht="15" x14ac:dyDescent="0.2">
      <c r="A329" s="106" t="s">
        <v>23</v>
      </c>
      <c r="B329" s="74" t="s">
        <v>1086</v>
      </c>
      <c r="C329" s="74" t="s">
        <v>1087</v>
      </c>
      <c r="D329" s="74" t="s">
        <v>1141</v>
      </c>
      <c r="E329" s="74" t="s">
        <v>1184</v>
      </c>
      <c r="H329" s="74" t="s">
        <v>546</v>
      </c>
      <c r="I329" s="74" t="s">
        <v>541</v>
      </c>
      <c r="J329" s="74" t="s">
        <v>2217</v>
      </c>
      <c r="K329" s="74" t="s">
        <v>24</v>
      </c>
      <c r="L329" s="74" t="s">
        <v>2218</v>
      </c>
      <c r="M329" s="107">
        <v>-3.2490366666666599</v>
      </c>
      <c r="N329" s="107">
        <v>37.118816666666604</v>
      </c>
      <c r="O329" s="108">
        <v>1081.5</v>
      </c>
      <c r="P329" s="108">
        <v>0.5</v>
      </c>
      <c r="Q329" s="108">
        <v>0.60738409000000004</v>
      </c>
      <c r="R329" s="135"/>
      <c r="S329" s="74">
        <v>71</v>
      </c>
      <c r="T329" s="74">
        <v>67</v>
      </c>
      <c r="U329" s="109">
        <f>V329/X329*T329</f>
        <v>13.399999999999999</v>
      </c>
      <c r="V329" s="109">
        <v>0.6</v>
      </c>
      <c r="W329" s="109">
        <v>0.54427000000000003</v>
      </c>
      <c r="X329" s="74">
        <v>3</v>
      </c>
      <c r="Y329" s="109">
        <v>0.44266</v>
      </c>
      <c r="Z329" s="109">
        <v>12.5</v>
      </c>
      <c r="AA329" s="77">
        <f>Y329/W329</f>
        <v>0.81330957061752429</v>
      </c>
      <c r="AB329" s="77">
        <f>U329</f>
        <v>13.399999999999999</v>
      </c>
      <c r="AC329" s="78">
        <f>+AB329*(100-Z329)/100</f>
        <v>11.724999999999998</v>
      </c>
      <c r="AD329" s="78">
        <f>AC329*AA329</f>
        <v>9.5360547154904705</v>
      </c>
      <c r="AE329" s="78">
        <f>+(AD329/Z329*12.5)</f>
        <v>9.5360547154904705</v>
      </c>
      <c r="AF329" s="63">
        <f>AE329*10000/25</f>
        <v>3814.4218861961881</v>
      </c>
      <c r="AG329" s="63"/>
      <c r="AH329" s="74" t="s">
        <v>1824</v>
      </c>
    </row>
    <row r="330" spans="1:34" ht="15" x14ac:dyDescent="0.2">
      <c r="A330" s="106" t="s">
        <v>23</v>
      </c>
      <c r="B330" s="74" t="s">
        <v>1086</v>
      </c>
      <c r="C330" s="74" t="s">
        <v>1087</v>
      </c>
      <c r="D330" s="74" t="s">
        <v>1088</v>
      </c>
      <c r="E330" s="74" t="s">
        <v>1467</v>
      </c>
      <c r="H330" s="74" t="s">
        <v>580</v>
      </c>
      <c r="I330" s="74" t="s">
        <v>2298</v>
      </c>
      <c r="J330" s="74" t="s">
        <v>2299</v>
      </c>
      <c r="K330" s="74" t="s">
        <v>25</v>
      </c>
      <c r="L330" s="74" t="s">
        <v>2301</v>
      </c>
      <c r="M330" s="107">
        <v>-3.2262216666666599</v>
      </c>
      <c r="N330" s="107">
        <v>37.046931666666602</v>
      </c>
      <c r="O330" s="108">
        <v>1202.2</v>
      </c>
      <c r="P330" s="108">
        <v>1</v>
      </c>
      <c r="Q330" s="108">
        <v>1.110242765</v>
      </c>
      <c r="R330" s="135"/>
      <c r="S330" s="74">
        <v>79</v>
      </c>
      <c r="T330" s="74">
        <v>75</v>
      </c>
      <c r="U330" s="109">
        <f>V330/X330*T330</f>
        <v>13.500000000000002</v>
      </c>
      <c r="V330" s="109">
        <v>0.54</v>
      </c>
      <c r="W330" s="109">
        <v>0.40214999999999995</v>
      </c>
      <c r="X330" s="74">
        <v>3</v>
      </c>
      <c r="Y330" s="109">
        <v>0.32395999999999997</v>
      </c>
      <c r="Z330" s="109">
        <v>12.5</v>
      </c>
      <c r="AA330" s="77">
        <f>Y330/W330</f>
        <v>0.80557006092254135</v>
      </c>
      <c r="AB330" s="77">
        <f>U330</f>
        <v>13.500000000000002</v>
      </c>
      <c r="AC330" s="78">
        <f>+AB330*(100-Z330)/100</f>
        <v>11.812500000000002</v>
      </c>
      <c r="AD330" s="78">
        <f>AC330*AA330</f>
        <v>9.5157963446475211</v>
      </c>
      <c r="AE330" s="78">
        <f>+(AD330/Z330*12.5)</f>
        <v>9.5157963446475211</v>
      </c>
      <c r="AF330" s="63">
        <f>AE330*10000/25</f>
        <v>3806.3185378590088</v>
      </c>
      <c r="AG330" s="63"/>
      <c r="AH330" s="74" t="s">
        <v>1824</v>
      </c>
    </row>
    <row r="331" spans="1:34" ht="15" x14ac:dyDescent="0.2">
      <c r="A331" s="106" t="s">
        <v>23</v>
      </c>
      <c r="B331" s="74" t="s">
        <v>1086</v>
      </c>
      <c r="C331" s="74" t="s">
        <v>1103</v>
      </c>
      <c r="D331" s="74" t="s">
        <v>1294</v>
      </c>
      <c r="E331" s="74" t="s">
        <v>1295</v>
      </c>
      <c r="H331" s="74" t="s">
        <v>1018</v>
      </c>
      <c r="I331" s="74" t="s">
        <v>1019</v>
      </c>
      <c r="J331" s="74" t="s">
        <v>1019</v>
      </c>
      <c r="K331" s="74" t="s">
        <v>24</v>
      </c>
      <c r="L331" s="74" t="s">
        <v>1610</v>
      </c>
      <c r="M331" s="107">
        <v>-4.4515465437860904</v>
      </c>
      <c r="N331" s="107">
        <v>35.504950684676501</v>
      </c>
      <c r="O331" s="108">
        <v>1541.8284467135099</v>
      </c>
      <c r="P331" s="108">
        <v>2</v>
      </c>
      <c r="Q331" s="108">
        <v>1.9469402950000001</v>
      </c>
      <c r="R331" s="135"/>
      <c r="S331" s="74">
        <v>56</v>
      </c>
      <c r="T331" s="74">
        <v>54</v>
      </c>
      <c r="U331" s="109">
        <f>V331/X331*T331</f>
        <v>14.040000000000001</v>
      </c>
      <c r="V331" s="109">
        <v>0.52</v>
      </c>
      <c r="W331" s="109">
        <v>0.22072</v>
      </c>
      <c r="X331" s="74">
        <v>2</v>
      </c>
      <c r="Y331" s="109">
        <v>0.14890999999999999</v>
      </c>
      <c r="Z331" s="109">
        <v>11.1</v>
      </c>
      <c r="AA331" s="77">
        <f>Y331/W331</f>
        <v>0.67465567234505253</v>
      </c>
      <c r="AB331" s="77">
        <f>U331</f>
        <v>14.040000000000001</v>
      </c>
      <c r="AC331" s="78">
        <f>+AB331*(100-Z331)/100</f>
        <v>12.481560000000002</v>
      </c>
      <c r="AD331" s="78">
        <f>AC331*AA331</f>
        <v>8.4207552537151145</v>
      </c>
      <c r="AE331" s="78">
        <f>+(AD331/Z331*12.5)</f>
        <v>9.4828324929224266</v>
      </c>
      <c r="AF331" s="63">
        <f>AE331*10000/25</f>
        <v>3793.1329971689706</v>
      </c>
      <c r="AG331" s="63"/>
      <c r="AH331" s="74" t="s">
        <v>1824</v>
      </c>
    </row>
    <row r="332" spans="1:34" ht="15" x14ac:dyDescent="0.2">
      <c r="A332" s="106" t="s">
        <v>23</v>
      </c>
      <c r="B332" s="74" t="s">
        <v>1086</v>
      </c>
      <c r="C332" s="74" t="s">
        <v>1103</v>
      </c>
      <c r="D332" s="74" t="s">
        <v>1294</v>
      </c>
      <c r="E332" s="74" t="s">
        <v>1654</v>
      </c>
      <c r="H332" s="74" t="s">
        <v>1022</v>
      </c>
      <c r="I332" s="74" t="s">
        <v>1689</v>
      </c>
      <c r="J332" s="74" t="s">
        <v>1690</v>
      </c>
      <c r="K332" s="74" t="s">
        <v>24</v>
      </c>
      <c r="L332" s="74" t="s">
        <v>1691</v>
      </c>
      <c r="M332" s="107">
        <v>-4.4722233333333303</v>
      </c>
      <c r="N332" s="107">
        <v>35.547530000000002</v>
      </c>
      <c r="O332" s="108">
        <v>1528.7</v>
      </c>
      <c r="P332" s="108">
        <v>2</v>
      </c>
      <c r="Q332" s="108">
        <v>2.591884345</v>
      </c>
      <c r="R332" s="135"/>
      <c r="S332" s="74">
        <v>81</v>
      </c>
      <c r="T332" s="74">
        <v>69</v>
      </c>
      <c r="U332" s="109">
        <f>V332/X332*T332</f>
        <v>15.64</v>
      </c>
      <c r="V332" s="109">
        <v>0.68</v>
      </c>
      <c r="W332" s="109">
        <v>0.22831000000000001</v>
      </c>
      <c r="X332" s="74">
        <v>3</v>
      </c>
      <c r="Y332" s="109">
        <v>0.14373</v>
      </c>
      <c r="Z332" s="109">
        <v>11.5</v>
      </c>
      <c r="AA332" s="77">
        <f>Y332/W332</f>
        <v>0.62953878498532689</v>
      </c>
      <c r="AB332" s="77">
        <f>U332</f>
        <v>15.64</v>
      </c>
      <c r="AC332" s="78">
        <f>+AB332*(100-Z332)/100</f>
        <v>13.8414</v>
      </c>
      <c r="AD332" s="78">
        <f>AC332*AA332</f>
        <v>8.7136981384959036</v>
      </c>
      <c r="AE332" s="78">
        <f>+(AD332/Z332*12.5)</f>
        <v>9.4714110201042434</v>
      </c>
      <c r="AF332" s="63">
        <f>AE332*10000/25</f>
        <v>3788.5644080416973</v>
      </c>
      <c r="AG332" s="63"/>
    </row>
    <row r="333" spans="1:34" ht="15" x14ac:dyDescent="0.2">
      <c r="A333" s="106" t="s">
        <v>23</v>
      </c>
      <c r="B333" s="74" t="s">
        <v>1086</v>
      </c>
      <c r="C333" s="74" t="s">
        <v>1177</v>
      </c>
      <c r="D333" s="74" t="s">
        <v>1191</v>
      </c>
      <c r="E333" s="74" t="s">
        <v>1353</v>
      </c>
      <c r="H333" s="74" t="s">
        <v>1026</v>
      </c>
      <c r="I333" s="74" t="s">
        <v>1740</v>
      </c>
      <c r="K333" s="74" t="s">
        <v>24</v>
      </c>
      <c r="L333" s="74" t="s">
        <v>1741</v>
      </c>
      <c r="M333" s="107">
        <v>-3.38379483748834</v>
      </c>
      <c r="N333" s="107">
        <v>36.937097961251801</v>
      </c>
      <c r="O333" s="108">
        <v>1088.8676914601101</v>
      </c>
      <c r="P333" s="108">
        <v>8</v>
      </c>
      <c r="Q333" s="108">
        <v>9.3932023650000005</v>
      </c>
      <c r="R333" s="135"/>
      <c r="S333" s="74">
        <v>72</v>
      </c>
      <c r="T333" s="74">
        <v>68</v>
      </c>
      <c r="U333" s="109">
        <f>V333/X333*T333</f>
        <v>14.053333333333333</v>
      </c>
      <c r="V333" s="109">
        <v>0.62</v>
      </c>
      <c r="W333" s="109">
        <v>0.46482000000000001</v>
      </c>
      <c r="X333" s="74">
        <v>3</v>
      </c>
      <c r="Y333" s="109">
        <v>0.38417000000000001</v>
      </c>
      <c r="Z333" s="109">
        <v>13.3</v>
      </c>
      <c r="AA333" s="77">
        <f>Y333/W333</f>
        <v>0.82649197538832242</v>
      </c>
      <c r="AB333" s="77">
        <f>U333</f>
        <v>14.053333333333333</v>
      </c>
      <c r="AC333" s="78">
        <f>+AB333*(100-Z333)/100</f>
        <v>12.184239999999999</v>
      </c>
      <c r="AD333" s="78">
        <f>AC333*AA333</f>
        <v>10.070176586205413</v>
      </c>
      <c r="AE333" s="78">
        <f>+(AD333/Z333*12.5)</f>
        <v>9.464451678764485</v>
      </c>
      <c r="AF333" s="63">
        <f>AE333*10000/25</f>
        <v>3785.7806715057941</v>
      </c>
      <c r="AG333" s="63"/>
    </row>
    <row r="334" spans="1:34" ht="15" x14ac:dyDescent="0.2">
      <c r="A334" s="106" t="s">
        <v>23</v>
      </c>
      <c r="B334" s="74" t="s">
        <v>1086</v>
      </c>
      <c r="C334" s="74" t="s">
        <v>1103</v>
      </c>
      <c r="D334" s="74" t="s">
        <v>1288</v>
      </c>
      <c r="E334" s="74" t="s">
        <v>1330</v>
      </c>
      <c r="H334" s="74" t="s">
        <v>744</v>
      </c>
      <c r="I334" s="74" t="s">
        <v>1774</v>
      </c>
      <c r="J334" s="74" t="s">
        <v>1775</v>
      </c>
      <c r="K334" s="74" t="s">
        <v>25</v>
      </c>
      <c r="L334" s="74" t="s">
        <v>1776</v>
      </c>
      <c r="M334" s="107">
        <v>-3.7632766666666599</v>
      </c>
      <c r="N334" s="107">
        <v>35.4863966666666</v>
      </c>
      <c r="O334" s="108">
        <v>1742.4</v>
      </c>
      <c r="P334" s="108">
        <v>1</v>
      </c>
      <c r="Q334" s="108">
        <v>1.393425095</v>
      </c>
      <c r="R334" s="135"/>
      <c r="S334" s="74">
        <v>64</v>
      </c>
      <c r="T334" s="74">
        <v>62</v>
      </c>
      <c r="U334" s="109">
        <f>V334/X334*T334</f>
        <v>14.053333333333335</v>
      </c>
      <c r="V334" s="109">
        <v>0.68</v>
      </c>
      <c r="W334" s="109">
        <v>0.48763000000000001</v>
      </c>
      <c r="X334" s="74">
        <v>3</v>
      </c>
      <c r="Y334" s="109">
        <v>0.38480000000000003</v>
      </c>
      <c r="Z334" s="109">
        <v>12.8</v>
      </c>
      <c r="AA334" s="77">
        <f>Y334/W334</f>
        <v>0.78912290055985079</v>
      </c>
      <c r="AB334" s="77">
        <f>U334</f>
        <v>14.053333333333335</v>
      </c>
      <c r="AC334" s="78">
        <f>+AB334*(100-Z334)/100</f>
        <v>12.254506666666668</v>
      </c>
      <c r="AD334" s="78">
        <f>AC334*AA334</f>
        <v>9.6703118457300299</v>
      </c>
      <c r="AE334" s="78">
        <f>+(AD334/Z334*12.5)</f>
        <v>9.4436639118457322</v>
      </c>
      <c r="AF334" s="63">
        <f>AE334*10000/25</f>
        <v>3777.4655647382924</v>
      </c>
      <c r="AG334" s="63"/>
    </row>
    <row r="335" spans="1:34" ht="15" x14ac:dyDescent="0.2">
      <c r="A335" s="106" t="s">
        <v>23</v>
      </c>
      <c r="B335" s="74" t="s">
        <v>1078</v>
      </c>
      <c r="C335" s="74" t="s">
        <v>1132</v>
      </c>
      <c r="D335" s="74" t="s">
        <v>1133</v>
      </c>
      <c r="E335" s="74" t="s">
        <v>1134</v>
      </c>
      <c r="H335" s="74" t="s">
        <v>442</v>
      </c>
      <c r="I335" s="74" t="s">
        <v>443</v>
      </c>
      <c r="J335" s="74" t="s">
        <v>443</v>
      </c>
      <c r="K335" s="74" t="s">
        <v>25</v>
      </c>
      <c r="L335" s="74" t="s">
        <v>2840</v>
      </c>
      <c r="M335" s="107">
        <v>-8.8385715104043499</v>
      </c>
      <c r="N335" s="107">
        <v>32.998182411723803</v>
      </c>
      <c r="O335" s="108">
        <v>1510.73568971027</v>
      </c>
      <c r="P335" s="108">
        <v>1</v>
      </c>
      <c r="Q335" s="108">
        <v>0.87277486000000004</v>
      </c>
      <c r="R335" s="137"/>
      <c r="S335" s="74">
        <v>57</v>
      </c>
      <c r="T335" s="74">
        <v>54</v>
      </c>
      <c r="U335" s="109">
        <f>V335/X335*T335</f>
        <v>11.16</v>
      </c>
      <c r="V335" s="109">
        <v>0.62</v>
      </c>
      <c r="W335" s="109">
        <v>0.54</v>
      </c>
      <c r="X335" s="74">
        <v>3</v>
      </c>
      <c r="Y335" s="109">
        <v>0.45600000000000002</v>
      </c>
      <c r="Z335" s="109">
        <v>11.1</v>
      </c>
      <c r="AA335" s="77">
        <f>Y335/W335</f>
        <v>0.84444444444444444</v>
      </c>
      <c r="AB335" s="77">
        <f>U335</f>
        <v>11.16</v>
      </c>
      <c r="AC335" s="78">
        <f>+AB335*(100-Z335)/100</f>
        <v>9.9212400000000009</v>
      </c>
      <c r="AD335" s="78">
        <f>AC335*AA335</f>
        <v>8.377936</v>
      </c>
      <c r="AE335" s="78">
        <f>+(AD335/Z335*12.5)</f>
        <v>9.4346126126126126</v>
      </c>
      <c r="AF335" s="63">
        <f>AE335*10000/25</f>
        <v>3773.845045045045</v>
      </c>
      <c r="AG335" s="63"/>
      <c r="AH335" s="113"/>
    </row>
    <row r="336" spans="1:34" ht="15" x14ac:dyDescent="0.2">
      <c r="A336" s="106" t="s">
        <v>23</v>
      </c>
      <c r="B336" s="74" t="s">
        <v>1078</v>
      </c>
      <c r="C336" s="74" t="s">
        <v>1132</v>
      </c>
      <c r="D336" s="74" t="s">
        <v>1133</v>
      </c>
      <c r="E336" s="74" t="s">
        <v>1134</v>
      </c>
      <c r="H336" s="74" t="s">
        <v>442</v>
      </c>
      <c r="I336" s="74" t="s">
        <v>443</v>
      </c>
      <c r="J336" s="74" t="s">
        <v>443</v>
      </c>
      <c r="K336" s="74" t="s">
        <v>26</v>
      </c>
      <c r="L336" s="74" t="s">
        <v>2841</v>
      </c>
      <c r="M336" s="107">
        <v>-8.8389713810000003</v>
      </c>
      <c r="N336" s="107">
        <v>32.998310199999999</v>
      </c>
      <c r="O336" s="108">
        <v>1517.38957</v>
      </c>
      <c r="P336" s="108">
        <v>1</v>
      </c>
      <c r="Q336" s="108">
        <v>0.87277486000000004</v>
      </c>
      <c r="R336" s="137"/>
      <c r="S336" s="74">
        <v>69</v>
      </c>
      <c r="T336" s="74">
        <v>76</v>
      </c>
      <c r="U336" s="109">
        <f>V336/X336*T336</f>
        <v>12.16</v>
      </c>
      <c r="V336" s="109">
        <v>0.48</v>
      </c>
      <c r="W336" s="109">
        <v>0.42</v>
      </c>
      <c r="X336" s="74">
        <v>3</v>
      </c>
      <c r="Y336" s="109">
        <v>0.36499999999999999</v>
      </c>
      <c r="Z336" s="109">
        <v>12.3</v>
      </c>
      <c r="AA336" s="77">
        <f>Y336/W336</f>
        <v>0.86904761904761907</v>
      </c>
      <c r="AB336" s="77">
        <f>U336</f>
        <v>12.16</v>
      </c>
      <c r="AC336" s="78">
        <f>+AB336*(100-Z336)/100</f>
        <v>10.66432</v>
      </c>
      <c r="AD336" s="78">
        <f>AC336*AA336</f>
        <v>9.2678019047619049</v>
      </c>
      <c r="AE336" s="78">
        <f>+(AD336/Z336*12.5)</f>
        <v>9.4184978706929918</v>
      </c>
      <c r="AF336" s="63">
        <f>AE336*10000/25</f>
        <v>3767.3991482771967</v>
      </c>
      <c r="AG336" s="63"/>
      <c r="AH336" s="113"/>
    </row>
    <row r="337" spans="1:34" ht="15" x14ac:dyDescent="0.2">
      <c r="A337" s="106" t="s">
        <v>23</v>
      </c>
      <c r="B337" s="74" t="s">
        <v>1086</v>
      </c>
      <c r="C337" s="74" t="s">
        <v>1103</v>
      </c>
      <c r="D337" s="74" t="s">
        <v>1288</v>
      </c>
      <c r="E337" s="74" t="s">
        <v>1289</v>
      </c>
      <c r="H337" s="74" t="s">
        <v>661</v>
      </c>
      <c r="I337" s="74" t="s">
        <v>659</v>
      </c>
      <c r="J337" s="74" t="s">
        <v>659</v>
      </c>
      <c r="K337" s="74" t="s">
        <v>25</v>
      </c>
      <c r="L337" s="74" t="s">
        <v>1453</v>
      </c>
      <c r="M337" s="107">
        <v>-3.8452331530100201</v>
      </c>
      <c r="N337" s="107">
        <v>35.445087278690401</v>
      </c>
      <c r="O337" s="108">
        <v>1858.5376991698599</v>
      </c>
      <c r="P337" s="108">
        <v>2</v>
      </c>
      <c r="Q337" s="108">
        <v>3.1305732449999999</v>
      </c>
      <c r="R337" s="135"/>
      <c r="S337" s="74">
        <v>88</v>
      </c>
      <c r="T337" s="74">
        <v>67</v>
      </c>
      <c r="U337" s="109">
        <f>V337/X337*T337</f>
        <v>14.293333333333335</v>
      </c>
      <c r="V337" s="109">
        <v>0.64</v>
      </c>
      <c r="W337" s="109">
        <v>0.34275</v>
      </c>
      <c r="X337" s="74">
        <v>3</v>
      </c>
      <c r="Y337" s="109">
        <v>0.23000999999999999</v>
      </c>
      <c r="Z337" s="109">
        <v>11.3</v>
      </c>
      <c r="AA337" s="77">
        <f>Y337/W337</f>
        <v>0.67107221006564555</v>
      </c>
      <c r="AB337" s="77">
        <f>U337</f>
        <v>14.293333333333335</v>
      </c>
      <c r="AC337" s="78">
        <f>+AB337*(100-Z337)/100</f>
        <v>12.678186666666669</v>
      </c>
      <c r="AD337" s="78">
        <f>AC337*AA337</f>
        <v>8.5079787460248006</v>
      </c>
      <c r="AE337" s="78">
        <f>+(AD337/Z337*12.5)</f>
        <v>9.4114809137442474</v>
      </c>
      <c r="AF337" s="63">
        <f>AE337*10000/25</f>
        <v>3764.5923654976987</v>
      </c>
      <c r="AG337" s="63"/>
    </row>
    <row r="338" spans="1:34" ht="15" x14ac:dyDescent="0.2">
      <c r="A338" s="106" t="s">
        <v>23</v>
      </c>
      <c r="B338" s="74" t="s">
        <v>1086</v>
      </c>
      <c r="C338" s="74" t="s">
        <v>1103</v>
      </c>
      <c r="D338" s="74" t="s">
        <v>1294</v>
      </c>
      <c r="E338" s="74" t="s">
        <v>1295</v>
      </c>
      <c r="H338" s="74" t="s">
        <v>762</v>
      </c>
      <c r="I338" s="74" t="s">
        <v>763</v>
      </c>
      <c r="J338" s="74" t="s">
        <v>763</v>
      </c>
      <c r="K338" s="74" t="s">
        <v>26</v>
      </c>
      <c r="L338" s="74" t="s">
        <v>1916</v>
      </c>
      <c r="M338" s="107">
        <v>-4.453398333</v>
      </c>
      <c r="N338" s="107">
        <v>35.507558330000002</v>
      </c>
      <c r="O338" s="108">
        <v>1575.2</v>
      </c>
      <c r="P338" s="108">
        <v>0.75</v>
      </c>
      <c r="Q338" s="108">
        <v>0.70375504</v>
      </c>
      <c r="R338" s="135"/>
      <c r="S338" s="74">
        <v>86</v>
      </c>
      <c r="T338" s="74">
        <v>87</v>
      </c>
      <c r="U338" s="109">
        <f>V338/X338*T338</f>
        <v>13.92</v>
      </c>
      <c r="V338" s="109">
        <v>0.48</v>
      </c>
      <c r="W338" s="109">
        <v>0.31912000000000001</v>
      </c>
      <c r="X338" s="74">
        <v>3</v>
      </c>
      <c r="Y338" s="109">
        <v>0.21937000000000001</v>
      </c>
      <c r="Z338" s="76">
        <v>11.3</v>
      </c>
      <c r="AA338" s="77">
        <f>Y338/W338</f>
        <v>0.68742165956380041</v>
      </c>
      <c r="AB338" s="77">
        <f>U338</f>
        <v>13.92</v>
      </c>
      <c r="AC338" s="78">
        <f>+AB338*(100-Z338)/100</f>
        <v>12.34704</v>
      </c>
      <c r="AD338" s="78">
        <f>AC338*AA338</f>
        <v>8.4876227275006269</v>
      </c>
      <c r="AE338" s="78">
        <f>+(AD338/Z338*12.5)</f>
        <v>9.3889631941378617</v>
      </c>
      <c r="AF338" s="61">
        <f>AE338*10000/25</f>
        <v>3755.5852776551446</v>
      </c>
      <c r="AG338" s="63"/>
      <c r="AH338" s="74" t="s">
        <v>2266</v>
      </c>
    </row>
    <row r="339" spans="1:34" ht="15" x14ac:dyDescent="0.2">
      <c r="A339" s="106" t="s">
        <v>23</v>
      </c>
      <c r="B339" s="74" t="s">
        <v>1086</v>
      </c>
      <c r="C339" s="74" t="s">
        <v>1103</v>
      </c>
      <c r="D339" s="74" t="s">
        <v>1294</v>
      </c>
      <c r="E339" s="74" t="s">
        <v>1654</v>
      </c>
      <c r="H339" s="74" t="s">
        <v>1020</v>
      </c>
      <c r="I339" s="74" t="s">
        <v>1655</v>
      </c>
      <c r="J339" s="74" t="s">
        <v>1021</v>
      </c>
      <c r="K339" s="74" t="s">
        <v>25</v>
      </c>
      <c r="L339" s="74" t="s">
        <v>1659</v>
      </c>
      <c r="M339" s="107">
        <v>-4.4705416666666604</v>
      </c>
      <c r="N339" s="107">
        <v>35.547784999999998</v>
      </c>
      <c r="O339" s="108">
        <v>1541.4</v>
      </c>
      <c r="P339" s="108">
        <v>1</v>
      </c>
      <c r="Q339" s="108">
        <v>1.02054365</v>
      </c>
      <c r="R339" s="135"/>
      <c r="S339" s="74">
        <v>43</v>
      </c>
      <c r="T339" s="74">
        <v>66</v>
      </c>
      <c r="U339" s="109">
        <f>V339/X339*T339</f>
        <v>13.992000000000001</v>
      </c>
      <c r="V339" s="109">
        <v>1.06</v>
      </c>
      <c r="W339" s="109">
        <v>0.68765999999999994</v>
      </c>
      <c r="X339" s="74">
        <v>5</v>
      </c>
      <c r="Y339" s="109">
        <v>0.53179999999999994</v>
      </c>
      <c r="Z339" s="109">
        <v>12.6</v>
      </c>
      <c r="AA339" s="77">
        <f>Y339/W339</f>
        <v>0.77334729372073407</v>
      </c>
      <c r="AB339" s="77">
        <f>U339</f>
        <v>13.992000000000001</v>
      </c>
      <c r="AC339" s="78">
        <f>+AB339*(100-Z339)/100</f>
        <v>12.229008</v>
      </c>
      <c r="AD339" s="78">
        <f>AC339*AA339</f>
        <v>9.4572702416892067</v>
      </c>
      <c r="AE339" s="78">
        <f>+(AD339/Z339*12.5)</f>
        <v>9.3822125413583404</v>
      </c>
      <c r="AF339" s="63">
        <f>AE339*10000/25</f>
        <v>3752.885016543336</v>
      </c>
      <c r="AG339" s="63"/>
      <c r="AH339" s="74" t="s">
        <v>2266</v>
      </c>
    </row>
    <row r="340" spans="1:34" ht="15" x14ac:dyDescent="0.2">
      <c r="A340" s="106" t="s">
        <v>23</v>
      </c>
      <c r="B340" s="74" t="s">
        <v>1078</v>
      </c>
      <c r="C340" s="74" t="s">
        <v>1079</v>
      </c>
      <c r="D340" s="74" t="s">
        <v>1228</v>
      </c>
      <c r="E340" s="74" t="s">
        <v>1229</v>
      </c>
      <c r="H340" s="74" t="s">
        <v>889</v>
      </c>
      <c r="I340" s="74" t="s">
        <v>1075</v>
      </c>
      <c r="J340" s="74" t="s">
        <v>1075</v>
      </c>
      <c r="K340" s="74" t="s">
        <v>26</v>
      </c>
      <c r="L340" s="74" t="s">
        <v>1259</v>
      </c>
      <c r="M340" s="107">
        <v>-7.6132955080000002</v>
      </c>
      <c r="N340" s="107">
        <v>35.956929819999999</v>
      </c>
      <c r="O340" s="108">
        <v>1373.437148</v>
      </c>
      <c r="P340" s="108">
        <v>1.25</v>
      </c>
      <c r="Q340" s="108">
        <v>1.2644362849999999</v>
      </c>
      <c r="R340" s="137"/>
      <c r="S340" s="74">
        <v>67</v>
      </c>
      <c r="T340" s="74">
        <v>72</v>
      </c>
      <c r="U340" s="109">
        <f>V340/X340*T340</f>
        <v>12.24</v>
      </c>
      <c r="V340" s="109">
        <v>0.68</v>
      </c>
      <c r="W340" s="109">
        <v>0.44386000000000003</v>
      </c>
      <c r="X340" s="74">
        <v>4</v>
      </c>
      <c r="Y340" s="109">
        <v>0.32933999999999997</v>
      </c>
      <c r="Z340" s="110">
        <v>10.8</v>
      </c>
      <c r="AA340" s="77">
        <f>Y340/W340</f>
        <v>0.7419907177938988</v>
      </c>
      <c r="AB340" s="77">
        <f>U340</f>
        <v>12.24</v>
      </c>
      <c r="AC340" s="78">
        <f>+AB340*(100-Z340)/100</f>
        <v>10.91808</v>
      </c>
      <c r="AD340" s="78">
        <f>AC340*AA340</f>
        <v>8.101114016131211</v>
      </c>
      <c r="AE340" s="78">
        <f>+(AD340/Z340*12.5)</f>
        <v>9.3762893705222332</v>
      </c>
      <c r="AF340" s="61">
        <f>AE340*10000/25</f>
        <v>3750.5157482088935</v>
      </c>
      <c r="AG340" s="63"/>
      <c r="AH340" s="74" t="s">
        <v>2266</v>
      </c>
    </row>
    <row r="341" spans="1:34" ht="15" x14ac:dyDescent="0.2">
      <c r="A341" s="106" t="s">
        <v>23</v>
      </c>
      <c r="B341" s="74" t="s">
        <v>1078</v>
      </c>
      <c r="C341" s="74" t="s">
        <v>1157</v>
      </c>
      <c r="D341" s="74" t="s">
        <v>1158</v>
      </c>
      <c r="E341" s="74" t="s">
        <v>2346</v>
      </c>
      <c r="H341" s="74" t="s">
        <v>368</v>
      </c>
      <c r="I341" s="74" t="s">
        <v>369</v>
      </c>
      <c r="J341" s="74" t="s">
        <v>369</v>
      </c>
      <c r="K341" s="74" t="s">
        <v>26</v>
      </c>
      <c r="L341" s="74" t="s">
        <v>2347</v>
      </c>
      <c r="M341" s="107">
        <v>-10.447212929999999</v>
      </c>
      <c r="N341" s="107">
        <v>36.178266819999997</v>
      </c>
      <c r="O341" s="108">
        <v>794.89915120000001</v>
      </c>
      <c r="P341" s="108">
        <v>1.5</v>
      </c>
      <c r="Q341" s="108">
        <v>1.4537187149999999</v>
      </c>
      <c r="R341" s="137"/>
      <c r="S341" s="74">
        <v>54</v>
      </c>
      <c r="T341" s="74">
        <v>50</v>
      </c>
      <c r="U341" s="109">
        <f>V341/X341*T341</f>
        <v>10.25</v>
      </c>
      <c r="V341" s="109">
        <v>0.82</v>
      </c>
      <c r="W341" s="109">
        <v>0.6</v>
      </c>
      <c r="X341" s="74">
        <v>4</v>
      </c>
      <c r="Y341" s="109">
        <v>0.47499999999999998</v>
      </c>
      <c r="Z341" s="109">
        <v>9.8000000000000007</v>
      </c>
      <c r="AA341" s="77">
        <f>Y341/W341</f>
        <v>0.79166666666666663</v>
      </c>
      <c r="AB341" s="77">
        <f>U341</f>
        <v>10.25</v>
      </c>
      <c r="AC341" s="78">
        <f>+AB341*(100-Z341)/100</f>
        <v>9.2454999999999998</v>
      </c>
      <c r="AD341" s="78">
        <f>AC341*AA341</f>
        <v>7.3193541666666659</v>
      </c>
      <c r="AE341" s="78">
        <f>+(AD341/Z341*12.5)</f>
        <v>9.3359109268707474</v>
      </c>
      <c r="AF341" s="63">
        <f>AE341*10000/25</f>
        <v>3734.3643707482988</v>
      </c>
      <c r="AG341" s="63"/>
    </row>
    <row r="342" spans="1:34" ht="15" x14ac:dyDescent="0.2">
      <c r="A342" s="106" t="s">
        <v>23</v>
      </c>
      <c r="B342" s="74" t="s">
        <v>1078</v>
      </c>
      <c r="C342" s="74" t="s">
        <v>1132</v>
      </c>
      <c r="D342" s="74" t="s">
        <v>1133</v>
      </c>
      <c r="E342" s="74" t="s">
        <v>1134</v>
      </c>
      <c r="H342" s="74" t="s">
        <v>981</v>
      </c>
      <c r="I342" s="74" t="s">
        <v>982</v>
      </c>
      <c r="J342" s="74" t="s">
        <v>982</v>
      </c>
      <c r="K342" s="74" t="s">
        <v>24</v>
      </c>
      <c r="L342" s="74" t="s">
        <v>2838</v>
      </c>
      <c r="M342" s="107">
        <v>-8.8413265307688</v>
      </c>
      <c r="N342" s="107">
        <v>32.991234097778701</v>
      </c>
      <c r="O342" s="108">
        <v>1523.6222344605601</v>
      </c>
      <c r="P342" s="108">
        <v>0.25</v>
      </c>
      <c r="Q342" s="108">
        <v>0.33408596000000002</v>
      </c>
      <c r="R342" s="137"/>
      <c r="S342" s="74">
        <v>97</v>
      </c>
      <c r="T342" s="74">
        <v>95</v>
      </c>
      <c r="U342" s="109">
        <f>V342/X342*T342</f>
        <v>14.566666666666668</v>
      </c>
      <c r="V342" s="109">
        <v>0.46</v>
      </c>
      <c r="W342" s="109">
        <v>0.37345</v>
      </c>
      <c r="X342" s="74">
        <v>3</v>
      </c>
      <c r="Y342" s="109">
        <v>0.2959</v>
      </c>
      <c r="Z342" s="109">
        <v>13.4</v>
      </c>
      <c r="AA342" s="77">
        <f>Y342/W342</f>
        <v>0.79234167893961704</v>
      </c>
      <c r="AB342" s="77">
        <f>U342</f>
        <v>14.566666666666668</v>
      </c>
      <c r="AC342" s="78">
        <f>+AB342*(100-Z342)/100</f>
        <v>12.614733333333334</v>
      </c>
      <c r="AD342" s="78">
        <f>AC342*AA342</f>
        <v>9.9951789887088847</v>
      </c>
      <c r="AE342" s="78">
        <f>+(AD342/Z342*12.5)</f>
        <v>9.3238609969299286</v>
      </c>
      <c r="AF342" s="63">
        <f>AE342*10000/25</f>
        <v>3729.5443987719714</v>
      </c>
      <c r="AG342" s="63"/>
    </row>
    <row r="343" spans="1:34" ht="15" x14ac:dyDescent="0.2">
      <c r="A343" s="106" t="s">
        <v>23</v>
      </c>
      <c r="B343" s="74" t="s">
        <v>1086</v>
      </c>
      <c r="C343" s="74" t="s">
        <v>1177</v>
      </c>
      <c r="D343" s="74" t="s">
        <v>1204</v>
      </c>
      <c r="E343" s="74" t="s">
        <v>1205</v>
      </c>
      <c r="H343" s="74" t="s">
        <v>495</v>
      </c>
      <c r="I343" s="74" t="s">
        <v>1361</v>
      </c>
      <c r="J343" s="74" t="s">
        <v>492</v>
      </c>
      <c r="K343" s="74" t="s">
        <v>26</v>
      </c>
      <c r="L343" s="74" t="s">
        <v>1365</v>
      </c>
      <c r="M343" s="107">
        <v>-3.409583333</v>
      </c>
      <c r="N343" s="107">
        <v>35.59790667</v>
      </c>
      <c r="O343" s="108">
        <v>1386</v>
      </c>
      <c r="P343" s="108">
        <v>2</v>
      </c>
      <c r="Q343" s="108">
        <v>2.1016280250000001</v>
      </c>
      <c r="R343" s="135"/>
      <c r="S343" s="74">
        <v>73</v>
      </c>
      <c r="T343" s="74">
        <v>52</v>
      </c>
      <c r="U343" s="109">
        <f>V343/X343*T343</f>
        <v>14.733333333333333</v>
      </c>
      <c r="V343" s="109">
        <v>0.85</v>
      </c>
      <c r="W343" s="109">
        <v>0.31162000000000001</v>
      </c>
      <c r="X343" s="74">
        <v>3</v>
      </c>
      <c r="Y343" s="109">
        <v>0.22500000000000001</v>
      </c>
      <c r="Z343" s="109">
        <v>12.5</v>
      </c>
      <c r="AA343" s="77">
        <f>Y343/W343</f>
        <v>0.72203324561966498</v>
      </c>
      <c r="AB343" s="77">
        <f>U343</f>
        <v>14.733333333333333</v>
      </c>
      <c r="AC343" s="78">
        <f>+AB343*(100-Z343)/100</f>
        <v>12.891666666666666</v>
      </c>
      <c r="AD343" s="78">
        <f>AC343*AA343</f>
        <v>9.3082119247801796</v>
      </c>
      <c r="AE343" s="78">
        <f>+(AD343/Z343*12.5)</f>
        <v>9.3082119247801796</v>
      </c>
      <c r="AF343" s="63">
        <f>AE343*10000/25</f>
        <v>3723.2847699120716</v>
      </c>
      <c r="AG343" s="63"/>
    </row>
    <row r="344" spans="1:34" ht="15" x14ac:dyDescent="0.2">
      <c r="A344" s="106" t="s">
        <v>23</v>
      </c>
      <c r="B344" s="74" t="s">
        <v>1086</v>
      </c>
      <c r="C344" s="74" t="s">
        <v>1087</v>
      </c>
      <c r="D344" s="74" t="s">
        <v>1141</v>
      </c>
      <c r="E344" s="74" t="s">
        <v>1184</v>
      </c>
      <c r="H344" s="74" t="s">
        <v>546</v>
      </c>
      <c r="I344" s="74" t="s">
        <v>541</v>
      </c>
      <c r="J344" s="74" t="s">
        <v>2217</v>
      </c>
      <c r="K344" s="74" t="s">
        <v>25</v>
      </c>
      <c r="L344" s="74" t="s">
        <v>2220</v>
      </c>
      <c r="M344" s="107">
        <v>-3.24874166666666</v>
      </c>
      <c r="N344" s="107">
        <v>37.118926666666603</v>
      </c>
      <c r="O344" s="108">
        <v>1099.5999999999999</v>
      </c>
      <c r="P344" s="108">
        <v>0.5</v>
      </c>
      <c r="Q344" s="108">
        <v>0.60738409000000004</v>
      </c>
      <c r="R344" s="135"/>
      <c r="S344" s="74">
        <v>107</v>
      </c>
      <c r="T344" s="74">
        <v>104</v>
      </c>
      <c r="U344" s="109">
        <f>V344/X344*T344</f>
        <v>13.173333333333334</v>
      </c>
      <c r="V344" s="109">
        <v>0.38</v>
      </c>
      <c r="W344" s="109">
        <v>0.35408000000000001</v>
      </c>
      <c r="X344" s="74">
        <v>3</v>
      </c>
      <c r="Y344" s="109">
        <v>0.28522000000000003</v>
      </c>
      <c r="Z344" s="109">
        <v>12.5</v>
      </c>
      <c r="AA344" s="77">
        <f>Y344/W344</f>
        <v>0.80552417532760967</v>
      </c>
      <c r="AB344" s="77">
        <f>U344</f>
        <v>13.173333333333334</v>
      </c>
      <c r="AC344" s="78">
        <f>+AB344*(100-Z344)/100</f>
        <v>11.526666666666667</v>
      </c>
      <c r="AD344" s="78">
        <f>AC344*AA344</f>
        <v>9.2850086609429141</v>
      </c>
      <c r="AE344" s="78">
        <f>+(AD344/Z344*12.5)</f>
        <v>9.2850086609429141</v>
      </c>
      <c r="AF344" s="63">
        <f>AE344*10000/25</f>
        <v>3714.0034643771655</v>
      </c>
      <c r="AG344" s="63"/>
      <c r="AH344" s="74" t="s">
        <v>1552</v>
      </c>
    </row>
    <row r="345" spans="1:34" ht="15" x14ac:dyDescent="0.2">
      <c r="A345" s="106" t="s">
        <v>23</v>
      </c>
      <c r="B345" s="74" t="s">
        <v>1086</v>
      </c>
      <c r="C345" s="74" t="s">
        <v>1177</v>
      </c>
      <c r="D345" s="74" t="s">
        <v>1178</v>
      </c>
      <c r="E345" s="74" t="s">
        <v>2004</v>
      </c>
      <c r="H345" s="74" t="s">
        <v>519</v>
      </c>
      <c r="I345" s="74" t="s">
        <v>2184</v>
      </c>
      <c r="J345" s="74" t="s">
        <v>2185</v>
      </c>
      <c r="K345" s="74" t="s">
        <v>24</v>
      </c>
      <c r="L345" s="74" t="s">
        <v>2188</v>
      </c>
      <c r="M345" s="107">
        <v>-3.3523953829432598</v>
      </c>
      <c r="N345" s="107">
        <v>36.357589796296899</v>
      </c>
      <c r="O345" s="108">
        <v>1392.11083466633</v>
      </c>
      <c r="P345" s="108">
        <v>1</v>
      </c>
      <c r="Q345" s="108">
        <v>1.1277872200000001</v>
      </c>
      <c r="R345" s="135"/>
      <c r="S345" s="74">
        <v>63</v>
      </c>
      <c r="T345" s="74">
        <v>52</v>
      </c>
      <c r="U345" s="109">
        <f>V345/X345*T345</f>
        <v>13.52</v>
      </c>
      <c r="V345" s="109">
        <v>0.78</v>
      </c>
      <c r="W345" s="109">
        <v>0.53824000000000005</v>
      </c>
      <c r="X345" s="74">
        <v>3</v>
      </c>
      <c r="Y345" s="109">
        <v>0.42005999999999999</v>
      </c>
      <c r="Z345" s="109">
        <v>12.5</v>
      </c>
      <c r="AA345" s="77">
        <f>Y345/W345</f>
        <v>0.78043252080856118</v>
      </c>
      <c r="AB345" s="77">
        <f>U345</f>
        <v>13.52</v>
      </c>
      <c r="AC345" s="78">
        <f>+AB345*(100-Z345)/100</f>
        <v>11.83</v>
      </c>
      <c r="AD345" s="78">
        <f>AC345*AA345</f>
        <v>9.232516721165279</v>
      </c>
      <c r="AE345" s="78">
        <f>+(AD345/Z345*12.5)</f>
        <v>9.232516721165279</v>
      </c>
      <c r="AF345" s="63">
        <f>AE345*10000/25</f>
        <v>3693.0066884661119</v>
      </c>
      <c r="AG345" s="63"/>
      <c r="AH345" s="74" t="s">
        <v>1552</v>
      </c>
    </row>
    <row r="346" spans="1:34" ht="15" x14ac:dyDescent="0.2">
      <c r="A346" s="106" t="s">
        <v>23</v>
      </c>
      <c r="B346" s="74" t="s">
        <v>1078</v>
      </c>
      <c r="C346" s="74" t="s">
        <v>1132</v>
      </c>
      <c r="D346" s="74" t="s">
        <v>1868</v>
      </c>
      <c r="E346" s="74" t="s">
        <v>1869</v>
      </c>
      <c r="H346" s="74" t="s">
        <v>921</v>
      </c>
      <c r="I346" s="74" t="s">
        <v>2868</v>
      </c>
      <c r="J346" s="74" t="s">
        <v>922</v>
      </c>
      <c r="K346" s="74" t="s">
        <v>24</v>
      </c>
      <c r="L346" s="74" t="s">
        <v>2869</v>
      </c>
      <c r="M346" s="107">
        <v>-9.2018666666666604</v>
      </c>
      <c r="N346" s="107">
        <v>32.735563333333303</v>
      </c>
      <c r="O346" s="108">
        <v>1319</v>
      </c>
      <c r="P346" s="108">
        <v>2</v>
      </c>
      <c r="Q346" s="108">
        <v>2.1688405849999999</v>
      </c>
      <c r="R346" s="137"/>
      <c r="S346" s="74">
        <v>96</v>
      </c>
      <c r="T346" s="74">
        <v>101</v>
      </c>
      <c r="U346" s="109">
        <f>V346/X346*T346</f>
        <v>16.833333333333332</v>
      </c>
      <c r="V346" s="109">
        <v>0.5</v>
      </c>
      <c r="W346" s="109">
        <v>0.42</v>
      </c>
      <c r="X346" s="74">
        <v>3</v>
      </c>
      <c r="Y346" s="109">
        <v>0.32700000000000001</v>
      </c>
      <c r="Z346" s="109">
        <v>15.1</v>
      </c>
      <c r="AA346" s="77">
        <f>Y346/W346</f>
        <v>0.77857142857142858</v>
      </c>
      <c r="AB346" s="77">
        <f>U346</f>
        <v>16.833333333333332</v>
      </c>
      <c r="AC346" s="78">
        <f>+AB346*(100-Z346)/100</f>
        <v>14.291500000000001</v>
      </c>
      <c r="AD346" s="78">
        <f>AC346*AA346</f>
        <v>11.126953571428572</v>
      </c>
      <c r="AE346" s="78">
        <f>+(AD346/Z346*12.5)</f>
        <v>9.2110542809839178</v>
      </c>
      <c r="AF346" s="63">
        <f>AE346*10000/25</f>
        <v>3684.4217123935668</v>
      </c>
      <c r="AG346" s="63"/>
      <c r="AH346" s="74" t="s">
        <v>1552</v>
      </c>
    </row>
    <row r="347" spans="1:34" ht="15" x14ac:dyDescent="0.2">
      <c r="A347" s="106" t="s">
        <v>23</v>
      </c>
      <c r="B347" s="74" t="s">
        <v>1086</v>
      </c>
      <c r="C347" s="74" t="s">
        <v>1103</v>
      </c>
      <c r="D347" s="74" t="s">
        <v>1288</v>
      </c>
      <c r="E347" s="74" t="s">
        <v>1289</v>
      </c>
      <c r="H347" s="74" t="s">
        <v>661</v>
      </c>
      <c r="I347" s="74" t="s">
        <v>659</v>
      </c>
      <c r="J347" s="74" t="s">
        <v>659</v>
      </c>
      <c r="K347" s="74" t="s">
        <v>24</v>
      </c>
      <c r="L347" s="74" t="s">
        <v>1454</v>
      </c>
      <c r="M347" s="107">
        <v>-3.84522218754151</v>
      </c>
      <c r="N347" s="107">
        <v>35.444524022172999</v>
      </c>
      <c r="O347" s="108">
        <v>1847.51983557313</v>
      </c>
      <c r="P347" s="108">
        <v>2</v>
      </c>
      <c r="Q347" s="108">
        <v>3.1305732449999999</v>
      </c>
      <c r="R347" s="135"/>
      <c r="S347" s="74">
        <v>93</v>
      </c>
      <c r="T347" s="74">
        <v>81</v>
      </c>
      <c r="U347" s="109">
        <f>V347/X347*T347</f>
        <v>12.15</v>
      </c>
      <c r="V347" s="109">
        <v>0.6</v>
      </c>
      <c r="W347" s="109">
        <v>0.48270999999999997</v>
      </c>
      <c r="X347" s="74">
        <v>4</v>
      </c>
      <c r="Y347" s="109">
        <v>0.37228</v>
      </c>
      <c r="Z347" s="109">
        <v>11.3</v>
      </c>
      <c r="AA347" s="77">
        <f>Y347/W347</f>
        <v>0.77122910235959485</v>
      </c>
      <c r="AB347" s="77">
        <f>U347</f>
        <v>12.15</v>
      </c>
      <c r="AC347" s="78">
        <f>+AB347*(100-Z347)/100</f>
        <v>10.777050000000001</v>
      </c>
      <c r="AD347" s="78">
        <f>AC347*AA347</f>
        <v>8.3115745975844728</v>
      </c>
      <c r="AE347" s="78">
        <f>+(AD347/Z347*12.5)</f>
        <v>9.1942196875934421</v>
      </c>
      <c r="AF347" s="63">
        <f>AE347*10000/25</f>
        <v>3677.6878750373767</v>
      </c>
      <c r="AG347" s="63"/>
    </row>
    <row r="348" spans="1:34" ht="15" x14ac:dyDescent="0.2">
      <c r="A348" s="106" t="s">
        <v>23</v>
      </c>
      <c r="B348" s="74" t="s">
        <v>1086</v>
      </c>
      <c r="C348" s="74" t="s">
        <v>1087</v>
      </c>
      <c r="D348" s="74" t="s">
        <v>1088</v>
      </c>
      <c r="E348" s="74" t="s">
        <v>1467</v>
      </c>
      <c r="H348" s="74" t="s">
        <v>729</v>
      </c>
      <c r="I348" s="74" t="s">
        <v>730</v>
      </c>
      <c r="J348" s="74" t="s">
        <v>1528</v>
      </c>
      <c r="K348" s="74" t="s">
        <v>24</v>
      </c>
      <c r="L348" s="74" t="s">
        <v>1530</v>
      </c>
      <c r="M348" s="107">
        <v>-3.2275550000000002</v>
      </c>
      <c r="N348" s="107">
        <v>37.043278333333298</v>
      </c>
      <c r="O348" s="108">
        <v>1218.8</v>
      </c>
      <c r="P348" s="108">
        <v>5.25</v>
      </c>
      <c r="Q348" s="108">
        <v>4.9549494599999999</v>
      </c>
      <c r="R348" s="135"/>
      <c r="S348" s="74">
        <v>75</v>
      </c>
      <c r="T348" s="74">
        <v>89</v>
      </c>
      <c r="U348" s="109">
        <f>V348/X348*T348</f>
        <v>13.053333333333333</v>
      </c>
      <c r="V348" s="109">
        <v>0.44</v>
      </c>
      <c r="W348" s="109">
        <v>0.35579</v>
      </c>
      <c r="X348" s="74">
        <v>3</v>
      </c>
      <c r="Y348" s="109">
        <v>0.2853</v>
      </c>
      <c r="Z348" s="109">
        <v>12.5</v>
      </c>
      <c r="AA348" s="77">
        <f>Y348/W348</f>
        <v>0.80187751201551483</v>
      </c>
      <c r="AB348" s="77">
        <f>U348</f>
        <v>13.053333333333333</v>
      </c>
      <c r="AC348" s="78">
        <f>+AB348*(100-Z348)/100</f>
        <v>11.421666666666665</v>
      </c>
      <c r="AD348" s="78">
        <f>AC348*AA348</f>
        <v>9.1587776497372033</v>
      </c>
      <c r="AE348" s="78">
        <f>+(AD348/Z348*12.5)</f>
        <v>9.1587776497372033</v>
      </c>
      <c r="AF348" s="63">
        <f>AE348*10000/25</f>
        <v>3663.5110598948813</v>
      </c>
      <c r="AG348" s="63"/>
    </row>
    <row r="349" spans="1:34" ht="15" x14ac:dyDescent="0.2">
      <c r="A349" s="106" t="s">
        <v>23</v>
      </c>
      <c r="B349" s="74" t="s">
        <v>1086</v>
      </c>
      <c r="C349" s="74" t="s">
        <v>1177</v>
      </c>
      <c r="D349" s="74" t="s">
        <v>1204</v>
      </c>
      <c r="E349" s="74" t="s">
        <v>1371</v>
      </c>
      <c r="H349" s="74" t="s">
        <v>793</v>
      </c>
      <c r="I349" s="74" t="s">
        <v>2116</v>
      </c>
      <c r="J349" s="74" t="s">
        <v>498</v>
      </c>
      <c r="K349" s="74" t="s">
        <v>25</v>
      </c>
      <c r="L349" s="74" t="s">
        <v>2120</v>
      </c>
      <c r="M349" s="107">
        <v>-3.3232128788548199</v>
      </c>
      <c r="N349" s="107">
        <v>35.715903139050504</v>
      </c>
      <c r="O349" s="108">
        <v>1445.3914566875601</v>
      </c>
      <c r="P349" s="108">
        <v>3</v>
      </c>
      <c r="Q349" s="108">
        <v>1.9219826900000001</v>
      </c>
      <c r="R349" s="135"/>
      <c r="S349" s="74">
        <v>73</v>
      </c>
      <c r="T349" s="74">
        <v>61</v>
      </c>
      <c r="U349" s="109">
        <f>V349/X349*T349</f>
        <v>10.573333333333334</v>
      </c>
      <c r="V349" s="109">
        <v>0.52</v>
      </c>
      <c r="W349" s="109">
        <v>0.35087000000000002</v>
      </c>
      <c r="X349" s="74">
        <v>3</v>
      </c>
      <c r="Y349" s="109">
        <v>0.27914</v>
      </c>
      <c r="Z349" s="109">
        <v>10.3</v>
      </c>
      <c r="AA349" s="77">
        <f>Y349/W349</f>
        <v>0.79556530908883627</v>
      </c>
      <c r="AB349" s="77">
        <f>U349</f>
        <v>10.573333333333334</v>
      </c>
      <c r="AC349" s="78">
        <f>+AB349*(100-Z349)/100</f>
        <v>9.4842800000000018</v>
      </c>
      <c r="AD349" s="78">
        <f>AC349*AA349</f>
        <v>7.5453641496850699</v>
      </c>
      <c r="AE349" s="78">
        <f>+(AD349/Z349*12.5)</f>
        <v>9.1569953272877047</v>
      </c>
      <c r="AF349" s="63">
        <f>AE349*10000/25</f>
        <v>3662.7981309150819</v>
      </c>
      <c r="AG349" s="63"/>
    </row>
    <row r="350" spans="1:34" ht="15" x14ac:dyDescent="0.2">
      <c r="A350" s="106" t="s">
        <v>23</v>
      </c>
      <c r="B350" s="74" t="s">
        <v>1086</v>
      </c>
      <c r="C350" s="74" t="s">
        <v>1103</v>
      </c>
      <c r="D350" s="74" t="s">
        <v>1104</v>
      </c>
      <c r="E350" s="74" t="s">
        <v>1267</v>
      </c>
      <c r="H350" s="74" t="s">
        <v>599</v>
      </c>
      <c r="I350" s="74" t="s">
        <v>1455</v>
      </c>
      <c r="J350" s="74" t="s">
        <v>1456</v>
      </c>
      <c r="K350" s="74" t="s">
        <v>25</v>
      </c>
      <c r="L350" s="74" t="s">
        <v>1457</v>
      </c>
      <c r="M350" s="107">
        <v>-4.2024236153078602</v>
      </c>
      <c r="N350" s="107">
        <v>35.563079538800899</v>
      </c>
      <c r="O350" s="108">
        <v>1619.22515962017</v>
      </c>
      <c r="P350" s="108">
        <v>1.75</v>
      </c>
      <c r="Q350" s="108">
        <v>2.0618441199999999</v>
      </c>
      <c r="R350" s="135"/>
      <c r="S350" s="74">
        <v>79</v>
      </c>
      <c r="T350" s="74">
        <v>76</v>
      </c>
      <c r="U350" s="109">
        <f>V350/X350*T350</f>
        <v>15.959999999999999</v>
      </c>
      <c r="V350" s="109">
        <v>0.42</v>
      </c>
      <c r="W350" s="109">
        <v>0.21899000000000002</v>
      </c>
      <c r="X350" s="74">
        <v>2</v>
      </c>
      <c r="Y350" s="109">
        <v>0.14880000000000002</v>
      </c>
      <c r="Z350" s="109">
        <v>12.9</v>
      </c>
      <c r="AA350" s="77">
        <f>Y350/W350</f>
        <v>0.67948308141924285</v>
      </c>
      <c r="AB350" s="77">
        <f>U350</f>
        <v>15.959999999999999</v>
      </c>
      <c r="AC350" s="78">
        <f>+AB350*(100-Z350)/100</f>
        <v>13.901159999999997</v>
      </c>
      <c r="AD350" s="78">
        <f>AC350*AA350</f>
        <v>9.4456030321019195</v>
      </c>
      <c r="AE350" s="78">
        <f>+(AD350/Z350*12.5)</f>
        <v>9.1527161163778299</v>
      </c>
      <c r="AF350" s="63">
        <f>AE350*10000/25</f>
        <v>3661.0864465511318</v>
      </c>
      <c r="AG350" s="63"/>
      <c r="AH350" s="74" t="s">
        <v>2694</v>
      </c>
    </row>
    <row r="351" spans="1:34" ht="15" x14ac:dyDescent="0.2">
      <c r="A351" s="106" t="s">
        <v>23</v>
      </c>
      <c r="B351" s="74" t="s">
        <v>1086</v>
      </c>
      <c r="C351" s="74" t="s">
        <v>1103</v>
      </c>
      <c r="D351" s="74" t="s">
        <v>1104</v>
      </c>
      <c r="E351" s="74" t="s">
        <v>1267</v>
      </c>
      <c r="H351" s="74" t="s">
        <v>601</v>
      </c>
      <c r="I351" s="74" t="s">
        <v>1268</v>
      </c>
      <c r="J351" s="74" t="s">
        <v>700</v>
      </c>
      <c r="K351" s="74" t="s">
        <v>26</v>
      </c>
      <c r="L351" s="74" t="s">
        <v>1269</v>
      </c>
      <c r="M351" s="107">
        <v>-4.2082850000000001</v>
      </c>
      <c r="N351" s="107">
        <v>35.561918329999997</v>
      </c>
      <c r="O351" s="108">
        <v>1574.8</v>
      </c>
      <c r="P351" s="108">
        <v>0.75</v>
      </c>
      <c r="Q351" s="108">
        <v>0.87425748999999997</v>
      </c>
      <c r="R351" s="135"/>
      <c r="S351" s="74">
        <v>67</v>
      </c>
      <c r="T351" s="74">
        <v>63</v>
      </c>
      <c r="U351" s="109">
        <f>V351/X351*T351</f>
        <v>13.440000000000001</v>
      </c>
      <c r="V351" s="109">
        <v>0.64</v>
      </c>
      <c r="W351" s="109">
        <v>0.57084000000000001</v>
      </c>
      <c r="X351" s="74">
        <v>3</v>
      </c>
      <c r="Y351" s="109">
        <v>0.43951999999999997</v>
      </c>
      <c r="Z351" s="109">
        <v>12.4</v>
      </c>
      <c r="AA351" s="77">
        <f>Y351/W351</f>
        <v>0.76995305164319239</v>
      </c>
      <c r="AB351" s="77">
        <f>U351</f>
        <v>13.440000000000001</v>
      </c>
      <c r="AC351" s="78">
        <f>+AB351*(100-Z351)/100</f>
        <v>11.773440000000001</v>
      </c>
      <c r="AD351" s="78">
        <f>AC351*AA351</f>
        <v>9.0649960563380283</v>
      </c>
      <c r="AE351" s="78">
        <f>+(AD351/Z351*12.5)</f>
        <v>9.1381008632439791</v>
      </c>
      <c r="AF351" s="63">
        <f>AE351*10000/25</f>
        <v>3655.2403452975914</v>
      </c>
      <c r="AG351" s="63"/>
      <c r="AH351" s="74" t="s">
        <v>2694</v>
      </c>
    </row>
    <row r="352" spans="1:34" ht="15" x14ac:dyDescent="0.2">
      <c r="A352" s="106" t="s">
        <v>23</v>
      </c>
      <c r="B352" s="74" t="s">
        <v>1078</v>
      </c>
      <c r="C352" s="74" t="s">
        <v>1079</v>
      </c>
      <c r="D352" s="74" t="s">
        <v>1419</v>
      </c>
      <c r="E352" s="74" t="s">
        <v>1420</v>
      </c>
      <c r="H352" s="74" t="s">
        <v>181</v>
      </c>
      <c r="I352" s="74" t="s">
        <v>182</v>
      </c>
      <c r="J352" s="74" t="s">
        <v>182</v>
      </c>
      <c r="K352" s="74" t="s">
        <v>24</v>
      </c>
      <c r="L352" s="74" t="s">
        <v>1464</v>
      </c>
      <c r="M352" s="107">
        <v>-8.2704933333333308</v>
      </c>
      <c r="N352" s="107">
        <v>35.046073333333297</v>
      </c>
      <c r="O352" s="108">
        <v>1511.2</v>
      </c>
      <c r="P352" s="108">
        <v>1</v>
      </c>
      <c r="Q352" s="108">
        <v>1.461131865</v>
      </c>
      <c r="R352" s="137"/>
      <c r="S352" s="74">
        <v>88</v>
      </c>
      <c r="T352" s="74">
        <v>75</v>
      </c>
      <c r="U352" s="109">
        <f>V352/X352*T352</f>
        <v>11</v>
      </c>
      <c r="V352" s="109">
        <v>0.44</v>
      </c>
      <c r="W352" s="109">
        <v>0.30904999999999999</v>
      </c>
      <c r="X352" s="74">
        <v>3</v>
      </c>
      <c r="Y352" s="109">
        <v>0.27985100000000002</v>
      </c>
      <c r="Z352" s="109">
        <v>12</v>
      </c>
      <c r="AA352" s="77">
        <f>Y352/W352</f>
        <v>0.90552014237178458</v>
      </c>
      <c r="AB352" s="77">
        <f>U352</f>
        <v>11</v>
      </c>
      <c r="AC352" s="78">
        <f>+AB352*(100-Z352)/100</f>
        <v>9.68</v>
      </c>
      <c r="AD352" s="78">
        <f>AC352*AA352</f>
        <v>8.7654349781588738</v>
      </c>
      <c r="AE352" s="78">
        <f>+(AD352/Z352*12.5)</f>
        <v>9.1306614355821605</v>
      </c>
      <c r="AF352" s="63">
        <f>AE352*10000/25</f>
        <v>3652.2645742328641</v>
      </c>
      <c r="AG352" s="63"/>
      <c r="AH352" s="74" t="s">
        <v>2694</v>
      </c>
    </row>
    <row r="353" spans="1:34" ht="15" x14ac:dyDescent="0.2">
      <c r="A353" s="106" t="s">
        <v>23</v>
      </c>
      <c r="B353" s="74" t="s">
        <v>1078</v>
      </c>
      <c r="C353" s="74" t="s">
        <v>1157</v>
      </c>
      <c r="D353" s="74" t="s">
        <v>1489</v>
      </c>
      <c r="E353" s="74" t="s">
        <v>1490</v>
      </c>
      <c r="H353" s="74" t="s">
        <v>2625</v>
      </c>
      <c r="I353" s="74" t="s">
        <v>393</v>
      </c>
      <c r="J353" s="74" t="s">
        <v>393</v>
      </c>
      <c r="K353" s="74" t="s">
        <v>24</v>
      </c>
      <c r="L353" s="74" t="s">
        <v>2627</v>
      </c>
      <c r="M353" s="107">
        <v>-10.5723429122851</v>
      </c>
      <c r="N353" s="107">
        <v>35.395368236023202</v>
      </c>
      <c r="O353" s="108">
        <v>974.34453686934603</v>
      </c>
      <c r="P353" s="108">
        <v>1</v>
      </c>
      <c r="Q353" s="108">
        <v>1.0926983100000001</v>
      </c>
      <c r="R353" s="137"/>
      <c r="S353" s="74">
        <v>102</v>
      </c>
      <c r="T353" s="74">
        <v>84</v>
      </c>
      <c r="U353" s="109">
        <f>V353/X353*T353</f>
        <v>13.44</v>
      </c>
      <c r="V353" s="109">
        <v>0.48</v>
      </c>
      <c r="W353" s="109">
        <v>0.36</v>
      </c>
      <c r="X353" s="74">
        <v>3</v>
      </c>
      <c r="Y353" s="109">
        <v>0.3</v>
      </c>
      <c r="Z353" s="109">
        <v>13.3</v>
      </c>
      <c r="AA353" s="77">
        <f>Y353/W353</f>
        <v>0.83333333333333337</v>
      </c>
      <c r="AB353" s="77">
        <f>U353</f>
        <v>13.44</v>
      </c>
      <c r="AC353" s="78">
        <f>+AB353*(100-Z353)/100</f>
        <v>11.652480000000001</v>
      </c>
      <c r="AD353" s="78">
        <f>AC353*AA353</f>
        <v>9.7104000000000017</v>
      </c>
      <c r="AE353" s="78">
        <f>+(AD353/Z353*12.5)</f>
        <v>9.1263157894736846</v>
      </c>
      <c r="AF353" s="63">
        <f>AE353*10000/25</f>
        <v>3650.5263157894738</v>
      </c>
      <c r="AG353" s="63"/>
    </row>
    <row r="354" spans="1:34" ht="15" x14ac:dyDescent="0.2">
      <c r="A354" s="106" t="s">
        <v>23</v>
      </c>
      <c r="B354" s="74" t="s">
        <v>1086</v>
      </c>
      <c r="C354" s="74" t="s">
        <v>1087</v>
      </c>
      <c r="D354" s="74" t="s">
        <v>1095</v>
      </c>
      <c r="E354" s="74" t="s">
        <v>1235</v>
      </c>
      <c r="H354" s="74" t="s">
        <v>1028</v>
      </c>
      <c r="I354" s="74" t="s">
        <v>1769</v>
      </c>
      <c r="J354" s="74" t="s">
        <v>1770</v>
      </c>
      <c r="K354" s="74" t="s">
        <v>25</v>
      </c>
      <c r="L354" s="74" t="s">
        <v>1773</v>
      </c>
      <c r="M354" s="107">
        <v>-3.4740166666666599</v>
      </c>
      <c r="N354" s="107">
        <v>37.421143333333298</v>
      </c>
      <c r="O354" s="108">
        <v>725.5</v>
      </c>
      <c r="P354" s="108">
        <v>2</v>
      </c>
      <c r="Q354" s="108">
        <v>2.29560545</v>
      </c>
      <c r="R354" s="135"/>
      <c r="S354" s="74">
        <v>72</v>
      </c>
      <c r="T354" s="74">
        <v>67</v>
      </c>
      <c r="U354" s="109">
        <f>V354/X354*T354</f>
        <v>16.079999999999998</v>
      </c>
      <c r="V354" s="109">
        <v>0.72</v>
      </c>
      <c r="W354" s="109">
        <v>0.36537999999999998</v>
      </c>
      <c r="X354" s="74">
        <v>3</v>
      </c>
      <c r="Y354" s="109">
        <v>0.26556000000000002</v>
      </c>
      <c r="Z354" s="109">
        <v>13.8</v>
      </c>
      <c r="AA354" s="77">
        <f>Y354/W354</f>
        <v>0.72680497016804435</v>
      </c>
      <c r="AB354" s="77">
        <f>U354</f>
        <v>16.079999999999998</v>
      </c>
      <c r="AC354" s="78">
        <f>+AB354*(100-Z354)/100</f>
        <v>13.86096</v>
      </c>
      <c r="AD354" s="78">
        <f>AC354*AA354</f>
        <v>10.074214619300456</v>
      </c>
      <c r="AE354" s="78">
        <f>+(AD354/Z354*12.5)</f>
        <v>9.1251944015402682</v>
      </c>
      <c r="AF354" s="63">
        <f>AE354*10000/25</f>
        <v>3650.0777606161073</v>
      </c>
      <c r="AG354" s="63"/>
    </row>
    <row r="355" spans="1:34" ht="15" x14ac:dyDescent="0.2">
      <c r="A355" s="106" t="s">
        <v>23</v>
      </c>
      <c r="B355" s="74" t="s">
        <v>1078</v>
      </c>
      <c r="C355" s="74" t="s">
        <v>1194</v>
      </c>
      <c r="D355" s="74" t="s">
        <v>1383</v>
      </c>
      <c r="E355" s="74" t="s">
        <v>1699</v>
      </c>
      <c r="H355" s="74" t="s">
        <v>348</v>
      </c>
      <c r="I355" s="74" t="s">
        <v>2165</v>
      </c>
      <c r="J355" s="74" t="s">
        <v>2165</v>
      </c>
      <c r="K355" s="74" t="s">
        <v>25</v>
      </c>
      <c r="L355" s="74" t="s">
        <v>2166</v>
      </c>
      <c r="M355" s="107">
        <v>-7.7618883333333297</v>
      </c>
      <c r="N355" s="107">
        <v>31.144138333333299</v>
      </c>
      <c r="O355" s="108">
        <v>1739.3</v>
      </c>
      <c r="P355" s="108">
        <v>15</v>
      </c>
      <c r="Q355" s="108">
        <v>0.598241205</v>
      </c>
      <c r="R355" s="137"/>
      <c r="S355" s="74">
        <v>24</v>
      </c>
      <c r="T355" s="74">
        <v>34</v>
      </c>
      <c r="U355" s="109">
        <f>V355/X355*T355</f>
        <v>8.5</v>
      </c>
      <c r="V355" s="109">
        <v>1</v>
      </c>
      <c r="W355" s="109">
        <v>0.74</v>
      </c>
      <c r="X355" s="74">
        <v>4</v>
      </c>
      <c r="Y355" s="109">
        <v>0.62</v>
      </c>
      <c r="Z355" s="109">
        <v>8.9</v>
      </c>
      <c r="AA355" s="77">
        <f>Y355/W355</f>
        <v>0.83783783783783783</v>
      </c>
      <c r="AB355" s="77">
        <f>U355</f>
        <v>8.5</v>
      </c>
      <c r="AC355" s="78">
        <f>+AB355*(100-Z355)/100</f>
        <v>7.7434999999999992</v>
      </c>
      <c r="AD355" s="78">
        <f>AC355*AA355</f>
        <v>6.4877972972972966</v>
      </c>
      <c r="AE355" s="78">
        <f>+(AD355/Z355*12.5)</f>
        <v>9.1120748557546296</v>
      </c>
      <c r="AF355" s="63">
        <f>AE355*10000/25</f>
        <v>3644.8299423018516</v>
      </c>
      <c r="AG355" s="63"/>
    </row>
    <row r="356" spans="1:34" ht="15" x14ac:dyDescent="0.2">
      <c r="A356" s="106" t="s">
        <v>23</v>
      </c>
      <c r="B356" s="74" t="s">
        <v>1078</v>
      </c>
      <c r="C356" s="74" t="s">
        <v>1079</v>
      </c>
      <c r="D356" s="74" t="s">
        <v>1419</v>
      </c>
      <c r="E356" s="74" t="s">
        <v>1420</v>
      </c>
      <c r="H356" s="74" t="s">
        <v>1002</v>
      </c>
      <c r="I356" s="74" t="s">
        <v>189</v>
      </c>
      <c r="J356" s="74" t="s">
        <v>189</v>
      </c>
      <c r="K356" s="74" t="s">
        <v>24</v>
      </c>
      <c r="L356" s="74" t="s">
        <v>1535</v>
      </c>
      <c r="M356" s="107">
        <v>-8.2727216666666603</v>
      </c>
      <c r="N356" s="107">
        <v>35.046958333333301</v>
      </c>
      <c r="O356" s="108">
        <v>1503.2</v>
      </c>
      <c r="P356" s="108">
        <v>0.5</v>
      </c>
      <c r="Q356" s="108">
        <v>0.41167693</v>
      </c>
      <c r="R356" s="137"/>
      <c r="S356" s="74">
        <v>114</v>
      </c>
      <c r="T356" s="74">
        <v>104</v>
      </c>
      <c r="U356" s="109">
        <f>V356/X356*T356</f>
        <v>13.173333333333334</v>
      </c>
      <c r="V356" s="109">
        <v>0.38</v>
      </c>
      <c r="W356" s="109">
        <v>0.32336000000000004</v>
      </c>
      <c r="X356" s="74">
        <v>3</v>
      </c>
      <c r="Y356" s="109">
        <v>0.24600999999999998</v>
      </c>
      <c r="Z356" s="109">
        <v>12.1</v>
      </c>
      <c r="AA356" s="77">
        <f>Y356/W356</f>
        <v>0.76079292429490342</v>
      </c>
      <c r="AB356" s="77">
        <f>U356</f>
        <v>13.173333333333334</v>
      </c>
      <c r="AC356" s="78">
        <f>+AB356*(100-Z356)/100</f>
        <v>11.579360000000001</v>
      </c>
      <c r="AD356" s="78">
        <f>AC356*AA356</f>
        <v>8.8094951558634342</v>
      </c>
      <c r="AE356" s="78">
        <f>+(AD356/Z356*12.5)</f>
        <v>9.1007181362225555</v>
      </c>
      <c r="AF356" s="63">
        <f>AE356*10000/25</f>
        <v>3640.2872544890224</v>
      </c>
      <c r="AG356" s="63"/>
    </row>
    <row r="357" spans="1:34" ht="15" x14ac:dyDescent="0.2">
      <c r="A357" s="106" t="s">
        <v>23</v>
      </c>
      <c r="B357" s="74" t="s">
        <v>1086</v>
      </c>
      <c r="C357" s="74" t="s">
        <v>1103</v>
      </c>
      <c r="D357" s="74" t="s">
        <v>1288</v>
      </c>
      <c r="E357" s="74" t="s">
        <v>1442</v>
      </c>
      <c r="H357" s="74" t="s">
        <v>776</v>
      </c>
      <c r="I357" s="74" t="s">
        <v>2026</v>
      </c>
      <c r="J357" s="74" t="s">
        <v>2026</v>
      </c>
      <c r="K357" s="74" t="s">
        <v>26</v>
      </c>
      <c r="L357" s="74" t="s">
        <v>2029</v>
      </c>
      <c r="M357" s="107">
        <v>-3.8558966670000001</v>
      </c>
      <c r="N357" s="107">
        <v>35.475433330000001</v>
      </c>
      <c r="O357" s="108">
        <v>1845.9</v>
      </c>
      <c r="P357" s="108">
        <v>1.25</v>
      </c>
      <c r="Q357" s="108">
        <v>1.6457193000000001</v>
      </c>
      <c r="R357" s="135"/>
      <c r="S357" s="74">
        <v>75</v>
      </c>
      <c r="T357" s="74">
        <v>75</v>
      </c>
      <c r="U357" s="109">
        <f>V357/X357*T357</f>
        <v>12</v>
      </c>
      <c r="V357" s="109">
        <v>0.48</v>
      </c>
      <c r="W357" s="109">
        <v>0.31986999999999999</v>
      </c>
      <c r="X357" s="74">
        <v>3</v>
      </c>
      <c r="Y357" s="109">
        <v>0.28949999999999998</v>
      </c>
      <c r="Z357" s="109">
        <v>13</v>
      </c>
      <c r="AA357" s="77">
        <f>Y357/W357</f>
        <v>0.90505517866633312</v>
      </c>
      <c r="AB357" s="77">
        <f>U357</f>
        <v>12</v>
      </c>
      <c r="AC357" s="78">
        <f>+AB357*(100-Z357)/100</f>
        <v>10.44</v>
      </c>
      <c r="AD357" s="78">
        <f>AC357*AA357</f>
        <v>9.4487760652765171</v>
      </c>
      <c r="AE357" s="78">
        <f>+(AD357/Z357*12.5)</f>
        <v>9.0853616012274205</v>
      </c>
      <c r="AF357" s="63">
        <f>AE357*10000/25</f>
        <v>3634.144640490968</v>
      </c>
      <c r="AG357" s="63"/>
    </row>
    <row r="358" spans="1:34" ht="15" x14ac:dyDescent="0.2">
      <c r="A358" s="106" t="s">
        <v>23</v>
      </c>
      <c r="B358" s="74" t="s">
        <v>1086</v>
      </c>
      <c r="C358" s="74" t="s">
        <v>1103</v>
      </c>
      <c r="D358" s="74" t="s">
        <v>1294</v>
      </c>
      <c r="E358" s="74" t="s">
        <v>1295</v>
      </c>
      <c r="H358" s="74" t="s">
        <v>1018</v>
      </c>
      <c r="I358" s="74" t="s">
        <v>1019</v>
      </c>
      <c r="J358" s="74" t="s">
        <v>1019</v>
      </c>
      <c r="K358" s="74" t="s">
        <v>26</v>
      </c>
      <c r="L358" s="74" t="s">
        <v>1608</v>
      </c>
      <c r="M358" s="107">
        <v>-4.4522154450000002</v>
      </c>
      <c r="N358" s="107">
        <v>35.505267369999999</v>
      </c>
      <c r="O358" s="108">
        <v>1551.9710970000001</v>
      </c>
      <c r="P358" s="108">
        <v>2</v>
      </c>
      <c r="Q358" s="108">
        <v>1.9469402950000001</v>
      </c>
      <c r="R358" s="135"/>
      <c r="S358" s="74">
        <v>77</v>
      </c>
      <c r="T358" s="74">
        <v>68</v>
      </c>
      <c r="U358" s="109">
        <f>V358/X358*T358</f>
        <v>14.506666666666668</v>
      </c>
      <c r="V358" s="109">
        <v>0.64</v>
      </c>
      <c r="W358" s="109">
        <v>0.36297000000000001</v>
      </c>
      <c r="X358" s="74">
        <v>3</v>
      </c>
      <c r="Y358" s="109">
        <v>0.24750999999999998</v>
      </c>
      <c r="Z358" s="109">
        <v>12</v>
      </c>
      <c r="AA358" s="77">
        <f>Y358/W358</f>
        <v>0.68190208557181031</v>
      </c>
      <c r="AB358" s="77">
        <f>U358</f>
        <v>14.506666666666668</v>
      </c>
      <c r="AC358" s="78">
        <f>+AB358*(100-Z358)/100</f>
        <v>12.765866666666668</v>
      </c>
      <c r="AD358" s="78">
        <f>AC358*AA358</f>
        <v>8.7050711041316546</v>
      </c>
      <c r="AE358" s="78">
        <f>+(AD358/Z358*12.5)</f>
        <v>9.0677824001371405</v>
      </c>
      <c r="AF358" s="63">
        <f>AE358*10000/25</f>
        <v>3627.1129600548566</v>
      </c>
      <c r="AG358" s="63"/>
    </row>
    <row r="359" spans="1:34" ht="15" x14ac:dyDescent="0.2">
      <c r="A359" s="106" t="s">
        <v>23</v>
      </c>
      <c r="B359" s="74" t="s">
        <v>1086</v>
      </c>
      <c r="C359" s="74" t="s">
        <v>1087</v>
      </c>
      <c r="D359" s="74" t="s">
        <v>1095</v>
      </c>
      <c r="E359" s="74" t="s">
        <v>1126</v>
      </c>
      <c r="H359" s="74" t="s">
        <v>857</v>
      </c>
      <c r="I359" s="74" t="s">
        <v>1127</v>
      </c>
      <c r="J359" s="74" t="s">
        <v>1128</v>
      </c>
      <c r="K359" s="74" t="s">
        <v>26</v>
      </c>
      <c r="L359" s="74" t="s">
        <v>1131</v>
      </c>
      <c r="M359" s="107">
        <v>-3.4452295300000002</v>
      </c>
      <c r="N359" s="107">
        <v>37.404662700000003</v>
      </c>
      <c r="O359" s="108">
        <v>699.47890689999997</v>
      </c>
      <c r="P359" s="108">
        <v>2.5</v>
      </c>
      <c r="Q359" s="108">
        <v>2.49921997</v>
      </c>
      <c r="R359" s="135"/>
      <c r="S359" s="74">
        <v>114</v>
      </c>
      <c r="T359" s="74">
        <v>74</v>
      </c>
      <c r="U359" s="109">
        <f>V359/X359*T359</f>
        <v>11.346666666666668</v>
      </c>
      <c r="V359" s="109">
        <v>0.46</v>
      </c>
      <c r="W359" s="109">
        <v>0.26450000000000001</v>
      </c>
      <c r="X359" s="74">
        <v>3</v>
      </c>
      <c r="Y359" s="109">
        <v>0.20443</v>
      </c>
      <c r="Z359" s="109">
        <v>10.8</v>
      </c>
      <c r="AA359" s="77">
        <f>Y359/W359</f>
        <v>0.7728922495274102</v>
      </c>
      <c r="AB359" s="77">
        <f>U359</f>
        <v>11.346666666666668</v>
      </c>
      <c r="AC359" s="78">
        <f>+AB359*(100-Z359)/100</f>
        <v>10.121226666666667</v>
      </c>
      <c r="AD359" s="78">
        <f>AC359*AA359</f>
        <v>7.8226176463768118</v>
      </c>
      <c r="AE359" s="78">
        <f>+(AD359/Z359*12.5)</f>
        <v>9.0539556092324212</v>
      </c>
      <c r="AF359" s="63">
        <f>AE359*10000/25</f>
        <v>3621.5822436929684</v>
      </c>
      <c r="AG359" s="63"/>
    </row>
    <row r="360" spans="1:34" ht="15" x14ac:dyDescent="0.2">
      <c r="A360" s="106" t="s">
        <v>23</v>
      </c>
      <c r="B360" s="74" t="s">
        <v>1086</v>
      </c>
      <c r="C360" s="74" t="s">
        <v>1087</v>
      </c>
      <c r="D360" s="74" t="s">
        <v>1088</v>
      </c>
      <c r="E360" s="74" t="s">
        <v>1089</v>
      </c>
      <c r="H360" s="74" t="s">
        <v>773</v>
      </c>
      <c r="I360" s="74" t="s">
        <v>2053</v>
      </c>
      <c r="J360" s="74" t="s">
        <v>774</v>
      </c>
      <c r="K360" s="74" t="s">
        <v>25</v>
      </c>
      <c r="L360" s="74" t="s">
        <v>2055</v>
      </c>
      <c r="M360" s="107">
        <v>-3.2354383333333301</v>
      </c>
      <c r="N360" s="107">
        <v>37.086840000000002</v>
      </c>
      <c r="O360" s="108">
        <v>1158.0999999999999</v>
      </c>
      <c r="P360" s="108">
        <v>0.5</v>
      </c>
      <c r="Q360" s="108">
        <v>0.46727555500000001</v>
      </c>
      <c r="R360" s="135"/>
      <c r="S360" s="74">
        <v>52</v>
      </c>
      <c r="T360" s="74">
        <v>56</v>
      </c>
      <c r="U360" s="109">
        <f>V360/X360*T360</f>
        <v>13.44</v>
      </c>
      <c r="V360" s="109">
        <v>0.72</v>
      </c>
      <c r="W360" s="109">
        <v>0.54103000000000001</v>
      </c>
      <c r="X360" s="74">
        <v>3</v>
      </c>
      <c r="Y360" s="109">
        <v>0.41438999999999998</v>
      </c>
      <c r="Z360" s="109">
        <v>12.5</v>
      </c>
      <c r="AA360" s="77">
        <f>Y360/W360</f>
        <v>0.76592795223924726</v>
      </c>
      <c r="AB360" s="77">
        <f>U360</f>
        <v>13.44</v>
      </c>
      <c r="AC360" s="78">
        <f>+AB360*(100-Z360)/100</f>
        <v>11.76</v>
      </c>
      <c r="AD360" s="78">
        <f>AC360*AA360</f>
        <v>9.007312718333548</v>
      </c>
      <c r="AE360" s="78">
        <f>+(AD360/Z360*12.5)</f>
        <v>9.007312718333548</v>
      </c>
      <c r="AF360" s="63">
        <f>AE360*10000/25</f>
        <v>3602.9250873334195</v>
      </c>
      <c r="AG360" s="63"/>
    </row>
    <row r="361" spans="1:34" ht="15" x14ac:dyDescent="0.2">
      <c r="A361" s="106" t="s">
        <v>23</v>
      </c>
      <c r="B361" s="74" t="s">
        <v>1086</v>
      </c>
      <c r="C361" s="74" t="s">
        <v>1087</v>
      </c>
      <c r="D361" s="74" t="s">
        <v>1095</v>
      </c>
      <c r="E361" s="74" t="s">
        <v>1126</v>
      </c>
      <c r="H361" s="74" t="s">
        <v>554</v>
      </c>
      <c r="I361" s="74" t="s">
        <v>2817</v>
      </c>
      <c r="J361" s="74" t="s">
        <v>2818</v>
      </c>
      <c r="K361" s="74" t="s">
        <v>25</v>
      </c>
      <c r="L361" s="74" t="s">
        <v>2821</v>
      </c>
      <c r="M361" s="107">
        <v>-3.4444133333333302</v>
      </c>
      <c r="N361" s="107">
        <v>37.403111666666597</v>
      </c>
      <c r="O361" s="108">
        <v>734.7</v>
      </c>
      <c r="P361" s="108">
        <v>0.75</v>
      </c>
      <c r="Q361" s="108">
        <v>0.59107516000000004</v>
      </c>
      <c r="R361" s="135"/>
      <c r="S361" s="74">
        <v>53</v>
      </c>
      <c r="T361" s="74">
        <v>47</v>
      </c>
      <c r="U361" s="109">
        <f>V361/X361*T361</f>
        <v>12.533333333333333</v>
      </c>
      <c r="V361" s="109">
        <v>0.8</v>
      </c>
      <c r="W361" s="109">
        <v>0.55832000000000004</v>
      </c>
      <c r="X361" s="74">
        <v>3</v>
      </c>
      <c r="Y361" s="109">
        <v>0.45730999999999999</v>
      </c>
      <c r="Z361" s="109">
        <v>12.5</v>
      </c>
      <c r="AA361" s="77">
        <f>Y361/W361</f>
        <v>0.81908224674022057</v>
      </c>
      <c r="AB361" s="77">
        <f>U361</f>
        <v>12.533333333333333</v>
      </c>
      <c r="AC361" s="78">
        <f>+AB361*(100-Z361)/100</f>
        <v>10.966666666666667</v>
      </c>
      <c r="AD361" s="78">
        <f>AC361*AA361</f>
        <v>8.9826019725844191</v>
      </c>
      <c r="AE361" s="78">
        <f>+(AD361/Z361*12.5)</f>
        <v>8.9826019725844191</v>
      </c>
      <c r="AF361" s="63">
        <f>AE361*10000/25</f>
        <v>3593.0407890337679</v>
      </c>
      <c r="AG361" s="63"/>
    </row>
    <row r="362" spans="1:34" ht="15" x14ac:dyDescent="0.2">
      <c r="A362" s="106" t="s">
        <v>23</v>
      </c>
      <c r="B362" s="74" t="s">
        <v>1086</v>
      </c>
      <c r="C362" s="74" t="s">
        <v>1103</v>
      </c>
      <c r="D362" s="74" t="s">
        <v>1288</v>
      </c>
      <c r="E362" s="74" t="s">
        <v>1330</v>
      </c>
      <c r="H362" s="74" t="s">
        <v>675</v>
      </c>
      <c r="I362" s="74" t="s">
        <v>2125</v>
      </c>
      <c r="J362" s="74" t="s">
        <v>674</v>
      </c>
      <c r="K362" s="74" t="s">
        <v>24</v>
      </c>
      <c r="L362" s="74" t="s">
        <v>2126</v>
      </c>
      <c r="M362" s="107">
        <v>-3.7702083333333301</v>
      </c>
      <c r="N362" s="107">
        <v>35.486696666666603</v>
      </c>
      <c r="O362" s="108">
        <v>1745.4</v>
      </c>
      <c r="P362" s="108">
        <v>2</v>
      </c>
      <c r="Q362" s="108">
        <v>2.0774117350000001</v>
      </c>
      <c r="R362" s="135"/>
      <c r="S362" s="74">
        <v>55</v>
      </c>
      <c r="T362" s="74">
        <v>68</v>
      </c>
      <c r="U362" s="109">
        <f>V362/X362*T362</f>
        <v>13.146666666666667</v>
      </c>
      <c r="V362" s="109">
        <v>0.57999999999999996</v>
      </c>
      <c r="W362" s="109">
        <v>0.39599000000000001</v>
      </c>
      <c r="X362" s="74">
        <v>3</v>
      </c>
      <c r="Y362" s="109">
        <v>0.30044999999999999</v>
      </c>
      <c r="Z362" s="109">
        <v>12.2</v>
      </c>
      <c r="AA362" s="77">
        <f>Y362/W362</f>
        <v>0.75873128109295684</v>
      </c>
      <c r="AB362" s="77">
        <f>U362</f>
        <v>13.146666666666667</v>
      </c>
      <c r="AC362" s="78">
        <f>+AB362*(100-Z362)/100</f>
        <v>11.542773333333333</v>
      </c>
      <c r="AD362" s="78">
        <f>AC362*AA362</f>
        <v>8.7578631985656195</v>
      </c>
      <c r="AE362" s="78">
        <f>+(AD362/Z362*12.5)</f>
        <v>8.9732204903336275</v>
      </c>
      <c r="AF362" s="63">
        <f>AE362*10000/25</f>
        <v>3589.288196133451</v>
      </c>
      <c r="AG362" s="63"/>
    </row>
    <row r="363" spans="1:34" ht="15" x14ac:dyDescent="0.2">
      <c r="A363" s="106" t="s">
        <v>23</v>
      </c>
      <c r="B363" s="74" t="s">
        <v>1086</v>
      </c>
      <c r="C363" s="74" t="s">
        <v>1103</v>
      </c>
      <c r="D363" s="74" t="s">
        <v>1294</v>
      </c>
      <c r="E363" s="74" t="s">
        <v>1654</v>
      </c>
      <c r="H363" s="74" t="s">
        <v>629</v>
      </c>
      <c r="I363" s="74" t="s">
        <v>770</v>
      </c>
      <c r="J363" s="74" t="s">
        <v>770</v>
      </c>
      <c r="K363" s="74" t="s">
        <v>24</v>
      </c>
      <c r="L363" s="74" t="s">
        <v>1997</v>
      </c>
      <c r="M363" s="107">
        <v>-4.469055</v>
      </c>
      <c r="N363" s="107">
        <v>35.551296666666602</v>
      </c>
      <c r="O363" s="108">
        <v>1531.3</v>
      </c>
      <c r="P363" s="108">
        <v>1.5</v>
      </c>
      <c r="Q363" s="108">
        <v>1.9412568800000001</v>
      </c>
      <c r="R363" s="135"/>
      <c r="S363" s="74">
        <v>46</v>
      </c>
      <c r="T363" s="74">
        <v>46</v>
      </c>
      <c r="U363" s="109">
        <f>V363/X363*T363</f>
        <v>12.266666666666666</v>
      </c>
      <c r="V363" s="109">
        <v>0.8</v>
      </c>
      <c r="W363" s="109">
        <v>0.58713000000000004</v>
      </c>
      <c r="X363" s="74">
        <v>3</v>
      </c>
      <c r="Y363" s="109">
        <v>0.46776000000000001</v>
      </c>
      <c r="Z363" s="109">
        <v>12</v>
      </c>
      <c r="AA363" s="77">
        <f>Y363/W363</f>
        <v>0.79668897859077203</v>
      </c>
      <c r="AB363" s="77">
        <f>U363</f>
        <v>12.266666666666666</v>
      </c>
      <c r="AC363" s="78">
        <f>+AB363*(100-Z363)/100</f>
        <v>10.794666666666666</v>
      </c>
      <c r="AD363" s="78">
        <f>AC363*AA363</f>
        <v>8.5999919608945206</v>
      </c>
      <c r="AE363" s="78">
        <f>+(AD363/Z363*12.5)</f>
        <v>8.9583249592651253</v>
      </c>
      <c r="AF363" s="63">
        <f>AE363*10000/25</f>
        <v>3583.3299837060499</v>
      </c>
      <c r="AG363" s="63"/>
    </row>
    <row r="364" spans="1:34" ht="15" x14ac:dyDescent="0.2">
      <c r="A364" s="106" t="s">
        <v>23</v>
      </c>
      <c r="B364" s="74" t="s">
        <v>1086</v>
      </c>
      <c r="C364" s="74" t="s">
        <v>1103</v>
      </c>
      <c r="D364" s="74" t="s">
        <v>1294</v>
      </c>
      <c r="E364" s="74" t="s">
        <v>1295</v>
      </c>
      <c r="H364" s="74" t="s">
        <v>762</v>
      </c>
      <c r="I364" s="74" t="s">
        <v>763</v>
      </c>
      <c r="J364" s="74" t="s">
        <v>763</v>
      </c>
      <c r="K364" s="74" t="s">
        <v>25</v>
      </c>
      <c r="L364" s="74" t="s">
        <v>1915</v>
      </c>
      <c r="M364" s="107">
        <v>-4.45373166666666</v>
      </c>
      <c r="N364" s="107">
        <v>35.507824999999997</v>
      </c>
      <c r="O364" s="108">
        <v>1580.7</v>
      </c>
      <c r="P364" s="108">
        <v>0.75</v>
      </c>
      <c r="Q364" s="108">
        <v>0.70375504</v>
      </c>
      <c r="R364" s="135"/>
      <c r="S364" s="74">
        <v>78</v>
      </c>
      <c r="T364" s="74">
        <v>74</v>
      </c>
      <c r="U364" s="109">
        <f>V364/X364*T364</f>
        <v>14.306666666666667</v>
      </c>
      <c r="V364" s="109">
        <v>0.57999999999999996</v>
      </c>
      <c r="W364" s="109">
        <v>0.33798</v>
      </c>
      <c r="X364" s="74">
        <v>3</v>
      </c>
      <c r="Y364" s="109">
        <v>0.21764</v>
      </c>
      <c r="Z364" s="76">
        <v>11.4</v>
      </c>
      <c r="AA364" s="77">
        <f>Y364/W364</f>
        <v>0.6439434286052429</v>
      </c>
      <c r="AB364" s="77">
        <f>U364</f>
        <v>14.306666666666667</v>
      </c>
      <c r="AC364" s="78">
        <f>+AB364*(100-Z364)/100</f>
        <v>12.675706666666665</v>
      </c>
      <c r="AD364" s="78">
        <f>AC364*AA364</f>
        <v>8.1624380109276675</v>
      </c>
      <c r="AE364" s="78">
        <f>+(AD364/Z364*12.5)</f>
        <v>8.9500416786487591</v>
      </c>
      <c r="AF364" s="61">
        <f>AE364*10000/25</f>
        <v>3580.0166714595039</v>
      </c>
      <c r="AG364" s="63"/>
    </row>
    <row r="365" spans="1:34" ht="15" x14ac:dyDescent="0.2">
      <c r="A365" s="106" t="s">
        <v>23</v>
      </c>
      <c r="B365" s="74" t="s">
        <v>1086</v>
      </c>
      <c r="C365" s="74" t="s">
        <v>1177</v>
      </c>
      <c r="D365" s="74" t="s">
        <v>1204</v>
      </c>
      <c r="E365" s="74" t="s">
        <v>1336</v>
      </c>
      <c r="H365" s="74" t="s">
        <v>501</v>
      </c>
      <c r="I365" s="74" t="s">
        <v>768</v>
      </c>
      <c r="J365" s="74" t="s">
        <v>768</v>
      </c>
      <c r="K365" s="74" t="s">
        <v>25</v>
      </c>
      <c r="L365" s="74" t="s">
        <v>1985</v>
      </c>
      <c r="M365" s="107">
        <v>-3.43384599271032</v>
      </c>
      <c r="N365" s="107">
        <v>35.634658366434401</v>
      </c>
      <c r="O365" s="108">
        <v>1354.62182204635</v>
      </c>
      <c r="P365" s="108">
        <v>3.5</v>
      </c>
      <c r="Q365" s="108">
        <v>2.6316682500000002</v>
      </c>
      <c r="R365" s="135"/>
      <c r="S365" s="74">
        <v>109</v>
      </c>
      <c r="T365" s="74">
        <v>103</v>
      </c>
      <c r="U365" s="109">
        <f>V365/X365*T365</f>
        <v>15.793333333333335</v>
      </c>
      <c r="V365" s="109">
        <v>0.46</v>
      </c>
      <c r="W365" s="109">
        <v>0.37602999999999998</v>
      </c>
      <c r="X365" s="74">
        <v>3</v>
      </c>
      <c r="Y365" s="109">
        <v>0.28873000000000004</v>
      </c>
      <c r="Z365" s="109">
        <v>14.5</v>
      </c>
      <c r="AA365" s="77">
        <f>Y365/W365</f>
        <v>0.76783767252612845</v>
      </c>
      <c r="AB365" s="77">
        <f>U365</f>
        <v>15.793333333333335</v>
      </c>
      <c r="AC365" s="78">
        <f>+AB365*(100-Z365)/100</f>
        <v>13.503300000000001</v>
      </c>
      <c r="AD365" s="78">
        <f>AC365*AA365</f>
        <v>10.368342443422071</v>
      </c>
      <c r="AE365" s="78">
        <f>+(AD365/Z365*12.5)</f>
        <v>8.9382262443293712</v>
      </c>
      <c r="AF365" s="63">
        <f>AE365*10000/25</f>
        <v>3575.2904977317485</v>
      </c>
      <c r="AG365" s="63"/>
    </row>
    <row r="366" spans="1:34" ht="15" x14ac:dyDescent="0.2">
      <c r="A366" s="106" t="s">
        <v>23</v>
      </c>
      <c r="B366" s="74" t="s">
        <v>1078</v>
      </c>
      <c r="C366" s="74" t="s">
        <v>1132</v>
      </c>
      <c r="D366" s="74" t="s">
        <v>1133</v>
      </c>
      <c r="E366" s="74" t="s">
        <v>1134</v>
      </c>
      <c r="H366" s="74" t="s">
        <v>442</v>
      </c>
      <c r="I366" s="74" t="s">
        <v>443</v>
      </c>
      <c r="J366" s="74" t="s">
        <v>443</v>
      </c>
      <c r="K366" s="74" t="s">
        <v>24</v>
      </c>
      <c r="L366" s="74" t="s">
        <v>2842</v>
      </c>
      <c r="M366" s="107">
        <v>-8.8388328322792002</v>
      </c>
      <c r="N366" s="107">
        <v>32.998246723054301</v>
      </c>
      <c r="O366" s="108">
        <v>1514.8040333776801</v>
      </c>
      <c r="P366" s="108">
        <v>1</v>
      </c>
      <c r="Q366" s="108">
        <v>0.87277486000000004</v>
      </c>
      <c r="R366" s="137"/>
      <c r="S366" s="74">
        <v>54</v>
      </c>
      <c r="T366" s="74">
        <v>76</v>
      </c>
      <c r="U366" s="109">
        <f>V366/X366*T366</f>
        <v>12.666666666666666</v>
      </c>
      <c r="V366" s="109">
        <v>0.5</v>
      </c>
      <c r="W366" s="109">
        <v>0.4</v>
      </c>
      <c r="X366" s="74">
        <v>3</v>
      </c>
      <c r="Y366" s="109">
        <v>0.34</v>
      </c>
      <c r="Z366" s="109">
        <v>13.1</v>
      </c>
      <c r="AA366" s="77">
        <f>Y366/W366</f>
        <v>0.85</v>
      </c>
      <c r="AB366" s="77">
        <f>U366</f>
        <v>12.666666666666666</v>
      </c>
      <c r="AC366" s="78">
        <f>+AB366*(100-Z366)/100</f>
        <v>11.007333333333333</v>
      </c>
      <c r="AD366" s="78">
        <f>AC366*AA366</f>
        <v>9.3562333333333338</v>
      </c>
      <c r="AE366" s="78">
        <f>+(AD366/Z366*12.5)</f>
        <v>8.9277035623409677</v>
      </c>
      <c r="AF366" s="63">
        <f>AE366*10000/25</f>
        <v>3571.0814249363875</v>
      </c>
      <c r="AG366" s="63"/>
    </row>
    <row r="367" spans="1:34" ht="15" x14ac:dyDescent="0.2">
      <c r="A367" s="106" t="s">
        <v>23</v>
      </c>
      <c r="B367" s="74" t="s">
        <v>1086</v>
      </c>
      <c r="C367" s="74" t="s">
        <v>1087</v>
      </c>
      <c r="D367" s="74" t="s">
        <v>1141</v>
      </c>
      <c r="E367" s="74" t="s">
        <v>1184</v>
      </c>
      <c r="H367" s="74" t="s">
        <v>544</v>
      </c>
      <c r="I367" s="74" t="s">
        <v>1887</v>
      </c>
      <c r="J367" s="74" t="s">
        <v>1888</v>
      </c>
      <c r="K367" s="74" t="s">
        <v>25</v>
      </c>
      <c r="L367" s="74" t="s">
        <v>1891</v>
      </c>
      <c r="M367" s="107">
        <v>-3.2507266666666599</v>
      </c>
      <c r="N367" s="107">
        <v>37.115771666666603</v>
      </c>
      <c r="O367" s="108">
        <v>1093.8</v>
      </c>
      <c r="P367" s="108">
        <v>0.25</v>
      </c>
      <c r="Q367" s="108">
        <v>0.35311304500000001</v>
      </c>
      <c r="R367" s="135"/>
      <c r="S367" s="74">
        <v>78</v>
      </c>
      <c r="T367" s="74">
        <v>78</v>
      </c>
      <c r="U367" s="109">
        <f>V367/X367*T367</f>
        <v>11.96</v>
      </c>
      <c r="V367" s="109">
        <v>0.46</v>
      </c>
      <c r="W367" s="109">
        <v>0.39710000000000001</v>
      </c>
      <c r="X367" s="74">
        <v>3</v>
      </c>
      <c r="Y367" s="109">
        <v>0.30774000000000001</v>
      </c>
      <c r="Z367" s="109">
        <v>11.5</v>
      </c>
      <c r="AA367" s="77">
        <f>Y367/W367</f>
        <v>0.77496852178292619</v>
      </c>
      <c r="AB367" s="77">
        <f>U367</f>
        <v>11.96</v>
      </c>
      <c r="AC367" s="78">
        <f>+AB367*(100-Z367)/100</f>
        <v>10.5846</v>
      </c>
      <c r="AD367" s="78">
        <f>AC367*AA367</f>
        <v>8.2027318156635598</v>
      </c>
      <c r="AE367" s="78">
        <f>+(AD367/Z367*12.5)</f>
        <v>8.9160128431125649</v>
      </c>
      <c r="AF367" s="63">
        <f>AE367*10000/25</f>
        <v>3566.4051372450258</v>
      </c>
      <c r="AG367" s="63"/>
    </row>
    <row r="368" spans="1:34" ht="15" x14ac:dyDescent="0.2">
      <c r="A368" s="106" t="s">
        <v>23</v>
      </c>
      <c r="B368" s="74" t="s">
        <v>1086</v>
      </c>
      <c r="C368" s="74" t="s">
        <v>1177</v>
      </c>
      <c r="D368" s="74" t="s">
        <v>1178</v>
      </c>
      <c r="E368" s="74" t="s">
        <v>2004</v>
      </c>
      <c r="H368" s="74" t="s">
        <v>519</v>
      </c>
      <c r="I368" s="74" t="s">
        <v>2184</v>
      </c>
      <c r="J368" s="74" t="s">
        <v>2185</v>
      </c>
      <c r="K368" s="74" t="s">
        <v>25</v>
      </c>
      <c r="L368" s="74" t="s">
        <v>2186</v>
      </c>
      <c r="M368" s="107">
        <v>-3.3524269178350301</v>
      </c>
      <c r="N368" s="107">
        <v>36.357145175394798</v>
      </c>
      <c r="O368" s="108">
        <v>1390.27551548515</v>
      </c>
      <c r="P368" s="108">
        <v>1</v>
      </c>
      <c r="Q368" s="108">
        <v>1.1277872200000001</v>
      </c>
      <c r="R368" s="135"/>
      <c r="S368" s="74">
        <v>72</v>
      </c>
      <c r="T368" s="74">
        <v>72</v>
      </c>
      <c r="U368" s="109">
        <f>V368/X368*T368</f>
        <v>15.360000000000001</v>
      </c>
      <c r="V368" s="109">
        <v>0.64</v>
      </c>
      <c r="W368" s="109">
        <v>0.46867000000000003</v>
      </c>
      <c r="X368" s="74">
        <v>3</v>
      </c>
      <c r="Y368" s="109">
        <v>0.35987999999999998</v>
      </c>
      <c r="Z368" s="109">
        <v>14.2</v>
      </c>
      <c r="AA368" s="77">
        <f>Y368/W368</f>
        <v>0.76787505067531514</v>
      </c>
      <c r="AB368" s="77">
        <f>U368</f>
        <v>15.360000000000001</v>
      </c>
      <c r="AC368" s="78">
        <f>+AB368*(100-Z368)/100</f>
        <v>13.178880000000001</v>
      </c>
      <c r="AD368" s="78">
        <f>AC368*AA368</f>
        <v>10.119733147843899</v>
      </c>
      <c r="AE368" s="78">
        <f>+(AD368/Z368*12.5)</f>
        <v>8.908215799158361</v>
      </c>
      <c r="AF368" s="63">
        <f>AE368*10000/25</f>
        <v>3563.2863196633443</v>
      </c>
      <c r="AG368" s="63"/>
      <c r="AH368" s="74" t="s">
        <v>2010</v>
      </c>
    </row>
    <row r="369" spans="1:34" ht="15" x14ac:dyDescent="0.2">
      <c r="A369" s="106" t="s">
        <v>23</v>
      </c>
      <c r="B369" s="74" t="s">
        <v>1086</v>
      </c>
      <c r="C369" s="74" t="s">
        <v>1087</v>
      </c>
      <c r="D369" s="74" t="s">
        <v>1095</v>
      </c>
      <c r="E369" s="74" t="s">
        <v>1235</v>
      </c>
      <c r="H369" s="74" t="s">
        <v>566</v>
      </c>
      <c r="I369" s="74" t="s">
        <v>570</v>
      </c>
      <c r="J369" s="74" t="s">
        <v>570</v>
      </c>
      <c r="K369" s="74" t="s">
        <v>26</v>
      </c>
      <c r="L369" s="74" t="s">
        <v>2453</v>
      </c>
      <c r="M369" s="107">
        <v>-3.4693633529999999</v>
      </c>
      <c r="N369" s="107">
        <v>37.422293529999997</v>
      </c>
      <c r="O369" s="108">
        <v>704.71575419999999</v>
      </c>
      <c r="P369" s="108">
        <v>3</v>
      </c>
      <c r="Q369" s="108">
        <v>2.6689811049999999</v>
      </c>
      <c r="R369" s="135"/>
      <c r="S369" s="74">
        <v>54</v>
      </c>
      <c r="T369" s="74">
        <v>43</v>
      </c>
      <c r="U369" s="109">
        <f>V369/X369*T369</f>
        <v>15.480000000000002</v>
      </c>
      <c r="V369" s="109">
        <v>1.08</v>
      </c>
      <c r="W369" s="109">
        <v>0.50497999999999998</v>
      </c>
      <c r="X369" s="74">
        <v>3</v>
      </c>
      <c r="Y369" s="109">
        <v>0.39426</v>
      </c>
      <c r="Z369" s="109">
        <v>14.5</v>
      </c>
      <c r="AA369" s="77">
        <f>Y369/W369</f>
        <v>0.78074379183333997</v>
      </c>
      <c r="AB369" s="77">
        <f>U369</f>
        <v>15.480000000000002</v>
      </c>
      <c r="AC369" s="78">
        <f>+AB369*(100-Z369)/100</f>
        <v>13.235400000000002</v>
      </c>
      <c r="AD369" s="78">
        <f>AC369*AA369</f>
        <v>10.33345638243099</v>
      </c>
      <c r="AE369" s="78">
        <f>+(AD369/Z369*12.5)</f>
        <v>8.9081520538198191</v>
      </c>
      <c r="AF369" s="63">
        <f>AE369*10000/25</f>
        <v>3563.2608215279279</v>
      </c>
      <c r="AG369" s="63"/>
      <c r="AH369" s="74" t="s">
        <v>2010</v>
      </c>
    </row>
    <row r="370" spans="1:34" ht="15" x14ac:dyDescent="0.2">
      <c r="A370" s="106" t="s">
        <v>23</v>
      </c>
      <c r="B370" s="74" t="s">
        <v>1078</v>
      </c>
      <c r="C370" s="74" t="s">
        <v>1079</v>
      </c>
      <c r="D370" s="74" t="s">
        <v>1228</v>
      </c>
      <c r="E370" s="74" t="s">
        <v>1366</v>
      </c>
      <c r="H370" s="74" t="s">
        <v>958</v>
      </c>
      <c r="I370" s="74" t="s">
        <v>1394</v>
      </c>
      <c r="J370" s="74" t="s">
        <v>1395</v>
      </c>
      <c r="K370" s="74" t="s">
        <v>26</v>
      </c>
      <c r="L370" s="74" t="s">
        <v>1397</v>
      </c>
      <c r="M370" s="107">
        <v>-7.6926500000000004</v>
      </c>
      <c r="N370" s="107">
        <v>35.981614999999998</v>
      </c>
      <c r="O370" s="108">
        <v>1523.3</v>
      </c>
      <c r="P370" s="108">
        <v>3</v>
      </c>
      <c r="Q370" s="108">
        <v>2.7342168249999999</v>
      </c>
      <c r="R370" s="137"/>
      <c r="S370" s="74">
        <v>90</v>
      </c>
      <c r="T370" s="74">
        <v>82</v>
      </c>
      <c r="U370" s="109">
        <f>V370/X370*T370</f>
        <v>12.573333333333334</v>
      </c>
      <c r="V370" s="109">
        <v>0.46</v>
      </c>
      <c r="W370" s="109">
        <v>0.31562000000000001</v>
      </c>
      <c r="X370" s="74">
        <v>3</v>
      </c>
      <c r="Y370" s="109">
        <v>0.25512000000000001</v>
      </c>
      <c r="Z370" s="110">
        <v>12.5</v>
      </c>
      <c r="AA370" s="77">
        <f>Y370/W370</f>
        <v>0.80831379507002088</v>
      </c>
      <c r="AB370" s="77">
        <f>U370</f>
        <v>12.573333333333334</v>
      </c>
      <c r="AC370" s="78">
        <f>+AB370*(100-Z370)/100</f>
        <v>11.001666666666667</v>
      </c>
      <c r="AD370" s="78">
        <f>AC370*AA370</f>
        <v>8.8927989354286794</v>
      </c>
      <c r="AE370" s="78">
        <f>+(AD370/Z370*12.5)</f>
        <v>8.8927989354286794</v>
      </c>
      <c r="AF370" s="61">
        <f>AE370*10000/25</f>
        <v>3557.1195741714719</v>
      </c>
      <c r="AG370" s="63"/>
      <c r="AH370" s="74" t="s">
        <v>2010</v>
      </c>
    </row>
    <row r="371" spans="1:34" ht="15" x14ac:dyDescent="0.2">
      <c r="A371" s="106" t="s">
        <v>23</v>
      </c>
      <c r="B371" s="74" t="s">
        <v>1086</v>
      </c>
      <c r="C371" s="74" t="s">
        <v>1177</v>
      </c>
      <c r="D371" s="74" t="s">
        <v>1178</v>
      </c>
      <c r="E371" s="74" t="s">
        <v>1179</v>
      </c>
      <c r="H371" s="74" t="s">
        <v>524</v>
      </c>
      <c r="I371" s="74" t="s">
        <v>2499</v>
      </c>
      <c r="J371" s="74" t="s">
        <v>833</v>
      </c>
      <c r="K371" s="74" t="s">
        <v>26</v>
      </c>
      <c r="L371" s="74" t="s">
        <v>2501</v>
      </c>
      <c r="M371" s="107">
        <v>-3.3816517579999998</v>
      </c>
      <c r="N371" s="107">
        <v>36.319151390000002</v>
      </c>
      <c r="O371" s="108">
        <v>1402.5991240000001</v>
      </c>
      <c r="P371" s="108">
        <v>2.5</v>
      </c>
      <c r="Q371" s="108">
        <v>2.31735069</v>
      </c>
      <c r="R371" s="135"/>
      <c r="S371" s="74">
        <v>40</v>
      </c>
      <c r="T371" s="74">
        <v>40</v>
      </c>
      <c r="U371" s="109">
        <f>V371/X371*T371</f>
        <v>12.8</v>
      </c>
      <c r="V371" s="109">
        <v>1.6</v>
      </c>
      <c r="W371" s="109">
        <v>0.53312999999999999</v>
      </c>
      <c r="X371" s="74">
        <v>5</v>
      </c>
      <c r="Y371" s="109">
        <v>0.42222000000000004</v>
      </c>
      <c r="Z371" s="109">
        <v>12.5</v>
      </c>
      <c r="AA371" s="77">
        <f>Y371/W371</f>
        <v>0.79196443644139336</v>
      </c>
      <c r="AB371" s="77">
        <f>U371</f>
        <v>12.8</v>
      </c>
      <c r="AC371" s="78">
        <f>+AB371*(100-Z371)/100</f>
        <v>11.2</v>
      </c>
      <c r="AD371" s="78">
        <f>AC371*AA371</f>
        <v>8.8700016881436046</v>
      </c>
      <c r="AE371" s="78">
        <f>+(AD371/Z371*12.5)</f>
        <v>8.8700016881436046</v>
      </c>
      <c r="AF371" s="63">
        <f>AE371*10000/25</f>
        <v>3548.0006752574423</v>
      </c>
      <c r="AG371" s="63"/>
    </row>
    <row r="372" spans="1:34" ht="15" x14ac:dyDescent="0.2">
      <c r="A372" s="106" t="s">
        <v>23</v>
      </c>
      <c r="B372" s="74" t="s">
        <v>1078</v>
      </c>
      <c r="C372" s="74" t="s">
        <v>1079</v>
      </c>
      <c r="D372" s="74" t="s">
        <v>1419</v>
      </c>
      <c r="E372" s="74" t="s">
        <v>1544</v>
      </c>
      <c r="H372" s="74" t="s">
        <v>192</v>
      </c>
      <c r="I372" s="74" t="s">
        <v>1572</v>
      </c>
      <c r="J372" s="74" t="s">
        <v>193</v>
      </c>
      <c r="K372" s="74" t="s">
        <v>25</v>
      </c>
      <c r="L372" s="74" t="s">
        <v>1578</v>
      </c>
      <c r="M372" s="107">
        <v>-8.3452246264450292</v>
      </c>
      <c r="N372" s="107">
        <v>35.061159924655101</v>
      </c>
      <c r="O372" s="108">
        <v>1691.8130815463501</v>
      </c>
      <c r="P372" s="108">
        <v>3</v>
      </c>
      <c r="Q372" s="108">
        <v>2.235064725</v>
      </c>
      <c r="R372" s="137"/>
      <c r="S372" s="74">
        <v>76</v>
      </c>
      <c r="T372" s="74">
        <v>65</v>
      </c>
      <c r="U372" s="109">
        <f>V372/X372*T372</f>
        <v>12.999999999999998</v>
      </c>
      <c r="V372" s="109">
        <v>0.6</v>
      </c>
      <c r="W372" s="109">
        <v>0.37204000000000004</v>
      </c>
      <c r="X372" s="74">
        <v>3</v>
      </c>
      <c r="Y372" s="109">
        <v>0.28429000000000004</v>
      </c>
      <c r="Z372" s="109">
        <v>12.3</v>
      </c>
      <c r="AA372" s="77">
        <f>Y372/W372</f>
        <v>0.76413826470272017</v>
      </c>
      <c r="AB372" s="77">
        <f>U372</f>
        <v>12.999999999999998</v>
      </c>
      <c r="AC372" s="78">
        <f>+AB372*(100-Z372)/100</f>
        <v>11.401</v>
      </c>
      <c r="AD372" s="78">
        <f>AC372*AA372</f>
        <v>8.7119403558757131</v>
      </c>
      <c r="AE372" s="78">
        <f>+(AD372/Z372*12.5)</f>
        <v>8.8535979226379187</v>
      </c>
      <c r="AF372" s="63">
        <f>AE372*10000/25</f>
        <v>3541.4391690551674</v>
      </c>
      <c r="AG372" s="63"/>
    </row>
    <row r="373" spans="1:34" ht="15" x14ac:dyDescent="0.2">
      <c r="A373" s="106" t="s">
        <v>23</v>
      </c>
      <c r="B373" s="74" t="s">
        <v>1086</v>
      </c>
      <c r="C373" s="74" t="s">
        <v>1087</v>
      </c>
      <c r="D373" s="74" t="s">
        <v>1088</v>
      </c>
      <c r="E373" s="74" t="s">
        <v>1467</v>
      </c>
      <c r="H373" s="74" t="s">
        <v>580</v>
      </c>
      <c r="I373" s="74" t="s">
        <v>2298</v>
      </c>
      <c r="J373" s="74" t="s">
        <v>2299</v>
      </c>
      <c r="K373" s="74" t="s">
        <v>26</v>
      </c>
      <c r="L373" s="74" t="s">
        <v>2302</v>
      </c>
      <c r="M373" s="107">
        <v>-3.2264650000000001</v>
      </c>
      <c r="N373" s="107">
        <v>37.046063330000003</v>
      </c>
      <c r="O373" s="108">
        <v>1217.5</v>
      </c>
      <c r="P373" s="108">
        <v>1</v>
      </c>
      <c r="Q373" s="108">
        <v>1.110242765</v>
      </c>
      <c r="R373" s="135"/>
      <c r="S373" s="74">
        <v>82</v>
      </c>
      <c r="T373" s="74">
        <v>74</v>
      </c>
      <c r="U373" s="109">
        <f>V373/X373*T373</f>
        <v>13.320000000000002</v>
      </c>
      <c r="V373" s="109">
        <v>0.54</v>
      </c>
      <c r="W373" s="109">
        <v>0.33982000000000001</v>
      </c>
      <c r="X373" s="74">
        <v>3</v>
      </c>
      <c r="Y373" s="109">
        <v>0.25799</v>
      </c>
      <c r="Z373" s="109">
        <v>12.5</v>
      </c>
      <c r="AA373" s="77">
        <f>Y373/W373</f>
        <v>0.75919604496498139</v>
      </c>
      <c r="AB373" s="77">
        <f>U373</f>
        <v>13.320000000000002</v>
      </c>
      <c r="AC373" s="78">
        <f>+AB373*(100-Z373)/100</f>
        <v>11.655000000000003</v>
      </c>
      <c r="AD373" s="78">
        <f>AC373*AA373</f>
        <v>8.8484299040668599</v>
      </c>
      <c r="AE373" s="78">
        <f>+(AD373/Z373*12.5)</f>
        <v>8.8484299040668599</v>
      </c>
      <c r="AF373" s="63">
        <f>AE373*10000/25</f>
        <v>3539.371961626744</v>
      </c>
      <c r="AG373" s="63"/>
    </row>
    <row r="374" spans="1:34" ht="15" x14ac:dyDescent="0.2">
      <c r="A374" s="106" t="s">
        <v>23</v>
      </c>
      <c r="B374" s="74" t="s">
        <v>1078</v>
      </c>
      <c r="C374" s="74" t="s">
        <v>1079</v>
      </c>
      <c r="D374" s="74" t="s">
        <v>1419</v>
      </c>
      <c r="E374" s="74" t="s">
        <v>1420</v>
      </c>
      <c r="H374" s="74" t="s">
        <v>185</v>
      </c>
      <c r="I374" s="74" t="s">
        <v>186</v>
      </c>
      <c r="J374" s="74" t="s">
        <v>186</v>
      </c>
      <c r="K374" s="74" t="s">
        <v>25</v>
      </c>
      <c r="L374" s="74" t="s">
        <v>1494</v>
      </c>
      <c r="M374" s="107">
        <v>-8.2768265006314206</v>
      </c>
      <c r="N374" s="107">
        <v>35.045675298176</v>
      </c>
      <c r="O374" s="108">
        <v>1542.4549332991601</v>
      </c>
      <c r="P374" s="108">
        <v>1</v>
      </c>
      <c r="Q374" s="108">
        <v>0.86437328999999996</v>
      </c>
      <c r="R374" s="137"/>
      <c r="S374" s="74">
        <v>89</v>
      </c>
      <c r="T374" s="74">
        <v>76</v>
      </c>
      <c r="U374" s="109">
        <f>V374/X374*T374</f>
        <v>14.693333333333333</v>
      </c>
      <c r="V374" s="109">
        <v>0.57999999999999996</v>
      </c>
      <c r="W374" s="109">
        <v>0.43737999999999999</v>
      </c>
      <c r="X374" s="74">
        <v>3</v>
      </c>
      <c r="Y374" s="109">
        <v>0.31718999999999997</v>
      </c>
      <c r="Z374" s="76">
        <v>13.1</v>
      </c>
      <c r="AA374" s="77">
        <f>Y374/W374</f>
        <v>0.72520462755498649</v>
      </c>
      <c r="AB374" s="77">
        <f>U374</f>
        <v>14.693333333333333</v>
      </c>
      <c r="AC374" s="78">
        <f>+AB374*(100-Z374)/100</f>
        <v>12.768506666666667</v>
      </c>
      <c r="AD374" s="78">
        <f>AC374*AA374</f>
        <v>9.2597801216333622</v>
      </c>
      <c r="AE374" s="78">
        <f>+(AD374/Z374*12.5)</f>
        <v>8.8356680549936666</v>
      </c>
      <c r="AF374" s="61">
        <f>AE374*10000/25</f>
        <v>3534.2672219974665</v>
      </c>
      <c r="AG374" s="63"/>
    </row>
    <row r="375" spans="1:34" ht="15" x14ac:dyDescent="0.2">
      <c r="A375" s="106" t="s">
        <v>23</v>
      </c>
      <c r="B375" s="74" t="s">
        <v>1078</v>
      </c>
      <c r="C375" s="74" t="s">
        <v>1157</v>
      </c>
      <c r="D375" s="74" t="s">
        <v>1489</v>
      </c>
      <c r="E375" s="74" t="s">
        <v>2615</v>
      </c>
      <c r="H375" s="74" t="s">
        <v>408</v>
      </c>
      <c r="I375" s="74" t="s">
        <v>2679</v>
      </c>
      <c r="J375" s="74" t="s">
        <v>409</v>
      </c>
      <c r="K375" s="74" t="s">
        <v>26</v>
      </c>
      <c r="L375" s="74" t="s">
        <v>2682</v>
      </c>
      <c r="M375" s="107">
        <v>-10.569879999999999</v>
      </c>
      <c r="N375" s="107">
        <v>35.38493167</v>
      </c>
      <c r="O375" s="108">
        <v>1008.7</v>
      </c>
      <c r="P375" s="108">
        <v>1.5</v>
      </c>
      <c r="Q375" s="108">
        <v>1.44704688</v>
      </c>
      <c r="R375" s="137"/>
      <c r="S375" s="74">
        <v>89</v>
      </c>
      <c r="T375" s="74">
        <v>65</v>
      </c>
      <c r="U375" s="109">
        <f>V375/X375*T375</f>
        <v>13.433333333333334</v>
      </c>
      <c r="V375" s="109">
        <v>0.62</v>
      </c>
      <c r="W375" s="109">
        <v>0.44</v>
      </c>
      <c r="X375" s="74">
        <v>3</v>
      </c>
      <c r="Y375" s="109">
        <v>0.35499999999999998</v>
      </c>
      <c r="Z375" s="109">
        <v>13.3</v>
      </c>
      <c r="AA375" s="77">
        <f>Y375/W375</f>
        <v>0.80681818181818177</v>
      </c>
      <c r="AB375" s="77">
        <f>U375</f>
        <v>13.433333333333334</v>
      </c>
      <c r="AC375" s="78">
        <f>+AB375*(100-Z375)/100</f>
        <v>11.646700000000001</v>
      </c>
      <c r="AD375" s="78">
        <f>AC375*AA375</f>
        <v>9.3967693181818177</v>
      </c>
      <c r="AE375" s="78">
        <f>+(AD375/Z375*12.5)</f>
        <v>8.8315501110731365</v>
      </c>
      <c r="AF375" s="63">
        <f>AE375*10000/25</f>
        <v>3532.6200444292544</v>
      </c>
      <c r="AG375" s="63"/>
    </row>
    <row r="376" spans="1:34" ht="15" x14ac:dyDescent="0.2">
      <c r="A376" s="106" t="s">
        <v>23</v>
      </c>
      <c r="B376" s="74" t="s">
        <v>1086</v>
      </c>
      <c r="C376" s="74" t="s">
        <v>1087</v>
      </c>
      <c r="D376" s="74" t="s">
        <v>1088</v>
      </c>
      <c r="E376" s="74" t="s">
        <v>1467</v>
      </c>
      <c r="H376" s="74" t="s">
        <v>580</v>
      </c>
      <c r="I376" s="74" t="s">
        <v>2298</v>
      </c>
      <c r="J376" s="74" t="s">
        <v>2299</v>
      </c>
      <c r="K376" s="74" t="s">
        <v>24</v>
      </c>
      <c r="L376" s="74" t="s">
        <v>2300</v>
      </c>
      <c r="M376" s="107">
        <v>-3.2263449999999998</v>
      </c>
      <c r="N376" s="107">
        <v>37.046496666666599</v>
      </c>
      <c r="O376" s="108">
        <v>1223.4000000000001</v>
      </c>
      <c r="P376" s="108">
        <v>1</v>
      </c>
      <c r="Q376" s="108">
        <v>1.110242765</v>
      </c>
      <c r="R376" s="135"/>
      <c r="S376" s="74">
        <v>71</v>
      </c>
      <c r="T376" s="74">
        <v>65</v>
      </c>
      <c r="U376" s="109">
        <f>V376/X376*T376</f>
        <v>14.3</v>
      </c>
      <c r="V376" s="109">
        <v>0.66</v>
      </c>
      <c r="W376" s="109">
        <v>0.44524000000000002</v>
      </c>
      <c r="X376" s="74">
        <v>3</v>
      </c>
      <c r="Y376" s="109">
        <v>0.34258999999999995</v>
      </c>
      <c r="Z376" s="109">
        <v>13.5</v>
      </c>
      <c r="AA376" s="77">
        <f>Y376/W376</f>
        <v>0.76945018417033495</v>
      </c>
      <c r="AB376" s="77">
        <f>U376</f>
        <v>14.3</v>
      </c>
      <c r="AC376" s="78">
        <f>+AB376*(100-Z376)/100</f>
        <v>12.3695</v>
      </c>
      <c r="AD376" s="78">
        <f>AC376*AA376</f>
        <v>9.5177140530949593</v>
      </c>
      <c r="AE376" s="78">
        <f>+(AD376/Z376*12.5)</f>
        <v>8.8126981973101479</v>
      </c>
      <c r="AF376" s="63">
        <f>AE376*10000/25</f>
        <v>3525.0792789240591</v>
      </c>
      <c r="AG376" s="63"/>
    </row>
    <row r="377" spans="1:34" ht="15" x14ac:dyDescent="0.2">
      <c r="A377" s="106" t="s">
        <v>23</v>
      </c>
      <c r="B377" s="74" t="s">
        <v>1086</v>
      </c>
      <c r="C377" s="74" t="s">
        <v>1103</v>
      </c>
      <c r="D377" s="74" t="s">
        <v>1288</v>
      </c>
      <c r="E377" s="74" t="s">
        <v>1289</v>
      </c>
      <c r="H377" s="74" t="s">
        <v>663</v>
      </c>
      <c r="I377" s="74" t="s">
        <v>2757</v>
      </c>
      <c r="J377" s="74" t="s">
        <v>2758</v>
      </c>
      <c r="K377" s="74" t="s">
        <v>24</v>
      </c>
      <c r="L377" s="74" t="s">
        <v>2762</v>
      </c>
      <c r="M377" s="107">
        <v>-3.8440986677248499</v>
      </c>
      <c r="N377" s="107">
        <v>35.446326477994099</v>
      </c>
      <c r="O377" s="108">
        <v>1860.12683429106</v>
      </c>
      <c r="P377" s="108">
        <v>1</v>
      </c>
      <c r="Q377" s="108">
        <v>1.1129609199999999</v>
      </c>
      <c r="R377" s="135"/>
      <c r="S377" s="74">
        <v>38</v>
      </c>
      <c r="T377" s="74">
        <v>38</v>
      </c>
      <c r="U377" s="109">
        <f>V377/X377*T377</f>
        <v>13.68</v>
      </c>
      <c r="V377" s="109">
        <v>0.72</v>
      </c>
      <c r="W377" s="109">
        <v>0.37694</v>
      </c>
      <c r="X377" s="74">
        <v>2</v>
      </c>
      <c r="Y377" s="109">
        <v>0.25727</v>
      </c>
      <c r="Z377" s="109">
        <v>11.7</v>
      </c>
      <c r="AA377" s="77">
        <f>Y377/W377</f>
        <v>0.68252241736085317</v>
      </c>
      <c r="AB377" s="77">
        <f>U377</f>
        <v>13.68</v>
      </c>
      <c r="AC377" s="78">
        <f>+AB377*(100-Z377)/100</f>
        <v>12.07944</v>
      </c>
      <c r="AD377" s="78">
        <f>AC377*AA377</f>
        <v>8.2444885891653836</v>
      </c>
      <c r="AE377" s="78">
        <f>+(AD377/Z377*12.5)</f>
        <v>8.8082143046638723</v>
      </c>
      <c r="AF377" s="63">
        <f>AE377*10000/25</f>
        <v>3523.285721865549</v>
      </c>
      <c r="AG377" s="63"/>
      <c r="AH377" s="74" t="s">
        <v>1802</v>
      </c>
    </row>
    <row r="378" spans="1:34" ht="15" x14ac:dyDescent="0.2">
      <c r="A378" s="106" t="s">
        <v>23</v>
      </c>
      <c r="B378" s="74" t="s">
        <v>1078</v>
      </c>
      <c r="C378" s="74" t="s">
        <v>1194</v>
      </c>
      <c r="D378" s="74" t="s">
        <v>1383</v>
      </c>
      <c r="E378" s="74" t="s">
        <v>1699</v>
      </c>
      <c r="H378" s="74" t="s">
        <v>912</v>
      </c>
      <c r="I378" s="74" t="s">
        <v>2181</v>
      </c>
      <c r="J378" s="74" t="s">
        <v>2181</v>
      </c>
      <c r="K378" s="74" t="s">
        <v>25</v>
      </c>
      <c r="L378" s="74" t="s">
        <v>2183</v>
      </c>
      <c r="M378" s="107">
        <v>-7.7649591007698602</v>
      </c>
      <c r="N378" s="107">
        <v>31.144869709195799</v>
      </c>
      <c r="O378" s="108">
        <v>1727.6506349344099</v>
      </c>
      <c r="P378" s="108">
        <v>2</v>
      </c>
      <c r="Q378" s="108">
        <v>2.2402539300000002</v>
      </c>
      <c r="R378" s="137"/>
      <c r="S378" s="74">
        <v>42</v>
      </c>
      <c r="T378" s="74">
        <v>39</v>
      </c>
      <c r="U378" s="109">
        <f>V378/X378*T378</f>
        <v>10.14</v>
      </c>
      <c r="V378" s="109">
        <v>0.78</v>
      </c>
      <c r="W378" s="109">
        <v>0.52</v>
      </c>
      <c r="X378" s="74">
        <v>3</v>
      </c>
      <c r="Y378" s="109">
        <v>0.41</v>
      </c>
      <c r="Z378" s="109">
        <v>10.199999999999999</v>
      </c>
      <c r="AA378" s="77">
        <f>Y378/W378</f>
        <v>0.78846153846153844</v>
      </c>
      <c r="AB378" s="77">
        <f>U378</f>
        <v>10.14</v>
      </c>
      <c r="AC378" s="78">
        <f>+AB378*(100-Z378)/100</f>
        <v>9.1057199999999998</v>
      </c>
      <c r="AD378" s="78">
        <f>AC378*AA378</f>
        <v>7.1795099999999996</v>
      </c>
      <c r="AE378" s="78">
        <f>+(AD378/Z378*12.5)</f>
        <v>8.7984191176470592</v>
      </c>
      <c r="AF378" s="63">
        <f>AE378*10000/25</f>
        <v>3519.3676470588234</v>
      </c>
      <c r="AG378" s="63"/>
      <c r="AH378" s="74" t="s">
        <v>1802</v>
      </c>
    </row>
    <row r="379" spans="1:34" ht="15" x14ac:dyDescent="0.2">
      <c r="A379" s="106" t="s">
        <v>23</v>
      </c>
      <c r="B379" s="74" t="s">
        <v>1086</v>
      </c>
      <c r="C379" s="74" t="s">
        <v>1177</v>
      </c>
      <c r="D379" s="74" t="s">
        <v>1178</v>
      </c>
      <c r="E379" s="74" t="s">
        <v>2086</v>
      </c>
      <c r="H379" s="74" t="s">
        <v>511</v>
      </c>
      <c r="I379" s="74" t="s">
        <v>2144</v>
      </c>
      <c r="J379" s="74" t="s">
        <v>2145</v>
      </c>
      <c r="K379" s="74" t="s">
        <v>26</v>
      </c>
      <c r="L379" s="74" t="s">
        <v>2146</v>
      </c>
      <c r="M379" s="107">
        <v>-3.3576355609999999</v>
      </c>
      <c r="N379" s="107">
        <v>36.325987529999999</v>
      </c>
      <c r="O379" s="108">
        <v>1471.494899</v>
      </c>
      <c r="P379" s="108">
        <v>3</v>
      </c>
      <c r="Q379" s="108">
        <v>3.6924900150000002</v>
      </c>
      <c r="R379" s="135"/>
      <c r="S379" s="74">
        <v>100</v>
      </c>
      <c r="T379" s="74">
        <v>85</v>
      </c>
      <c r="U379" s="109">
        <f>V379/X379*T379</f>
        <v>11.9</v>
      </c>
      <c r="V379" s="109">
        <v>0.28000000000000003</v>
      </c>
      <c r="W379" s="109">
        <v>0.19877</v>
      </c>
      <c r="X379" s="74">
        <v>2</v>
      </c>
      <c r="Y379" s="109">
        <v>0.13769999999999999</v>
      </c>
      <c r="Z379" s="109">
        <v>10.5</v>
      </c>
      <c r="AA379" s="77">
        <f>Y379/W379</f>
        <v>0.69276047693313869</v>
      </c>
      <c r="AB379" s="77">
        <f>U379</f>
        <v>11.9</v>
      </c>
      <c r="AC379" s="78">
        <f>+AB379*(100-Z379)/100</f>
        <v>10.650499999999999</v>
      </c>
      <c r="AD379" s="78">
        <f>AC379*AA379</f>
        <v>7.3782454595763927</v>
      </c>
      <c r="AE379" s="78">
        <f>+(AD379/Z379*12.5)</f>
        <v>8.7836255471147524</v>
      </c>
      <c r="AF379" s="63">
        <f>AE379*10000/25</f>
        <v>3513.450218845901</v>
      </c>
      <c r="AG379" s="63"/>
      <c r="AH379" s="74" t="s">
        <v>1802</v>
      </c>
    </row>
    <row r="380" spans="1:34" ht="15" x14ac:dyDescent="0.2">
      <c r="A380" s="106" t="s">
        <v>23</v>
      </c>
      <c r="B380" s="74" t="s">
        <v>1086</v>
      </c>
      <c r="C380" s="74" t="s">
        <v>1087</v>
      </c>
      <c r="D380" s="74" t="s">
        <v>1088</v>
      </c>
      <c r="E380" s="74" t="s">
        <v>1436</v>
      </c>
      <c r="H380" s="74" t="s">
        <v>597</v>
      </c>
      <c r="I380" s="74" t="s">
        <v>598</v>
      </c>
      <c r="J380" s="74" t="s">
        <v>2634</v>
      </c>
      <c r="K380" s="74" t="s">
        <v>26</v>
      </c>
      <c r="L380" s="74" t="s">
        <v>2635</v>
      </c>
      <c r="M380" s="107">
        <v>-3.1911016669999999</v>
      </c>
      <c r="N380" s="107">
        <v>37.077748329999999</v>
      </c>
      <c r="O380" s="108">
        <v>1272.5</v>
      </c>
      <c r="P380" s="108">
        <v>0.75</v>
      </c>
      <c r="Q380" s="108">
        <v>0.61479724000000002</v>
      </c>
      <c r="R380" s="135"/>
      <c r="S380" s="74">
        <v>60</v>
      </c>
      <c r="T380" s="74">
        <v>52</v>
      </c>
      <c r="U380" s="109">
        <f>V380/X380*T380</f>
        <v>10.399999999999999</v>
      </c>
      <c r="V380" s="109">
        <v>0.6</v>
      </c>
      <c r="W380" s="109">
        <v>0.36625000000000002</v>
      </c>
      <c r="X380" s="74">
        <v>3</v>
      </c>
      <c r="Y380" s="109">
        <v>0.28914999999999996</v>
      </c>
      <c r="Z380" s="109">
        <v>10.5</v>
      </c>
      <c r="AA380" s="77">
        <f>Y380/W380</f>
        <v>0.78948805460750837</v>
      </c>
      <c r="AB380" s="77">
        <f>U380</f>
        <v>10.399999999999999</v>
      </c>
      <c r="AC380" s="78">
        <f>+AB380*(100-Z380)/100</f>
        <v>9.3079999999999981</v>
      </c>
      <c r="AD380" s="78">
        <f>AC380*AA380</f>
        <v>7.3485548122866859</v>
      </c>
      <c r="AE380" s="78">
        <f>+(AD380/Z380*12.5)</f>
        <v>8.7482795384365311</v>
      </c>
      <c r="AF380" s="63">
        <f>AE380*10000/25</f>
        <v>3499.3118153746123</v>
      </c>
      <c r="AG380" s="63"/>
    </row>
    <row r="381" spans="1:34" ht="15" x14ac:dyDescent="0.2">
      <c r="A381" s="106" t="s">
        <v>23</v>
      </c>
      <c r="B381" s="74" t="s">
        <v>1086</v>
      </c>
      <c r="C381" s="74" t="s">
        <v>1103</v>
      </c>
      <c r="D381" s="74" t="s">
        <v>1104</v>
      </c>
      <c r="E381" s="74" t="s">
        <v>1399</v>
      </c>
      <c r="H381" s="74" t="s">
        <v>610</v>
      </c>
      <c r="I381" s="74" t="s">
        <v>2763</v>
      </c>
      <c r="J381" s="74" t="s">
        <v>611</v>
      </c>
      <c r="K381" s="74" t="s">
        <v>25</v>
      </c>
      <c r="L381" s="74" t="s">
        <v>2766</v>
      </c>
      <c r="M381" s="107">
        <v>-4.2517020395437504</v>
      </c>
      <c r="N381" s="107">
        <v>35.703988597955302</v>
      </c>
      <c r="O381" s="108">
        <v>1348.32314894152</v>
      </c>
      <c r="P381" s="108">
        <v>5</v>
      </c>
      <c r="Q381" s="108">
        <v>5.5311983199999997</v>
      </c>
      <c r="R381" s="135"/>
      <c r="S381" s="74">
        <v>51</v>
      </c>
      <c r="T381" s="74">
        <v>51</v>
      </c>
      <c r="U381" s="109">
        <f>V381/X381*T381</f>
        <v>11.22</v>
      </c>
      <c r="V381" s="109">
        <v>0.66</v>
      </c>
      <c r="W381" s="109">
        <v>0.46561999999999998</v>
      </c>
      <c r="X381" s="74">
        <v>3</v>
      </c>
      <c r="Y381" s="109">
        <v>0.36149000000000003</v>
      </c>
      <c r="Z381" s="109">
        <v>11.1</v>
      </c>
      <c r="AA381" s="77">
        <f>Y381/W381</f>
        <v>0.77636269919677003</v>
      </c>
      <c r="AB381" s="77">
        <f>U381</f>
        <v>11.22</v>
      </c>
      <c r="AC381" s="78">
        <f>+AB381*(100-Z381)/100</f>
        <v>9.9745800000000013</v>
      </c>
      <c r="AD381" s="78">
        <f>AC381*AA381</f>
        <v>7.7438918521541193</v>
      </c>
      <c r="AE381" s="78">
        <f>+(AD381/Z381*12.5)</f>
        <v>8.7205989326059896</v>
      </c>
      <c r="AF381" s="63">
        <f>AE381*10000/25</f>
        <v>3488.2395730423955</v>
      </c>
      <c r="AG381" s="63"/>
    </row>
    <row r="382" spans="1:34" ht="15" x14ac:dyDescent="0.2">
      <c r="A382" s="106" t="s">
        <v>23</v>
      </c>
      <c r="B382" s="74" t="s">
        <v>1086</v>
      </c>
      <c r="C382" s="74" t="s">
        <v>1177</v>
      </c>
      <c r="D382" s="74" t="s">
        <v>1204</v>
      </c>
      <c r="E382" s="74" t="s">
        <v>1371</v>
      </c>
      <c r="H382" s="74" t="s">
        <v>809</v>
      </c>
      <c r="I382" s="74" t="s">
        <v>810</v>
      </c>
      <c r="J382" s="74" t="s">
        <v>810</v>
      </c>
      <c r="K382" s="74" t="s">
        <v>25</v>
      </c>
      <c r="L382" s="74" t="s">
        <v>2297</v>
      </c>
      <c r="M382" s="107">
        <v>-3.3234164260829502</v>
      </c>
      <c r="N382" s="107">
        <v>35.715767231106597</v>
      </c>
      <c r="O382" s="108">
        <v>1430.3139798438301</v>
      </c>
      <c r="P382" s="108">
        <v>1.25</v>
      </c>
      <c r="Q382" s="108">
        <v>1.32300017</v>
      </c>
      <c r="R382" s="135"/>
      <c r="S382" s="74">
        <v>78</v>
      </c>
      <c r="T382" s="74">
        <v>67</v>
      </c>
      <c r="U382" s="109">
        <f>V382/X382*T382</f>
        <v>14.74</v>
      </c>
      <c r="V382" s="109">
        <v>0.66</v>
      </c>
      <c r="W382" s="109">
        <v>0.57472000000000001</v>
      </c>
      <c r="X382" s="74">
        <v>3</v>
      </c>
      <c r="Y382" s="109">
        <v>0.46035999999999999</v>
      </c>
      <c r="Z382" s="109">
        <v>14.5</v>
      </c>
      <c r="AA382" s="77">
        <f>Y382/W382</f>
        <v>0.80101614699331847</v>
      </c>
      <c r="AB382" s="77">
        <f>U382</f>
        <v>14.74</v>
      </c>
      <c r="AC382" s="78">
        <f>+AB382*(100-Z382)/100</f>
        <v>12.6027</v>
      </c>
      <c r="AD382" s="78">
        <f>AC382*AA382</f>
        <v>10.094966195712695</v>
      </c>
      <c r="AE382" s="78">
        <f>+(AD382/Z382*12.5)</f>
        <v>8.7025570652695645</v>
      </c>
      <c r="AF382" s="63">
        <f>AE382*10000/25</f>
        <v>3481.0228261078259</v>
      </c>
      <c r="AG382" s="63"/>
    </row>
    <row r="383" spans="1:34" ht="15" x14ac:dyDescent="0.2">
      <c r="A383" s="106" t="s">
        <v>23</v>
      </c>
      <c r="B383" s="74" t="s">
        <v>1086</v>
      </c>
      <c r="C383" s="74" t="s">
        <v>1087</v>
      </c>
      <c r="D383" s="74" t="s">
        <v>1095</v>
      </c>
      <c r="E383" s="74" t="s">
        <v>1235</v>
      </c>
      <c r="H383" s="74" t="s">
        <v>1549</v>
      </c>
      <c r="I383" s="74" t="s">
        <v>1550</v>
      </c>
      <c r="J383" s="74" t="s">
        <v>1550</v>
      </c>
      <c r="K383" s="74" t="s">
        <v>24</v>
      </c>
      <c r="L383" s="74" t="s">
        <v>1553</v>
      </c>
      <c r="M383" s="107">
        <v>-3.4702700000000002</v>
      </c>
      <c r="N383" s="107">
        <v>37.423739999999903</v>
      </c>
      <c r="O383" s="108">
        <v>711.1</v>
      </c>
      <c r="P383" s="108">
        <v>3</v>
      </c>
      <c r="Q383" s="108">
        <v>2.8197151549999999</v>
      </c>
      <c r="R383" s="135"/>
      <c r="S383" s="74">
        <v>56</v>
      </c>
      <c r="T383" s="74">
        <v>53</v>
      </c>
      <c r="U383" s="109">
        <f>V383/X383*T383</f>
        <v>12.013333333333334</v>
      </c>
      <c r="V383" s="109">
        <v>0.68</v>
      </c>
      <c r="W383" s="109">
        <v>0.57863999999999993</v>
      </c>
      <c r="X383" s="74">
        <v>3</v>
      </c>
      <c r="Y383" s="109">
        <v>0.47861000000000004</v>
      </c>
      <c r="Z383" s="109">
        <v>12.5</v>
      </c>
      <c r="AA383" s="77">
        <f>Y383/W383</f>
        <v>0.82712913037467184</v>
      </c>
      <c r="AB383" s="77">
        <f>U383</f>
        <v>12.013333333333334</v>
      </c>
      <c r="AC383" s="78">
        <f>+AB383*(100-Z383)/100</f>
        <v>10.511666666666667</v>
      </c>
      <c r="AD383" s="78">
        <f>AC383*AA383</f>
        <v>8.6945057087884248</v>
      </c>
      <c r="AE383" s="78">
        <f>+(AD383/Z383*12.5)</f>
        <v>8.6945057087884248</v>
      </c>
      <c r="AF383" s="63">
        <f>AE383*10000/25</f>
        <v>3477.8022835153697</v>
      </c>
      <c r="AG383" s="63"/>
    </row>
    <row r="384" spans="1:34" ht="15" x14ac:dyDescent="0.2">
      <c r="A384" s="106" t="s">
        <v>23</v>
      </c>
      <c r="B384" s="74" t="s">
        <v>1086</v>
      </c>
      <c r="C384" s="74" t="s">
        <v>1103</v>
      </c>
      <c r="D384" s="74" t="s">
        <v>1288</v>
      </c>
      <c r="E384" s="74" t="s">
        <v>1289</v>
      </c>
      <c r="H384" s="74" t="s">
        <v>702</v>
      </c>
      <c r="I384" s="74" t="s">
        <v>665</v>
      </c>
      <c r="J384" s="74" t="s">
        <v>665</v>
      </c>
      <c r="K384" s="74" t="s">
        <v>26</v>
      </c>
      <c r="L384" s="74" t="s">
        <v>1291</v>
      </c>
      <c r="M384" s="107">
        <v>-3.8451514570000001</v>
      </c>
      <c r="N384" s="107">
        <v>35.449529599999998</v>
      </c>
      <c r="O384" s="108">
        <v>1886.1823589999999</v>
      </c>
      <c r="P384" s="108">
        <v>1.75</v>
      </c>
      <c r="Q384" s="108">
        <v>1.190798995</v>
      </c>
      <c r="R384" s="135"/>
      <c r="S384" s="74">
        <v>60</v>
      </c>
      <c r="T384" s="74">
        <v>52</v>
      </c>
      <c r="U384" s="109">
        <f>V384/X384*T384</f>
        <v>13</v>
      </c>
      <c r="V384" s="109">
        <v>1</v>
      </c>
      <c r="W384" s="109">
        <v>0.54379</v>
      </c>
      <c r="X384" s="74">
        <v>4</v>
      </c>
      <c r="Y384" s="109">
        <v>0.39977999999999997</v>
      </c>
      <c r="Z384" s="109">
        <v>12.1</v>
      </c>
      <c r="AA384" s="77">
        <f>Y384/W384</f>
        <v>0.73517350447783147</v>
      </c>
      <c r="AB384" s="77">
        <f>U384</f>
        <v>13</v>
      </c>
      <c r="AC384" s="78">
        <f>+AB384*(100-Z384)/100</f>
        <v>11.427</v>
      </c>
      <c r="AD384" s="78">
        <f>AC384*AA384</f>
        <v>8.4008276356681808</v>
      </c>
      <c r="AE384" s="78">
        <f>+(AD384/Z384*12.5)</f>
        <v>8.6785409459382041</v>
      </c>
      <c r="AF384" s="63">
        <f>AE384*10000/25</f>
        <v>3471.416378375282</v>
      </c>
      <c r="AG384" s="63"/>
    </row>
    <row r="385" spans="1:34" ht="15" x14ac:dyDescent="0.2">
      <c r="A385" s="106" t="s">
        <v>23</v>
      </c>
      <c r="B385" s="74" t="s">
        <v>1086</v>
      </c>
      <c r="C385" s="74" t="s">
        <v>1177</v>
      </c>
      <c r="D385" s="74" t="s">
        <v>1191</v>
      </c>
      <c r="E385" s="74" t="s">
        <v>1353</v>
      </c>
      <c r="H385" s="74" t="s">
        <v>486</v>
      </c>
      <c r="I385" s="74" t="s">
        <v>488</v>
      </c>
      <c r="K385" s="74" t="s">
        <v>25</v>
      </c>
      <c r="L385" s="74" t="s">
        <v>1650</v>
      </c>
      <c r="M385" s="107">
        <v>-3.38253</v>
      </c>
      <c r="N385" s="107">
        <v>36.935609999999997</v>
      </c>
      <c r="O385" s="108">
        <v>1114.5</v>
      </c>
      <c r="P385" s="108">
        <v>1.5</v>
      </c>
      <c r="Q385" s="108">
        <v>3.668767935</v>
      </c>
      <c r="R385" s="135"/>
      <c r="S385" s="74">
        <v>80</v>
      </c>
      <c r="T385" s="74">
        <v>73</v>
      </c>
      <c r="U385" s="109">
        <f>V385/X385*T385</f>
        <v>14.6</v>
      </c>
      <c r="V385" s="109">
        <v>0.6</v>
      </c>
      <c r="W385" s="109">
        <v>0.43064999999999998</v>
      </c>
      <c r="X385" s="74">
        <v>3</v>
      </c>
      <c r="Y385" s="109">
        <v>0.34516000000000002</v>
      </c>
      <c r="Z385" s="109">
        <v>14.5</v>
      </c>
      <c r="AA385" s="77">
        <f>Y385/W385</f>
        <v>0.80148612562405674</v>
      </c>
      <c r="AB385" s="77">
        <f>U385</f>
        <v>14.6</v>
      </c>
      <c r="AC385" s="78">
        <f>+AB385*(100-Z385)/100</f>
        <v>12.482999999999999</v>
      </c>
      <c r="AD385" s="78">
        <f>AC385*AA385</f>
        <v>10.004951306165099</v>
      </c>
      <c r="AE385" s="78">
        <f>+(AD385/Z385*12.5)</f>
        <v>8.62495802255612</v>
      </c>
      <c r="AF385" s="63">
        <f>AE385*10000/25</f>
        <v>3449.9832090224481</v>
      </c>
      <c r="AG385" s="63"/>
    </row>
    <row r="386" spans="1:34" ht="15" x14ac:dyDescent="0.2">
      <c r="A386" s="106" t="s">
        <v>23</v>
      </c>
      <c r="B386" s="74" t="s">
        <v>1086</v>
      </c>
      <c r="C386" s="74" t="s">
        <v>1103</v>
      </c>
      <c r="D386" s="74" t="s">
        <v>1104</v>
      </c>
      <c r="E386" s="74" t="s">
        <v>1399</v>
      </c>
      <c r="H386" s="74" t="s">
        <v>610</v>
      </c>
      <c r="I386" s="74" t="s">
        <v>2763</v>
      </c>
      <c r="J386" s="74" t="s">
        <v>611</v>
      </c>
      <c r="K386" s="74" t="s">
        <v>26</v>
      </c>
      <c r="L386" s="74" t="s">
        <v>2764</v>
      </c>
      <c r="M386" s="107">
        <v>-4.2522235119999996</v>
      </c>
      <c r="N386" s="107">
        <v>35.705684660000003</v>
      </c>
      <c r="O386" s="108">
        <v>1357.9140560000001</v>
      </c>
      <c r="P386" s="108">
        <v>5</v>
      </c>
      <c r="Q386" s="108">
        <v>5.5311983199999997</v>
      </c>
      <c r="R386" s="135"/>
      <c r="S386" s="74">
        <v>63</v>
      </c>
      <c r="T386" s="74">
        <v>63</v>
      </c>
      <c r="U386" s="109">
        <f>V386/X386*T386</f>
        <v>10.92</v>
      </c>
      <c r="V386" s="109">
        <v>0.52</v>
      </c>
      <c r="W386" s="109">
        <v>0.26088</v>
      </c>
      <c r="X386" s="74">
        <v>3</v>
      </c>
      <c r="Y386" s="109">
        <v>0.19283</v>
      </c>
      <c r="Z386" s="109">
        <v>10.5</v>
      </c>
      <c r="AA386" s="77">
        <f>Y386/W386</f>
        <v>0.73915210058264336</v>
      </c>
      <c r="AB386" s="77">
        <f>U386</f>
        <v>10.92</v>
      </c>
      <c r="AC386" s="78">
        <f>+AB386*(100-Z386)/100</f>
        <v>9.7734000000000005</v>
      </c>
      <c r="AD386" s="78">
        <f>AC386*AA386</f>
        <v>7.224029139834407</v>
      </c>
      <c r="AE386" s="78">
        <f>+(AD386/Z386*12.5)</f>
        <v>8.6000346902790561</v>
      </c>
      <c r="AF386" s="63">
        <f>AE386*10000/25</f>
        <v>3440.0138761116227</v>
      </c>
      <c r="AG386" s="61"/>
    </row>
    <row r="387" spans="1:34" ht="15" x14ac:dyDescent="0.2">
      <c r="A387" s="106" t="s">
        <v>23</v>
      </c>
      <c r="B387" s="74" t="s">
        <v>1086</v>
      </c>
      <c r="C387" s="74" t="s">
        <v>1103</v>
      </c>
      <c r="D387" s="74" t="s">
        <v>1104</v>
      </c>
      <c r="E387" s="74" t="s">
        <v>1267</v>
      </c>
      <c r="H387" s="74" t="s">
        <v>824</v>
      </c>
      <c r="I387" s="74" t="s">
        <v>2503</v>
      </c>
      <c r="J387" s="74" t="s">
        <v>2503</v>
      </c>
      <c r="K387" s="74" t="s">
        <v>24</v>
      </c>
      <c r="L387" s="74" t="s">
        <v>2505</v>
      </c>
      <c r="M387" s="107">
        <v>-4.2046749999999999</v>
      </c>
      <c r="N387" s="107">
        <v>35.559636666666599</v>
      </c>
      <c r="O387" s="108">
        <v>1575.5</v>
      </c>
      <c r="P387" s="108">
        <v>1</v>
      </c>
      <c r="Q387" s="108">
        <v>1.4169000700000001</v>
      </c>
      <c r="R387" s="135"/>
      <c r="S387" s="74">
        <v>62</v>
      </c>
      <c r="T387" s="74">
        <v>63</v>
      </c>
      <c r="U387" s="109">
        <f>V387/X387*T387</f>
        <v>12.6</v>
      </c>
      <c r="V387" s="109">
        <v>0.6</v>
      </c>
      <c r="W387" s="109">
        <v>0.61304999999999998</v>
      </c>
      <c r="X387" s="74">
        <v>3</v>
      </c>
      <c r="Y387" s="109">
        <v>0.47344999999999998</v>
      </c>
      <c r="Z387" s="109">
        <v>12.4</v>
      </c>
      <c r="AA387" s="77">
        <f>Y387/W387</f>
        <v>0.77228611043144935</v>
      </c>
      <c r="AB387" s="77">
        <f>U387</f>
        <v>12.6</v>
      </c>
      <c r="AC387" s="78">
        <f>+AB387*(100-Z387)/100</f>
        <v>11.037599999999999</v>
      </c>
      <c r="AD387" s="78">
        <f>AC387*AA387</f>
        <v>8.5241851724981643</v>
      </c>
      <c r="AE387" s="78">
        <f>+(AD387/Z387*12.5)</f>
        <v>8.5929286013086337</v>
      </c>
      <c r="AF387" s="63">
        <f>AE387*10000/25</f>
        <v>3437.1714405234538</v>
      </c>
      <c r="AG387" s="61"/>
    </row>
    <row r="388" spans="1:34" ht="15" x14ac:dyDescent="0.2">
      <c r="A388" s="106" t="s">
        <v>23</v>
      </c>
      <c r="B388" s="74" t="s">
        <v>1078</v>
      </c>
      <c r="C388" s="74" t="s">
        <v>1079</v>
      </c>
      <c r="D388" s="74" t="s">
        <v>1228</v>
      </c>
      <c r="E388" s="74" t="s">
        <v>1366</v>
      </c>
      <c r="H388" s="74" t="s">
        <v>173</v>
      </c>
      <c r="I388" s="74" t="s">
        <v>1367</v>
      </c>
      <c r="J388" s="74" t="s">
        <v>1367</v>
      </c>
      <c r="K388" s="74" t="s">
        <v>24</v>
      </c>
      <c r="L388" s="74" t="s">
        <v>1368</v>
      </c>
      <c r="M388" s="107">
        <v>-7.68648702040751</v>
      </c>
      <c r="N388" s="107">
        <v>35.9814692615033</v>
      </c>
      <c r="O388" s="108">
        <v>1494.1256920176099</v>
      </c>
      <c r="P388" s="108">
        <v>2</v>
      </c>
      <c r="Q388" s="108">
        <v>0.35163041499999997</v>
      </c>
      <c r="R388" s="137"/>
      <c r="S388" s="74">
        <v>112</v>
      </c>
      <c r="T388" s="74">
        <v>98</v>
      </c>
      <c r="U388" s="109">
        <f>V388/X388*T388</f>
        <v>14.373333333333333</v>
      </c>
      <c r="V388" s="109">
        <v>0.44</v>
      </c>
      <c r="W388" s="109">
        <v>0.25441999999999998</v>
      </c>
      <c r="X388" s="74">
        <v>3</v>
      </c>
      <c r="Y388" s="109">
        <v>0.20502000000000001</v>
      </c>
      <c r="Z388" s="109">
        <v>14.5</v>
      </c>
      <c r="AA388" s="77">
        <f>Y388/W388</f>
        <v>0.8058328747739959</v>
      </c>
      <c r="AB388" s="77">
        <f>U388</f>
        <v>14.373333333333333</v>
      </c>
      <c r="AC388" s="78">
        <f>+AB388*(100-Z388)/100</f>
        <v>12.289200000000001</v>
      </c>
      <c r="AD388" s="78">
        <f>AC388*AA388</f>
        <v>9.9030413646725908</v>
      </c>
      <c r="AE388" s="78">
        <f>+(AD388/Z388*12.5)</f>
        <v>8.5371046247177507</v>
      </c>
      <c r="AF388" s="63">
        <f>AE388*10000/25</f>
        <v>3414.8418498871006</v>
      </c>
      <c r="AG388" s="61"/>
    </row>
    <row r="389" spans="1:34" ht="15" x14ac:dyDescent="0.2">
      <c r="A389" s="106" t="s">
        <v>23</v>
      </c>
      <c r="B389" s="74" t="s">
        <v>1078</v>
      </c>
      <c r="C389" s="74" t="s">
        <v>1132</v>
      </c>
      <c r="D389" s="74" t="s">
        <v>1868</v>
      </c>
      <c r="E389" s="74" t="s">
        <v>2075</v>
      </c>
      <c r="H389" s="74" t="s">
        <v>471</v>
      </c>
      <c r="I389" s="74" t="s">
        <v>472</v>
      </c>
      <c r="J389" s="74" t="s">
        <v>2952</v>
      </c>
      <c r="K389" s="74" t="s">
        <v>26</v>
      </c>
      <c r="L389" s="74" t="s">
        <v>2955</v>
      </c>
      <c r="M389" s="107">
        <v>-9.1695882149999992</v>
      </c>
      <c r="N389" s="107">
        <v>32.7142914</v>
      </c>
      <c r="O389" s="108">
        <v>1245.5390990000001</v>
      </c>
      <c r="P389" s="108">
        <v>3</v>
      </c>
      <c r="Q389" s="108">
        <v>1.69266925</v>
      </c>
      <c r="R389" s="137"/>
      <c r="S389" s="74">
        <v>105</v>
      </c>
      <c r="T389" s="74">
        <v>96</v>
      </c>
      <c r="U389" s="109">
        <f>V389/X389*T389</f>
        <v>14.08</v>
      </c>
      <c r="V389" s="109">
        <v>0.44</v>
      </c>
      <c r="W389" s="109">
        <v>0.38713999999999998</v>
      </c>
      <c r="X389" s="74">
        <v>3</v>
      </c>
      <c r="Y389" s="109">
        <v>0.31795000000000001</v>
      </c>
      <c r="Z389" s="109">
        <v>14.5</v>
      </c>
      <c r="AA389" s="77">
        <f>Y389/W389</f>
        <v>0.8212791238311723</v>
      </c>
      <c r="AB389" s="77">
        <f>U389</f>
        <v>14.08</v>
      </c>
      <c r="AC389" s="78">
        <f>+AB389*(100-Z389)/100</f>
        <v>12.038399999999999</v>
      </c>
      <c r="AD389" s="78">
        <f>AC389*AA389</f>
        <v>9.8868866043291845</v>
      </c>
      <c r="AE389" s="78">
        <f>+(AD389/Z389*12.5)</f>
        <v>8.5231781071803319</v>
      </c>
      <c r="AF389" s="63">
        <f>AE389*10000/25</f>
        <v>3409.2712428721325</v>
      </c>
      <c r="AG389" s="63"/>
    </row>
    <row r="390" spans="1:34" ht="15" x14ac:dyDescent="0.2">
      <c r="A390" s="106" t="s">
        <v>23</v>
      </c>
      <c r="B390" s="74" t="s">
        <v>1086</v>
      </c>
      <c r="C390" s="74" t="s">
        <v>1177</v>
      </c>
      <c r="D390" s="74" t="s">
        <v>1204</v>
      </c>
      <c r="E390" s="74" t="s">
        <v>1336</v>
      </c>
      <c r="H390" s="74" t="s">
        <v>501</v>
      </c>
      <c r="I390" s="74" t="s">
        <v>768</v>
      </c>
      <c r="J390" s="74" t="s">
        <v>768</v>
      </c>
      <c r="K390" s="74" t="s">
        <v>26</v>
      </c>
      <c r="L390" s="74" t="s">
        <v>1984</v>
      </c>
      <c r="M390" s="107">
        <v>-3.4335786119999998</v>
      </c>
      <c r="N390" s="107">
        <v>35.633804439999999</v>
      </c>
      <c r="O390" s="108">
        <v>1344.9588140000001</v>
      </c>
      <c r="P390" s="108">
        <v>3.5</v>
      </c>
      <c r="Q390" s="108">
        <v>2.6316682500000002</v>
      </c>
      <c r="R390" s="135"/>
      <c r="S390" s="74">
        <v>99</v>
      </c>
      <c r="T390" s="74">
        <v>96</v>
      </c>
      <c r="U390" s="109">
        <f>V390/X390*T390</f>
        <v>12.16</v>
      </c>
      <c r="V390" s="109">
        <v>0.38</v>
      </c>
      <c r="W390" s="109">
        <v>0.2823</v>
      </c>
      <c r="X390" s="74">
        <v>3</v>
      </c>
      <c r="Y390" s="109">
        <v>0.20552999999999999</v>
      </c>
      <c r="Z390" s="109">
        <v>11.5</v>
      </c>
      <c r="AA390" s="77">
        <f>Y390/W390</f>
        <v>0.72805526036131774</v>
      </c>
      <c r="AB390" s="77">
        <f>U390</f>
        <v>12.16</v>
      </c>
      <c r="AC390" s="78">
        <f>+AB390*(100-Z390)/100</f>
        <v>10.761600000000001</v>
      </c>
      <c r="AD390" s="78">
        <f>AC390*AA390</f>
        <v>7.8350394899043581</v>
      </c>
      <c r="AE390" s="78">
        <f>+(AD390/Z390*12.5)</f>
        <v>8.5163472716351727</v>
      </c>
      <c r="AF390" s="63">
        <f>AE390*10000/25</f>
        <v>3406.538908654069</v>
      </c>
      <c r="AG390" s="63"/>
    </row>
    <row r="391" spans="1:34" ht="15" x14ac:dyDescent="0.2">
      <c r="A391" s="106" t="s">
        <v>23</v>
      </c>
      <c r="B391" s="74" t="s">
        <v>1078</v>
      </c>
      <c r="C391" s="74" t="s">
        <v>1194</v>
      </c>
      <c r="D391" s="74" t="s">
        <v>1383</v>
      </c>
      <c r="E391" s="74" t="s">
        <v>1384</v>
      </c>
      <c r="H391" s="74" t="s">
        <v>329</v>
      </c>
      <c r="I391" s="74" t="s">
        <v>1980</v>
      </c>
      <c r="J391" s="74" t="s">
        <v>975</v>
      </c>
      <c r="K391" s="74" t="s">
        <v>25</v>
      </c>
      <c r="L391" s="74" t="s">
        <v>1981</v>
      </c>
      <c r="M391" s="107">
        <v>-7.7295940696502798</v>
      </c>
      <c r="N391" s="107">
        <v>31.090679482148001</v>
      </c>
      <c r="O391" s="108">
        <v>1648.3659150839901</v>
      </c>
      <c r="P391" s="108">
        <v>3</v>
      </c>
      <c r="Q391" s="108">
        <v>8.8648918749999996</v>
      </c>
      <c r="R391" s="137"/>
      <c r="S391" s="74">
        <v>38</v>
      </c>
      <c r="T391" s="74">
        <v>45</v>
      </c>
      <c r="U391" s="109">
        <f>V391/X391*T391</f>
        <v>9.2249999999999996</v>
      </c>
      <c r="V391" s="109">
        <v>0.82</v>
      </c>
      <c r="W391" s="109">
        <v>0.48</v>
      </c>
      <c r="X391" s="74">
        <v>4</v>
      </c>
      <c r="Y391" s="109">
        <v>0.40699999999999997</v>
      </c>
      <c r="Z391" s="109">
        <v>10.3</v>
      </c>
      <c r="AA391" s="77">
        <f>Y391/W391</f>
        <v>0.84791666666666665</v>
      </c>
      <c r="AB391" s="77">
        <f>U391</f>
        <v>9.2249999999999996</v>
      </c>
      <c r="AC391" s="78">
        <f>+AB391*(100-Z391)/100</f>
        <v>8.2748249999999999</v>
      </c>
      <c r="AD391" s="78">
        <f>AC391*AA391</f>
        <v>7.0163620312499999</v>
      </c>
      <c r="AE391" s="78">
        <f>+(AD391/Z391*12.5)</f>
        <v>8.5150024651092231</v>
      </c>
      <c r="AF391" s="63">
        <f>AE391*10000/25</f>
        <v>3406.0009860436894</v>
      </c>
      <c r="AG391" s="63"/>
    </row>
    <row r="392" spans="1:34" ht="15" x14ac:dyDescent="0.2">
      <c r="A392" s="106" t="s">
        <v>23</v>
      </c>
      <c r="B392" s="74" t="s">
        <v>1086</v>
      </c>
      <c r="C392" s="74" t="s">
        <v>1103</v>
      </c>
      <c r="D392" s="74" t="s">
        <v>1288</v>
      </c>
      <c r="E392" s="74" t="s">
        <v>1442</v>
      </c>
      <c r="H392" s="74" t="s">
        <v>716</v>
      </c>
      <c r="I392" s="74" t="s">
        <v>717</v>
      </c>
      <c r="J392" s="74" t="s">
        <v>717</v>
      </c>
      <c r="K392" s="74" t="s">
        <v>24</v>
      </c>
      <c r="L392" s="74" t="s">
        <v>1444</v>
      </c>
      <c r="M392" s="107">
        <v>-3.8493167137500799</v>
      </c>
      <c r="N392" s="107">
        <v>35.470836085912602</v>
      </c>
      <c r="O392" s="108">
        <v>1847.6052820370401</v>
      </c>
      <c r="P392" s="108">
        <v>1</v>
      </c>
      <c r="Q392" s="108">
        <v>1.0694704399999999</v>
      </c>
      <c r="R392" s="135"/>
      <c r="S392" s="74">
        <v>68</v>
      </c>
      <c r="T392" s="74">
        <v>64</v>
      </c>
      <c r="U392" s="109">
        <f>V392/X392*T392</f>
        <v>14.506666666666668</v>
      </c>
      <c r="V392" s="109">
        <v>0.68</v>
      </c>
      <c r="W392" s="109">
        <v>0.4995</v>
      </c>
      <c r="X392" s="74">
        <v>3</v>
      </c>
      <c r="Y392" s="109">
        <v>0.38107999999999997</v>
      </c>
      <c r="Z392" s="109">
        <v>14</v>
      </c>
      <c r="AA392" s="77">
        <f>Y392/W392</f>
        <v>0.76292292292292285</v>
      </c>
      <c r="AB392" s="77">
        <f>U392</f>
        <v>14.506666666666668</v>
      </c>
      <c r="AC392" s="78">
        <f>+AB392*(100-Z392)/100</f>
        <v>12.475733333333334</v>
      </c>
      <c r="AD392" s="78">
        <f>AC392*AA392</f>
        <v>9.5180229402736067</v>
      </c>
      <c r="AE392" s="78">
        <f>+(AD392/Z392*12.5)</f>
        <v>8.498234768101435</v>
      </c>
      <c r="AF392" s="63">
        <f>AE392*10000/25</f>
        <v>3399.2939072405738</v>
      </c>
      <c r="AG392" s="63"/>
    </row>
    <row r="393" spans="1:34" ht="15" x14ac:dyDescent="0.2">
      <c r="A393" s="106" t="s">
        <v>23</v>
      </c>
      <c r="B393" s="74" t="s">
        <v>1086</v>
      </c>
      <c r="C393" s="74" t="s">
        <v>1087</v>
      </c>
      <c r="D393" s="74" t="s">
        <v>1095</v>
      </c>
      <c r="E393" s="74" t="s">
        <v>1235</v>
      </c>
      <c r="H393" s="74" t="s">
        <v>754</v>
      </c>
      <c r="I393" s="74" t="s">
        <v>1822</v>
      </c>
      <c r="J393" s="74" t="s">
        <v>1822</v>
      </c>
      <c r="K393" s="74" t="s">
        <v>24</v>
      </c>
      <c r="L393" s="74" t="s">
        <v>1825</v>
      </c>
      <c r="M393" s="107">
        <v>-3.4699330882687098</v>
      </c>
      <c r="N393" s="107">
        <v>37.422998565335902</v>
      </c>
      <c r="O393" s="108">
        <v>704.94815650768601</v>
      </c>
      <c r="P393" s="108">
        <v>0.5</v>
      </c>
      <c r="Q393" s="108">
        <v>0.44305926499999998</v>
      </c>
      <c r="R393" s="135"/>
      <c r="S393" s="74">
        <v>41</v>
      </c>
      <c r="T393" s="74">
        <v>32</v>
      </c>
      <c r="U393" s="109">
        <f>V393/X393*T393</f>
        <v>13.866666666666667</v>
      </c>
      <c r="V393" s="109">
        <v>1.3</v>
      </c>
      <c r="W393" s="109">
        <v>0.4254</v>
      </c>
      <c r="X393" s="74">
        <v>3</v>
      </c>
      <c r="Y393" s="109">
        <v>0.29666999999999999</v>
      </c>
      <c r="Z393" s="109">
        <v>12.5</v>
      </c>
      <c r="AA393" s="77">
        <f>Y393/W393</f>
        <v>0.69739069111424534</v>
      </c>
      <c r="AB393" s="77">
        <f>U393</f>
        <v>13.866666666666667</v>
      </c>
      <c r="AC393" s="78">
        <f>+AB393*(100-Z393)/100</f>
        <v>12.133333333333335</v>
      </c>
      <c r="AD393" s="78">
        <f>AC393*AA393</f>
        <v>8.461673718852845</v>
      </c>
      <c r="AE393" s="78">
        <f>+(AD393/Z393*12.5)</f>
        <v>8.461673718852845</v>
      </c>
      <c r="AF393" s="63">
        <f>AE393*10000/25</f>
        <v>3384.6694875411381</v>
      </c>
      <c r="AG393" s="63"/>
    </row>
    <row r="394" spans="1:34" ht="15" x14ac:dyDescent="0.2">
      <c r="A394" s="106" t="s">
        <v>23</v>
      </c>
      <c r="B394" s="74" t="s">
        <v>1086</v>
      </c>
      <c r="C394" s="74" t="s">
        <v>1103</v>
      </c>
      <c r="D394" s="74" t="s">
        <v>1104</v>
      </c>
      <c r="E394" s="74" t="s">
        <v>1267</v>
      </c>
      <c r="H394" s="74" t="s">
        <v>601</v>
      </c>
      <c r="I394" s="74" t="s">
        <v>1268</v>
      </c>
      <c r="J394" s="74" t="s">
        <v>700</v>
      </c>
      <c r="K394" s="74" t="s">
        <v>24</v>
      </c>
      <c r="L394" s="74" t="s">
        <v>1270</v>
      </c>
      <c r="M394" s="107">
        <v>-4.2084650000000003</v>
      </c>
      <c r="N394" s="107">
        <v>35.561891666666597</v>
      </c>
      <c r="O394" s="108">
        <v>1569</v>
      </c>
      <c r="P394" s="108">
        <v>0.75</v>
      </c>
      <c r="Q394" s="108">
        <v>0.87425748999999997</v>
      </c>
      <c r="R394" s="135"/>
      <c r="S394" s="74">
        <v>51</v>
      </c>
      <c r="T394" s="74">
        <v>48</v>
      </c>
      <c r="U394" s="109">
        <f>V394/X394*T394</f>
        <v>12.48</v>
      </c>
      <c r="V394" s="109">
        <v>0.78</v>
      </c>
      <c r="W394" s="109">
        <v>0.66859000000000002</v>
      </c>
      <c r="X394" s="74">
        <v>3</v>
      </c>
      <c r="Y394" s="109">
        <v>0.51676999999999995</v>
      </c>
      <c r="Z394" s="109">
        <v>12.5</v>
      </c>
      <c r="AA394" s="77">
        <f>Y394/W394</f>
        <v>0.77292511105460737</v>
      </c>
      <c r="AB394" s="77">
        <f>U394</f>
        <v>12.48</v>
      </c>
      <c r="AC394" s="78">
        <f>+AB394*(100-Z394)/100</f>
        <v>10.92</v>
      </c>
      <c r="AD394" s="78">
        <f>AC394*AA394</f>
        <v>8.4403422127163132</v>
      </c>
      <c r="AE394" s="78">
        <f>+(AD394/Z394*12.5)</f>
        <v>8.4403422127163132</v>
      </c>
      <c r="AF394" s="63">
        <f>AE394*10000/25</f>
        <v>3376.1368850865256</v>
      </c>
      <c r="AG394" s="63"/>
    </row>
    <row r="395" spans="1:34" ht="15" x14ac:dyDescent="0.2">
      <c r="A395" s="106" t="s">
        <v>23</v>
      </c>
      <c r="B395" s="74" t="s">
        <v>1086</v>
      </c>
      <c r="C395" s="74" t="s">
        <v>1177</v>
      </c>
      <c r="D395" s="74" t="s">
        <v>1204</v>
      </c>
      <c r="E395" s="74" t="s">
        <v>1205</v>
      </c>
      <c r="H395" s="74" t="s">
        <v>493</v>
      </c>
      <c r="I395" s="74" t="s">
        <v>2530</v>
      </c>
      <c r="J395" s="74" t="s">
        <v>827</v>
      </c>
      <c r="K395" s="74" t="s">
        <v>25</v>
      </c>
      <c r="L395" s="74" t="s">
        <v>2531</v>
      </c>
      <c r="M395" s="107">
        <v>-3.4046416666666599</v>
      </c>
      <c r="N395" s="107">
        <v>35.603313333333297</v>
      </c>
      <c r="O395" s="108">
        <v>1404.6</v>
      </c>
      <c r="P395" s="108">
        <v>1</v>
      </c>
      <c r="Q395" s="108">
        <v>1.2043897699999999</v>
      </c>
      <c r="R395" s="135"/>
      <c r="S395" s="74">
        <v>56</v>
      </c>
      <c r="T395" s="74">
        <v>53</v>
      </c>
      <c r="U395" s="109">
        <f>V395/X395*T395</f>
        <v>10.246666666666666</v>
      </c>
      <c r="V395" s="109">
        <v>0.57999999999999996</v>
      </c>
      <c r="W395" s="109">
        <v>0.4148</v>
      </c>
      <c r="X395" s="74">
        <v>3</v>
      </c>
      <c r="Y395" s="109">
        <v>0.32300999999999996</v>
      </c>
      <c r="Z395" s="110">
        <v>10.6</v>
      </c>
      <c r="AA395" s="77">
        <f>Y395/W395</f>
        <v>0.77871263259402113</v>
      </c>
      <c r="AB395" s="77">
        <f>U395</f>
        <v>10.246666666666666</v>
      </c>
      <c r="AC395" s="78">
        <f>+AB395*(100-Z395)/100</f>
        <v>9.16052</v>
      </c>
      <c r="AD395" s="78">
        <f>AC395*AA395</f>
        <v>7.133412645130182</v>
      </c>
      <c r="AE395" s="78">
        <f>+(AD395/Z395*12.5)</f>
        <v>8.4120432135969132</v>
      </c>
      <c r="AF395" s="63">
        <f>AE395*10000/25</f>
        <v>3364.8172854387653</v>
      </c>
      <c r="AG395" s="63"/>
    </row>
    <row r="396" spans="1:34" ht="15" x14ac:dyDescent="0.2">
      <c r="A396" s="106" t="s">
        <v>23</v>
      </c>
      <c r="B396" s="74" t="s">
        <v>1086</v>
      </c>
      <c r="C396" s="74" t="s">
        <v>1177</v>
      </c>
      <c r="D396" s="74" t="s">
        <v>1178</v>
      </c>
      <c r="E396" s="74" t="s">
        <v>2004</v>
      </c>
      <c r="H396" s="74" t="s">
        <v>1030</v>
      </c>
      <c r="I396" s="74" t="s">
        <v>2005</v>
      </c>
      <c r="J396" s="74" t="s">
        <v>1031</v>
      </c>
      <c r="K396" s="74" t="s">
        <v>24</v>
      </c>
      <c r="L396" s="74" t="s">
        <v>2007</v>
      </c>
      <c r="M396" s="107">
        <v>-3.3622866666666602</v>
      </c>
      <c r="N396" s="107">
        <v>36.361011666666599</v>
      </c>
      <c r="O396" s="108">
        <v>1383.1</v>
      </c>
      <c r="P396" s="108">
        <v>7</v>
      </c>
      <c r="Q396" s="108">
        <v>5.5571443450000002</v>
      </c>
      <c r="R396" s="135"/>
      <c r="S396" s="74">
        <v>150</v>
      </c>
      <c r="T396" s="74">
        <v>100</v>
      </c>
      <c r="U396" s="109">
        <f>V396/X396*T396</f>
        <v>10.666666666666668</v>
      </c>
      <c r="V396" s="109">
        <v>0.32</v>
      </c>
      <c r="W396" s="109">
        <v>0.24324000000000001</v>
      </c>
      <c r="X396" s="74">
        <v>3</v>
      </c>
      <c r="Y396" s="109">
        <v>0.17185</v>
      </c>
      <c r="Z396" s="109">
        <v>10.1</v>
      </c>
      <c r="AA396" s="77">
        <f>Y396/W396</f>
        <v>0.70650386449597102</v>
      </c>
      <c r="AB396" s="77">
        <f>U396</f>
        <v>10.666666666666668</v>
      </c>
      <c r="AC396" s="78">
        <f>+AB396*(100-Z396)/100</f>
        <v>9.5893333333333359</v>
      </c>
      <c r="AD396" s="78">
        <f>AC396*AA396</f>
        <v>6.7749010579400331</v>
      </c>
      <c r="AE396" s="78">
        <f>+(AD396/Z396*12.5)</f>
        <v>8.3847785370544958</v>
      </c>
      <c r="AF396" s="63">
        <f>AE396*10000/25</f>
        <v>3353.9114148217982</v>
      </c>
      <c r="AG396" s="63"/>
    </row>
    <row r="397" spans="1:34" ht="15" x14ac:dyDescent="0.2">
      <c r="A397" s="106" t="s">
        <v>23</v>
      </c>
      <c r="B397" s="74" t="s">
        <v>1086</v>
      </c>
      <c r="C397" s="74" t="s">
        <v>1177</v>
      </c>
      <c r="D397" s="74" t="s">
        <v>1204</v>
      </c>
      <c r="E397" s="74" t="s">
        <v>1205</v>
      </c>
      <c r="H397" s="74" t="s">
        <v>697</v>
      </c>
      <c r="I397" s="74" t="s">
        <v>496</v>
      </c>
      <c r="J397" s="74" t="s">
        <v>496</v>
      </c>
      <c r="K397" s="74" t="s">
        <v>24</v>
      </c>
      <c r="L397" s="74" t="s">
        <v>1207</v>
      </c>
      <c r="M397" s="107">
        <v>-3.408115</v>
      </c>
      <c r="N397" s="107">
        <v>35.593871666666601</v>
      </c>
      <c r="O397" s="108">
        <v>1386.2</v>
      </c>
      <c r="P397" s="108">
        <v>3</v>
      </c>
      <c r="Q397" s="108">
        <v>3.57610356</v>
      </c>
      <c r="R397" s="135"/>
      <c r="S397" s="74">
        <v>50</v>
      </c>
      <c r="T397" s="74">
        <v>49</v>
      </c>
      <c r="U397" s="109">
        <f>V397/X397*T397</f>
        <v>12.413333333333334</v>
      </c>
      <c r="V397" s="109">
        <v>0.76</v>
      </c>
      <c r="W397" s="109">
        <v>0.55752000000000002</v>
      </c>
      <c r="X397" s="74">
        <v>3</v>
      </c>
      <c r="Y397" s="109">
        <v>0.42987000000000003</v>
      </c>
      <c r="Z397" s="109">
        <v>12.5</v>
      </c>
      <c r="AA397" s="77">
        <f>Y397/W397</f>
        <v>0.77103960396039606</v>
      </c>
      <c r="AB397" s="77">
        <f>U397</f>
        <v>12.413333333333334</v>
      </c>
      <c r="AC397" s="78">
        <f>+AB397*(100-Z397)/100</f>
        <v>10.861666666666668</v>
      </c>
      <c r="AD397" s="78">
        <f>AC397*AA397</f>
        <v>8.3747751650165032</v>
      </c>
      <c r="AE397" s="78">
        <f>+(AD397/Z397*12.5)</f>
        <v>8.3747751650165032</v>
      </c>
      <c r="AF397" s="63">
        <f>AE397*10000/25</f>
        <v>3349.9100660066015</v>
      </c>
      <c r="AG397" s="63"/>
    </row>
    <row r="398" spans="1:34" ht="15" x14ac:dyDescent="0.2">
      <c r="A398" s="106" t="s">
        <v>23</v>
      </c>
      <c r="B398" s="74" t="s">
        <v>1078</v>
      </c>
      <c r="C398" s="74" t="s">
        <v>1113</v>
      </c>
      <c r="D398" s="74" t="s">
        <v>1598</v>
      </c>
      <c r="E398" s="74" t="s">
        <v>1815</v>
      </c>
      <c r="H398" s="74" t="s">
        <v>285</v>
      </c>
      <c r="I398" s="74" t="s">
        <v>1848</v>
      </c>
      <c r="J398" s="74" t="s">
        <v>286</v>
      </c>
      <c r="K398" s="74" t="s">
        <v>24</v>
      </c>
      <c r="L398" s="74" t="s">
        <v>1849</v>
      </c>
      <c r="M398" s="107">
        <v>-9.4038749999999993</v>
      </c>
      <c r="N398" s="107">
        <v>34.806660000000001</v>
      </c>
      <c r="O398" s="108">
        <v>1986.3</v>
      </c>
      <c r="P398" s="108">
        <v>0.75</v>
      </c>
      <c r="Q398" s="108">
        <v>0.60095936000000005</v>
      </c>
      <c r="R398" s="137"/>
      <c r="S398" s="74">
        <v>32</v>
      </c>
      <c r="T398" s="74">
        <v>39</v>
      </c>
      <c r="U398" s="109">
        <f>V398/X398*T398</f>
        <v>10.4</v>
      </c>
      <c r="V398" s="109">
        <v>0.8</v>
      </c>
      <c r="W398" s="109">
        <v>0.4</v>
      </c>
      <c r="X398" s="74">
        <v>3</v>
      </c>
      <c r="Y398" s="109">
        <v>0.29899999999999999</v>
      </c>
      <c r="Z398" s="109">
        <v>10.4</v>
      </c>
      <c r="AA398" s="77">
        <f>Y398/W398</f>
        <v>0.74749999999999994</v>
      </c>
      <c r="AB398" s="77">
        <f>U398</f>
        <v>10.4</v>
      </c>
      <c r="AC398" s="78">
        <f>+AB398*(100-Z398)/100</f>
        <v>9.3183999999999987</v>
      </c>
      <c r="AD398" s="78">
        <f>AC398*AA398</f>
        <v>6.9655039999999984</v>
      </c>
      <c r="AE398" s="78">
        <f>+(AD398/Z398*12.5)</f>
        <v>8.3719999999999981</v>
      </c>
      <c r="AF398" s="63">
        <f>AE398*10000/25</f>
        <v>3348.7999999999993</v>
      </c>
      <c r="AG398" s="63"/>
      <c r="AH398" s="74" t="s">
        <v>2895</v>
      </c>
    </row>
    <row r="399" spans="1:34" ht="15" x14ac:dyDescent="0.2">
      <c r="A399" s="106" t="s">
        <v>23</v>
      </c>
      <c r="B399" s="74" t="s">
        <v>1086</v>
      </c>
      <c r="C399" s="74" t="s">
        <v>1177</v>
      </c>
      <c r="D399" s="74" t="s">
        <v>1191</v>
      </c>
      <c r="E399" s="74" t="s">
        <v>1503</v>
      </c>
      <c r="H399" s="74" t="s">
        <v>481</v>
      </c>
      <c r="I399" s="74" t="s">
        <v>1968</v>
      </c>
      <c r="J399" s="74" t="s">
        <v>482</v>
      </c>
      <c r="K399" s="74" t="s">
        <v>26</v>
      </c>
      <c r="L399" s="74" t="s">
        <v>1971</v>
      </c>
      <c r="M399" s="107">
        <v>-3.4495399999999998</v>
      </c>
      <c r="N399" s="107">
        <v>36.914484999999999</v>
      </c>
      <c r="O399" s="108">
        <v>1022.3</v>
      </c>
      <c r="P399" s="108">
        <v>1.5</v>
      </c>
      <c r="Q399" s="108">
        <v>1.6751247950000001</v>
      </c>
      <c r="R399" s="135"/>
      <c r="S399" s="74">
        <v>67</v>
      </c>
      <c r="T399" s="74">
        <v>74</v>
      </c>
      <c r="U399" s="109">
        <f>V399/X399*T399</f>
        <v>14.306666666666667</v>
      </c>
      <c r="V399" s="109">
        <v>0.57999999999999996</v>
      </c>
      <c r="W399" s="109">
        <v>0.57286000000000004</v>
      </c>
      <c r="X399" s="74">
        <v>3</v>
      </c>
      <c r="Y399" s="109">
        <v>0.45795999999999998</v>
      </c>
      <c r="Z399" s="109">
        <v>14.6</v>
      </c>
      <c r="AA399" s="77">
        <f>Y399/W399</f>
        <v>0.7994274342771357</v>
      </c>
      <c r="AB399" s="77">
        <f>U399</f>
        <v>14.306666666666667</v>
      </c>
      <c r="AC399" s="78">
        <f>+AB399*(100-Z399)/100</f>
        <v>12.217893333333334</v>
      </c>
      <c r="AD399" s="78">
        <f>AC399*AA399</f>
        <v>9.7673191197383886</v>
      </c>
      <c r="AE399" s="78">
        <f>+(AD399/Z399*12.5)</f>
        <v>8.362430753200675</v>
      </c>
      <c r="AF399" s="63">
        <f>AE399*10000/25</f>
        <v>3344.9723012802697</v>
      </c>
      <c r="AG399" s="63"/>
      <c r="AH399" s="74" t="s">
        <v>2895</v>
      </c>
    </row>
    <row r="400" spans="1:34" ht="15" x14ac:dyDescent="0.2">
      <c r="A400" s="106" t="s">
        <v>23</v>
      </c>
      <c r="B400" s="74" t="s">
        <v>1086</v>
      </c>
      <c r="C400" s="74" t="s">
        <v>1087</v>
      </c>
      <c r="D400" s="74" t="s">
        <v>1141</v>
      </c>
      <c r="E400" s="74" t="s">
        <v>1184</v>
      </c>
      <c r="H400" s="74" t="s">
        <v>540</v>
      </c>
      <c r="I400" s="74" t="s">
        <v>547</v>
      </c>
      <c r="J400" s="74" t="s">
        <v>2767</v>
      </c>
      <c r="K400" s="74" t="s">
        <v>26</v>
      </c>
      <c r="L400" s="74" t="s">
        <v>2769</v>
      </c>
      <c r="M400" s="107">
        <v>-3.2489919170000001</v>
      </c>
      <c r="N400" s="107">
        <v>37.118030619999999</v>
      </c>
      <c r="O400" s="108">
        <v>1067.4429009999999</v>
      </c>
      <c r="P400" s="108">
        <v>0.75</v>
      </c>
      <c r="Q400" s="108">
        <v>1.1218566999999999</v>
      </c>
      <c r="R400" s="135"/>
      <c r="S400" s="74">
        <v>50</v>
      </c>
      <c r="T400" s="74">
        <v>50</v>
      </c>
      <c r="U400" s="109">
        <f>V400/X400*T400</f>
        <v>9.3333333333333339</v>
      </c>
      <c r="V400" s="109">
        <v>0.56000000000000005</v>
      </c>
      <c r="W400" s="109">
        <v>0.43052999999999997</v>
      </c>
      <c r="X400" s="74">
        <v>3</v>
      </c>
      <c r="Y400" s="109">
        <v>0.34549000000000002</v>
      </c>
      <c r="Z400" s="109">
        <v>10.1</v>
      </c>
      <c r="AA400" s="77">
        <f>Y400/W400</f>
        <v>0.80247601793138701</v>
      </c>
      <c r="AB400" s="77">
        <f>U400</f>
        <v>9.3333333333333339</v>
      </c>
      <c r="AC400" s="78">
        <f>+AB400*(100-Z400)/100</f>
        <v>8.390666666666668</v>
      </c>
      <c r="AD400" s="78">
        <f>AC400*AA400</f>
        <v>6.7333087744562921</v>
      </c>
      <c r="AE400" s="78">
        <f>+(AD400/Z400*12.5)</f>
        <v>8.3333029386835307</v>
      </c>
      <c r="AF400" s="63">
        <f>AE400*10000/25</f>
        <v>3333.321175473412</v>
      </c>
      <c r="AG400" s="63"/>
      <c r="AH400" s="74" t="s">
        <v>2895</v>
      </c>
    </row>
    <row r="401" spans="1:34" ht="15" x14ac:dyDescent="0.2">
      <c r="A401" s="106" t="s">
        <v>23</v>
      </c>
      <c r="B401" s="74" t="s">
        <v>1078</v>
      </c>
      <c r="C401" s="74" t="s">
        <v>1079</v>
      </c>
      <c r="D401" s="74" t="s">
        <v>1228</v>
      </c>
      <c r="E401" s="74" t="s">
        <v>1276</v>
      </c>
      <c r="H401" s="74" t="s">
        <v>910</v>
      </c>
      <c r="I401" s="74" t="s">
        <v>1325</v>
      </c>
      <c r="J401" s="74" t="s">
        <v>1325</v>
      </c>
      <c r="K401" s="74" t="s">
        <v>25</v>
      </c>
      <c r="L401" s="74" t="s">
        <v>1328</v>
      </c>
      <c r="M401" s="107">
        <v>-7.62169501335931</v>
      </c>
      <c r="N401" s="107">
        <v>35.977043502204999</v>
      </c>
      <c r="O401" s="108">
        <v>1372.3598857300101</v>
      </c>
      <c r="P401" s="108">
        <v>1.5</v>
      </c>
      <c r="Q401" s="108">
        <v>0.62838801499999997</v>
      </c>
      <c r="R401" s="137"/>
      <c r="S401" s="74">
        <v>96</v>
      </c>
      <c r="T401" s="74">
        <v>64</v>
      </c>
      <c r="U401" s="109">
        <f>V401/X401*T401</f>
        <v>13.226666666666667</v>
      </c>
      <c r="V401" s="109">
        <v>0.62</v>
      </c>
      <c r="W401" s="109">
        <v>0.53437999999999997</v>
      </c>
      <c r="X401" s="74">
        <v>3</v>
      </c>
      <c r="Y401" s="109">
        <v>0.41249000000000002</v>
      </c>
      <c r="Z401" s="109">
        <v>13.3</v>
      </c>
      <c r="AA401" s="77">
        <f>Y401/W401</f>
        <v>0.77190388861858616</v>
      </c>
      <c r="AB401" s="77">
        <f>U401</f>
        <v>13.226666666666667</v>
      </c>
      <c r="AC401" s="78">
        <f>+AB401*(100-Z401)/100</f>
        <v>11.46752</v>
      </c>
      <c r="AD401" s="78">
        <f>AC401*AA401</f>
        <v>8.8518232808114092</v>
      </c>
      <c r="AE401" s="78">
        <f>+(AD401/Z401*12.5)</f>
        <v>8.31938278271749</v>
      </c>
      <c r="AF401" s="63">
        <f>AE401*10000/25</f>
        <v>3327.7531130869961</v>
      </c>
      <c r="AG401" s="63"/>
    </row>
    <row r="402" spans="1:34" ht="15" x14ac:dyDescent="0.2">
      <c r="A402" s="106" t="s">
        <v>23</v>
      </c>
      <c r="B402" s="74" t="s">
        <v>1086</v>
      </c>
      <c r="C402" s="74" t="s">
        <v>1177</v>
      </c>
      <c r="D402" s="74" t="s">
        <v>1204</v>
      </c>
      <c r="E402" s="74" t="s">
        <v>1371</v>
      </c>
      <c r="H402" s="74" t="s">
        <v>775</v>
      </c>
      <c r="I402" s="74" t="s">
        <v>2035</v>
      </c>
      <c r="J402" s="74" t="s">
        <v>2035</v>
      </c>
      <c r="K402" s="74" t="s">
        <v>24</v>
      </c>
      <c r="L402" s="74" t="s">
        <v>2037</v>
      </c>
      <c r="M402" s="107">
        <v>-3.3192562259543599</v>
      </c>
      <c r="N402" s="107">
        <v>35.716587782956303</v>
      </c>
      <c r="O402" s="108">
        <v>1448.4118745518399</v>
      </c>
      <c r="P402" s="108">
        <v>4</v>
      </c>
      <c r="Q402" s="108">
        <v>4.0977422150000002</v>
      </c>
      <c r="R402" s="135"/>
      <c r="S402" s="74">
        <v>73</v>
      </c>
      <c r="T402" s="74">
        <v>74</v>
      </c>
      <c r="U402" s="109">
        <f>V402/X402*T402</f>
        <v>12.333333333333332</v>
      </c>
      <c r="V402" s="109">
        <v>0.5</v>
      </c>
      <c r="W402" s="109">
        <v>0.37492999999999999</v>
      </c>
      <c r="X402" s="74">
        <v>3</v>
      </c>
      <c r="Y402" s="109">
        <v>0.28882999999999998</v>
      </c>
      <c r="Z402" s="109">
        <v>12.5</v>
      </c>
      <c r="AA402" s="77">
        <f>Y402/W402</f>
        <v>0.7703571333315552</v>
      </c>
      <c r="AB402" s="77">
        <f>U402</f>
        <v>12.333333333333332</v>
      </c>
      <c r="AC402" s="78">
        <f>+AB402*(100-Z402)/100</f>
        <v>10.791666666666664</v>
      </c>
      <c r="AD402" s="78">
        <f>AC402*AA402</f>
        <v>8.3134373972030318</v>
      </c>
      <c r="AE402" s="78">
        <f>+(AD402/Z402*12.5)</f>
        <v>8.3134373972030318</v>
      </c>
      <c r="AF402" s="63">
        <f>AE402*10000/25</f>
        <v>3325.3749588812125</v>
      </c>
      <c r="AG402" s="63"/>
    </row>
    <row r="403" spans="1:34" ht="15" x14ac:dyDescent="0.2">
      <c r="A403" s="106" t="s">
        <v>23</v>
      </c>
      <c r="B403" s="74" t="s">
        <v>1078</v>
      </c>
      <c r="C403" s="74" t="s">
        <v>1132</v>
      </c>
      <c r="D403" s="74" t="s">
        <v>1868</v>
      </c>
      <c r="E403" s="74" t="s">
        <v>1869</v>
      </c>
      <c r="H403" s="74" t="s">
        <v>456</v>
      </c>
      <c r="I403" s="74" t="s">
        <v>2852</v>
      </c>
      <c r="J403" s="74" t="s">
        <v>457</v>
      </c>
      <c r="K403" s="74" t="s">
        <v>24</v>
      </c>
      <c r="L403" s="74" t="s">
        <v>2862</v>
      </c>
      <c r="M403" s="107">
        <v>-9.1976485928073402</v>
      </c>
      <c r="N403" s="107">
        <v>32.732863133086802</v>
      </c>
      <c r="O403" s="108">
        <v>1323.59050357863</v>
      </c>
      <c r="P403" s="108">
        <v>4</v>
      </c>
      <c r="Q403" s="108">
        <v>4.1039198399999997</v>
      </c>
      <c r="R403" s="137"/>
      <c r="S403" s="74">
        <v>101</v>
      </c>
      <c r="T403" s="74">
        <v>108</v>
      </c>
      <c r="U403" s="109">
        <f>V403/X403*T403</f>
        <v>16.560000000000002</v>
      </c>
      <c r="V403" s="109">
        <v>0.46</v>
      </c>
      <c r="W403" s="109">
        <v>0.38</v>
      </c>
      <c r="X403" s="74">
        <v>3</v>
      </c>
      <c r="Y403" s="109">
        <v>0.32100000000000001</v>
      </c>
      <c r="Z403" s="110">
        <f>(V403-W403)/V403*100</f>
        <v>17.39130434782609</v>
      </c>
      <c r="AA403" s="77">
        <f>Y403/W403</f>
        <v>0.84473684210526312</v>
      </c>
      <c r="AB403" s="77">
        <f>U403</f>
        <v>16.560000000000002</v>
      </c>
      <c r="AC403" s="78">
        <f>+AB403*(100-Z403)/100</f>
        <v>13.68</v>
      </c>
      <c r="AD403" s="78">
        <f>AC403*AA403</f>
        <v>11.555999999999999</v>
      </c>
      <c r="AE403" s="78">
        <f>+(AD403/Z403*12.5)</f>
        <v>8.3058749999999986</v>
      </c>
      <c r="AF403" s="63">
        <f>AE403*10000/25</f>
        <v>3322.3499999999995</v>
      </c>
      <c r="AG403" s="63"/>
    </row>
    <row r="404" spans="1:34" ht="15" x14ac:dyDescent="0.2">
      <c r="A404" s="106" t="s">
        <v>23</v>
      </c>
      <c r="B404" s="74" t="s">
        <v>1086</v>
      </c>
      <c r="C404" s="74" t="s">
        <v>1103</v>
      </c>
      <c r="D404" s="74" t="s">
        <v>1294</v>
      </c>
      <c r="E404" s="74" t="s">
        <v>1654</v>
      </c>
      <c r="H404" s="74" t="s">
        <v>779</v>
      </c>
      <c r="I404" s="74" t="s">
        <v>628</v>
      </c>
      <c r="J404" s="74" t="s">
        <v>628</v>
      </c>
      <c r="K404" s="74" t="s">
        <v>24</v>
      </c>
      <c r="L404" s="74" t="s">
        <v>2051</v>
      </c>
      <c r="M404" s="107">
        <v>-4.4702700000000002</v>
      </c>
      <c r="N404" s="107">
        <v>35.546851666666598</v>
      </c>
      <c r="O404" s="108">
        <v>1544.6</v>
      </c>
      <c r="P404" s="108">
        <v>3</v>
      </c>
      <c r="Q404" s="108">
        <v>4.8133582949999996</v>
      </c>
      <c r="R404" s="135"/>
      <c r="S404" s="74">
        <v>39</v>
      </c>
      <c r="T404" s="74">
        <v>39</v>
      </c>
      <c r="U404" s="109">
        <f>V404/X404*T404</f>
        <v>11.7</v>
      </c>
      <c r="V404" s="109">
        <v>1.2</v>
      </c>
      <c r="W404" s="109">
        <v>0.62045000000000006</v>
      </c>
      <c r="X404" s="74">
        <v>4</v>
      </c>
      <c r="Y404" s="109">
        <v>0.46222000000000002</v>
      </c>
      <c r="Z404" s="109">
        <v>11.6</v>
      </c>
      <c r="AA404" s="77">
        <f>Y404/W404</f>
        <v>0.74497542106535575</v>
      </c>
      <c r="AB404" s="77">
        <f>U404</f>
        <v>11.7</v>
      </c>
      <c r="AC404" s="78">
        <f>+AB404*(100-Z404)/100</f>
        <v>10.3428</v>
      </c>
      <c r="AD404" s="78">
        <f>AC404*AA404</f>
        <v>7.7051317849947614</v>
      </c>
      <c r="AE404" s="78">
        <f>+(AD404/Z404*12.5)</f>
        <v>8.3029437338305616</v>
      </c>
      <c r="AF404" s="63">
        <f>AE404*10000/25</f>
        <v>3321.1774935322251</v>
      </c>
      <c r="AG404" s="63"/>
    </row>
    <row r="405" spans="1:34" ht="15" x14ac:dyDescent="0.2">
      <c r="A405" s="106" t="s">
        <v>23</v>
      </c>
      <c r="B405" s="74" t="s">
        <v>1086</v>
      </c>
      <c r="C405" s="74" t="s">
        <v>1087</v>
      </c>
      <c r="D405" s="74" t="s">
        <v>1088</v>
      </c>
      <c r="E405" s="74" t="s">
        <v>1089</v>
      </c>
      <c r="H405" s="74" t="s">
        <v>584</v>
      </c>
      <c r="I405" s="74" t="s">
        <v>1803</v>
      </c>
      <c r="J405" s="74" t="s">
        <v>1804</v>
      </c>
      <c r="K405" s="74" t="s">
        <v>24</v>
      </c>
      <c r="L405" s="74" t="s">
        <v>1805</v>
      </c>
      <c r="M405" s="107">
        <v>-3.2352566666666598</v>
      </c>
      <c r="N405" s="107">
        <v>37.081826666666601</v>
      </c>
      <c r="O405" s="108">
        <v>1169.3</v>
      </c>
      <c r="P405" s="108">
        <v>1</v>
      </c>
      <c r="Q405" s="108">
        <v>1.2019187200000001</v>
      </c>
      <c r="R405" s="135"/>
      <c r="S405" s="74">
        <v>92</v>
      </c>
      <c r="T405" s="74">
        <v>84</v>
      </c>
      <c r="U405" s="109">
        <f>V405/X405*T405</f>
        <v>12.88</v>
      </c>
      <c r="V405" s="109">
        <v>0.46</v>
      </c>
      <c r="W405" s="109">
        <v>0.39424000000000003</v>
      </c>
      <c r="X405" s="74">
        <v>3</v>
      </c>
      <c r="Y405" s="109">
        <v>0.31672</v>
      </c>
      <c r="Z405" s="109">
        <v>13.5</v>
      </c>
      <c r="AA405" s="77">
        <f>Y405/W405</f>
        <v>0.80336850649350644</v>
      </c>
      <c r="AB405" s="77">
        <f>U405</f>
        <v>12.88</v>
      </c>
      <c r="AC405" s="78">
        <f>+AB405*(100-Z405)/100</f>
        <v>11.141200000000001</v>
      </c>
      <c r="AD405" s="78">
        <f>AC405*AA405</f>
        <v>8.9504892045454554</v>
      </c>
      <c r="AE405" s="78">
        <f>+(AD405/Z405*12.5)</f>
        <v>8.2874900042087543</v>
      </c>
      <c r="AF405" s="63">
        <f>AE405*10000/25</f>
        <v>3314.9960016835016</v>
      </c>
      <c r="AG405" s="63"/>
    </row>
    <row r="406" spans="1:34" ht="15" x14ac:dyDescent="0.2">
      <c r="A406" s="106" t="s">
        <v>23</v>
      </c>
      <c r="B406" s="74" t="s">
        <v>1086</v>
      </c>
      <c r="C406" s="74" t="s">
        <v>1087</v>
      </c>
      <c r="D406" s="74" t="s">
        <v>1088</v>
      </c>
      <c r="E406" s="74" t="s">
        <v>1089</v>
      </c>
      <c r="H406" s="74" t="s">
        <v>773</v>
      </c>
      <c r="I406" s="74" t="s">
        <v>2053</v>
      </c>
      <c r="J406" s="74" t="s">
        <v>774</v>
      </c>
      <c r="K406" s="74" t="s">
        <v>24</v>
      </c>
      <c r="L406" s="74" t="s">
        <v>2054</v>
      </c>
      <c r="M406" s="107">
        <v>-3.2354033333333301</v>
      </c>
      <c r="N406" s="107">
        <v>37.087200000000003</v>
      </c>
      <c r="O406" s="108">
        <v>1156.9000000000001</v>
      </c>
      <c r="P406" s="108">
        <v>0.5</v>
      </c>
      <c r="Q406" s="108">
        <v>0.46727555500000001</v>
      </c>
      <c r="R406" s="135"/>
      <c r="S406" s="74">
        <v>47</v>
      </c>
      <c r="T406" s="74">
        <v>52</v>
      </c>
      <c r="U406" s="109">
        <f>V406/X406*T406</f>
        <v>12.133333333333333</v>
      </c>
      <c r="V406" s="109">
        <v>0.7</v>
      </c>
      <c r="W406" s="109">
        <v>0.54942999999999997</v>
      </c>
      <c r="X406" s="74">
        <v>3</v>
      </c>
      <c r="Y406" s="109">
        <v>0.42773</v>
      </c>
      <c r="Z406" s="109">
        <v>12.5</v>
      </c>
      <c r="AA406" s="77">
        <f>Y406/W406</f>
        <v>0.7784977158145715</v>
      </c>
      <c r="AB406" s="77">
        <f>U406</f>
        <v>12.133333333333333</v>
      </c>
      <c r="AC406" s="78">
        <f>+AB406*(100-Z406)/100</f>
        <v>10.616666666666665</v>
      </c>
      <c r="AD406" s="78">
        <f>AC406*AA406</f>
        <v>8.2650507495647005</v>
      </c>
      <c r="AE406" s="78">
        <f>+(AD406/Z406*12.5)</f>
        <v>8.2650507495647005</v>
      </c>
      <c r="AF406" s="63">
        <f>AE406*10000/25</f>
        <v>3306.0202998258801</v>
      </c>
      <c r="AG406" s="63"/>
    </row>
    <row r="407" spans="1:34" ht="15" x14ac:dyDescent="0.2">
      <c r="A407" s="106" t="s">
        <v>23</v>
      </c>
      <c r="B407" s="74" t="s">
        <v>1086</v>
      </c>
      <c r="C407" s="74" t="s">
        <v>1103</v>
      </c>
      <c r="D407" s="74" t="s">
        <v>1288</v>
      </c>
      <c r="E407" s="74" t="s">
        <v>1442</v>
      </c>
      <c r="H407" s="74" t="s">
        <v>1037</v>
      </c>
      <c r="I407" s="74" t="s">
        <v>1038</v>
      </c>
      <c r="J407" s="74" t="s">
        <v>2011</v>
      </c>
      <c r="K407" s="74" t="s">
        <v>25</v>
      </c>
      <c r="L407" s="74" t="s">
        <v>2013</v>
      </c>
      <c r="M407" s="107">
        <v>-3.85022333333333</v>
      </c>
      <c r="N407" s="107">
        <v>35.474188333333302</v>
      </c>
      <c r="O407" s="108">
        <v>1834.9</v>
      </c>
      <c r="P407" s="108">
        <v>2.5</v>
      </c>
      <c r="Q407" s="108">
        <v>2.0045157599999999</v>
      </c>
      <c r="R407" s="135"/>
      <c r="S407" s="74">
        <v>81</v>
      </c>
      <c r="T407" s="74">
        <v>52</v>
      </c>
      <c r="U407" s="109">
        <f>V407/X407*T407</f>
        <v>9.36</v>
      </c>
      <c r="V407" s="109">
        <v>0.36</v>
      </c>
      <c r="W407" s="109">
        <v>0.11919</v>
      </c>
      <c r="X407" s="74">
        <v>2</v>
      </c>
      <c r="Y407" s="109">
        <v>0.12631000000000001</v>
      </c>
      <c r="Z407" s="109">
        <v>13.2</v>
      </c>
      <c r="AA407" s="77">
        <f>Y407/W407</f>
        <v>1.0597365550801241</v>
      </c>
      <c r="AB407" s="77">
        <f>U407</f>
        <v>9.36</v>
      </c>
      <c r="AC407" s="78">
        <f>+AB407*(100-Z407)/100</f>
        <v>8.1244800000000001</v>
      </c>
      <c r="AD407" s="78">
        <f>AC407*AA407</f>
        <v>8.6098084470173664</v>
      </c>
      <c r="AE407" s="78">
        <f>+(AD407/Z407*12.5)</f>
        <v>8.1532276960391723</v>
      </c>
      <c r="AF407" s="63">
        <f>AE407*10000/25</f>
        <v>3261.2910784156688</v>
      </c>
      <c r="AG407" s="63"/>
      <c r="AH407" s="74" t="s">
        <v>2287</v>
      </c>
    </row>
    <row r="408" spans="1:34" ht="15" x14ac:dyDescent="0.2">
      <c r="A408" s="106" t="s">
        <v>23</v>
      </c>
      <c r="B408" s="74" t="s">
        <v>1086</v>
      </c>
      <c r="C408" s="74" t="s">
        <v>1087</v>
      </c>
      <c r="D408" s="74" t="s">
        <v>1088</v>
      </c>
      <c r="E408" s="74" t="s">
        <v>1467</v>
      </c>
      <c r="H408" s="74" t="s">
        <v>718</v>
      </c>
      <c r="I408" s="74" t="s">
        <v>1468</v>
      </c>
      <c r="J408" s="74" t="s">
        <v>1469</v>
      </c>
      <c r="K408" s="74" t="s">
        <v>24</v>
      </c>
      <c r="L408" s="74" t="s">
        <v>1471</v>
      </c>
      <c r="M408" s="107">
        <v>-3.23098619336657</v>
      </c>
      <c r="N408" s="107">
        <v>37.045822789949597</v>
      </c>
      <c r="O408" s="108">
        <v>1197.0004584866699</v>
      </c>
      <c r="P408" s="108">
        <v>3</v>
      </c>
      <c r="Q408" s="108">
        <v>3.8414943300000002</v>
      </c>
      <c r="R408" s="135"/>
      <c r="S408" s="74">
        <v>94</v>
      </c>
      <c r="T408" s="74">
        <v>91</v>
      </c>
      <c r="U408" s="109">
        <f>V408/X408*T408</f>
        <v>10.92</v>
      </c>
      <c r="V408" s="109">
        <v>0.36</v>
      </c>
      <c r="W408" s="109">
        <v>0.35952000000000001</v>
      </c>
      <c r="X408" s="74">
        <v>3</v>
      </c>
      <c r="Y408" s="109">
        <v>0.27048</v>
      </c>
      <c r="Z408" s="109">
        <v>11.2</v>
      </c>
      <c r="AA408" s="77">
        <f>Y408/W408</f>
        <v>0.75233644859813087</v>
      </c>
      <c r="AB408" s="77">
        <f>U408</f>
        <v>10.92</v>
      </c>
      <c r="AC408" s="78">
        <f>+AB408*(100-Z408)/100</f>
        <v>9.6969599999999989</v>
      </c>
      <c r="AD408" s="78">
        <f>AC408*AA408</f>
        <v>7.2953764485981303</v>
      </c>
      <c r="AE408" s="78">
        <f>+(AD408/Z408*12.5)</f>
        <v>8.1421612149532709</v>
      </c>
      <c r="AF408" s="63">
        <f>AE408*10000/25</f>
        <v>3256.8644859813085</v>
      </c>
      <c r="AG408" s="63"/>
      <c r="AH408" s="74" t="s">
        <v>2287</v>
      </c>
    </row>
    <row r="409" spans="1:34" ht="15" x14ac:dyDescent="0.2">
      <c r="A409" s="106" t="s">
        <v>23</v>
      </c>
      <c r="B409" s="74" t="s">
        <v>1086</v>
      </c>
      <c r="C409" s="74" t="s">
        <v>1177</v>
      </c>
      <c r="D409" s="74" t="s">
        <v>1204</v>
      </c>
      <c r="E409" s="74" t="s">
        <v>1205</v>
      </c>
      <c r="H409" s="74" t="s">
        <v>493</v>
      </c>
      <c r="I409" s="74" t="s">
        <v>2530</v>
      </c>
      <c r="J409" s="74" t="s">
        <v>827</v>
      </c>
      <c r="K409" s="74" t="s">
        <v>26</v>
      </c>
      <c r="L409" s="74" t="s">
        <v>2534</v>
      </c>
      <c r="M409" s="107">
        <v>-3.4052950000000002</v>
      </c>
      <c r="N409" s="107">
        <v>35.601206670000003</v>
      </c>
      <c r="O409" s="108">
        <v>1394</v>
      </c>
      <c r="P409" s="108">
        <v>1</v>
      </c>
      <c r="Q409" s="108">
        <v>1.2043897699999999</v>
      </c>
      <c r="R409" s="135"/>
      <c r="S409" s="74">
        <v>69</v>
      </c>
      <c r="T409" s="74">
        <v>64</v>
      </c>
      <c r="U409" s="109">
        <f>V409/X409*T409</f>
        <v>12.799999999999999</v>
      </c>
      <c r="V409" s="109">
        <v>0.6</v>
      </c>
      <c r="W409" s="109">
        <v>0.46560000000000001</v>
      </c>
      <c r="X409" s="74">
        <v>3</v>
      </c>
      <c r="Y409" s="109">
        <v>0.34670000000000001</v>
      </c>
      <c r="Z409" s="110">
        <v>12.8</v>
      </c>
      <c r="AA409" s="77">
        <f>Y409/W409</f>
        <v>0.74463058419243988</v>
      </c>
      <c r="AB409" s="77">
        <f>U409</f>
        <v>12.799999999999999</v>
      </c>
      <c r="AC409" s="78">
        <f>+AB409*(100-Z409)/100</f>
        <v>11.161599999999998</v>
      </c>
      <c r="AD409" s="78">
        <f>AC409*AA409</f>
        <v>8.3112687285223359</v>
      </c>
      <c r="AE409" s="78">
        <f>+(AD409/Z409*12.5)</f>
        <v>8.1164733676975942</v>
      </c>
      <c r="AF409" s="63">
        <f>AE409*10000/25</f>
        <v>3246.5893470790379</v>
      </c>
      <c r="AG409" s="63"/>
      <c r="AH409" s="74" t="s">
        <v>2287</v>
      </c>
    </row>
    <row r="410" spans="1:34" ht="15" x14ac:dyDescent="0.2">
      <c r="A410" s="106" t="s">
        <v>23</v>
      </c>
      <c r="B410" s="74" t="s">
        <v>1078</v>
      </c>
      <c r="C410" s="74" t="s">
        <v>1157</v>
      </c>
      <c r="D410" s="74" t="s">
        <v>1489</v>
      </c>
      <c r="E410" s="74" t="s">
        <v>1490</v>
      </c>
      <c r="H410" s="74" t="s">
        <v>400</v>
      </c>
      <c r="I410" s="74" t="s">
        <v>401</v>
      </c>
      <c r="J410" s="74" t="s">
        <v>401</v>
      </c>
      <c r="K410" s="74" t="s">
        <v>25</v>
      </c>
      <c r="L410" s="74" t="s">
        <v>2658</v>
      </c>
      <c r="M410" s="107">
        <v>-10.5695443741671</v>
      </c>
      <c r="N410" s="107">
        <v>35.391931882231098</v>
      </c>
      <c r="O410" s="108">
        <v>988.545819235512</v>
      </c>
      <c r="P410" s="108">
        <v>1</v>
      </c>
      <c r="Q410" s="108">
        <v>1.00917682</v>
      </c>
      <c r="R410" s="137"/>
      <c r="S410" s="74">
        <v>60</v>
      </c>
      <c r="T410" s="74">
        <v>56</v>
      </c>
      <c r="U410" s="109">
        <f>V410/X410*T410</f>
        <v>11.2</v>
      </c>
      <c r="V410" s="109">
        <v>0.6</v>
      </c>
      <c r="W410" s="109">
        <v>0.44</v>
      </c>
      <c r="X410" s="74">
        <v>3</v>
      </c>
      <c r="Y410" s="109">
        <v>0.376</v>
      </c>
      <c r="Z410" s="109">
        <v>12.9</v>
      </c>
      <c r="AA410" s="77">
        <f>Y410/W410</f>
        <v>0.8545454545454545</v>
      </c>
      <c r="AB410" s="77">
        <f>U410</f>
        <v>11.2</v>
      </c>
      <c r="AC410" s="78">
        <f>+AB410*(100-Z410)/100</f>
        <v>9.7551999999999985</v>
      </c>
      <c r="AD410" s="78">
        <f>AC410*AA410</f>
        <v>8.336261818181816</v>
      </c>
      <c r="AE410" s="78">
        <f>+(AD410/Z410*12.5)</f>
        <v>8.0777730796335412</v>
      </c>
      <c r="AF410" s="63">
        <f>AE410*10000/25</f>
        <v>3231.1092318534165</v>
      </c>
      <c r="AG410" s="63"/>
    </row>
    <row r="411" spans="1:34" ht="15" x14ac:dyDescent="0.2">
      <c r="A411" s="106" t="s">
        <v>23</v>
      </c>
      <c r="B411" s="74" t="s">
        <v>1078</v>
      </c>
      <c r="C411" s="74" t="s">
        <v>1079</v>
      </c>
      <c r="D411" s="74" t="s">
        <v>1419</v>
      </c>
      <c r="E411" s="74" t="s">
        <v>1626</v>
      </c>
      <c r="H411" s="74" t="s">
        <v>204</v>
      </c>
      <c r="I411" s="74" t="s">
        <v>205</v>
      </c>
      <c r="J411" s="74" t="s">
        <v>205</v>
      </c>
      <c r="K411" s="74" t="s">
        <v>24</v>
      </c>
      <c r="L411" s="74" t="s">
        <v>1670</v>
      </c>
      <c r="M411" s="107">
        <v>-8.2917933333333291</v>
      </c>
      <c r="N411" s="107">
        <v>35.014668333333297</v>
      </c>
      <c r="O411" s="108">
        <v>1651.6</v>
      </c>
      <c r="P411" s="108">
        <v>1</v>
      </c>
      <c r="Q411" s="108">
        <v>1.7099666</v>
      </c>
      <c r="R411" s="137"/>
      <c r="S411" s="74">
        <v>69</v>
      </c>
      <c r="T411" s="74">
        <v>58</v>
      </c>
      <c r="U411" s="109">
        <f>V411/X411*T411</f>
        <v>11.406666666666666</v>
      </c>
      <c r="V411" s="109">
        <v>0.59</v>
      </c>
      <c r="W411" s="109">
        <v>0.42258999999999997</v>
      </c>
      <c r="X411" s="74">
        <v>3</v>
      </c>
      <c r="Y411" s="109">
        <v>0.31392000000000003</v>
      </c>
      <c r="Z411" s="109">
        <v>11.6</v>
      </c>
      <c r="AA411" s="77">
        <f>Y411/W411</f>
        <v>0.74284767741782831</v>
      </c>
      <c r="AB411" s="77">
        <f>U411</f>
        <v>11.406666666666666</v>
      </c>
      <c r="AC411" s="78">
        <f>+AB411*(100-Z411)/100</f>
        <v>10.083493333333333</v>
      </c>
      <c r="AD411" s="78">
        <f>AC411*AA411</f>
        <v>7.4904996029248219</v>
      </c>
      <c r="AE411" s="78">
        <f>+(AD411/Z411*12.5)</f>
        <v>8.0716590548758855</v>
      </c>
      <c r="AF411" s="63">
        <f>AE411*10000/25</f>
        <v>3228.6636219503544</v>
      </c>
      <c r="AG411" s="63"/>
    </row>
    <row r="412" spans="1:34" ht="15" x14ac:dyDescent="0.2">
      <c r="A412" s="106" t="s">
        <v>23</v>
      </c>
      <c r="B412" s="74" t="s">
        <v>1086</v>
      </c>
      <c r="C412" s="74" t="s">
        <v>1087</v>
      </c>
      <c r="D412" s="74" t="s">
        <v>1088</v>
      </c>
      <c r="E412" s="74" t="s">
        <v>1467</v>
      </c>
      <c r="H412" s="74" t="s">
        <v>739</v>
      </c>
      <c r="I412" s="74" t="s">
        <v>1642</v>
      </c>
      <c r="J412" s="74" t="s">
        <v>581</v>
      </c>
      <c r="K412" s="74" t="s">
        <v>26</v>
      </c>
      <c r="L412" s="74" t="s">
        <v>1644</v>
      </c>
      <c r="M412" s="107">
        <v>-3.2266333330000001</v>
      </c>
      <c r="N412" s="107">
        <v>37.042226669999998</v>
      </c>
      <c r="O412" s="108">
        <v>1221.5999999999999</v>
      </c>
      <c r="P412" s="108">
        <v>4</v>
      </c>
      <c r="Q412" s="108">
        <v>3.17826451</v>
      </c>
      <c r="R412" s="135"/>
      <c r="S412" s="74">
        <v>72</v>
      </c>
      <c r="T412" s="74">
        <v>61</v>
      </c>
      <c r="U412" s="109">
        <f>V412/X412*T412</f>
        <v>10.573333333333334</v>
      </c>
      <c r="V412" s="109">
        <v>0.52</v>
      </c>
      <c r="W412" s="109">
        <v>0.43772000000000005</v>
      </c>
      <c r="X412" s="74">
        <v>3</v>
      </c>
      <c r="Y412" s="109">
        <v>0.35619999999999996</v>
      </c>
      <c r="Z412" s="109">
        <v>11.8</v>
      </c>
      <c r="AA412" s="77">
        <f>Y412/W412</f>
        <v>0.8137622224252945</v>
      </c>
      <c r="AB412" s="77">
        <f>U412</f>
        <v>10.573333333333334</v>
      </c>
      <c r="AC412" s="78">
        <f>+AB412*(100-Z412)/100</f>
        <v>9.3256800000000002</v>
      </c>
      <c r="AD412" s="78">
        <f>AC412*AA412</f>
        <v>7.5888860824271207</v>
      </c>
      <c r="AE412" s="78">
        <f>+(AD412/Z412*12.5)</f>
        <v>8.0390742398592376</v>
      </c>
      <c r="AF412" s="63">
        <f>AE412*10000/25</f>
        <v>3215.6296959436954</v>
      </c>
      <c r="AG412" s="63"/>
    </row>
    <row r="413" spans="1:34" ht="15" x14ac:dyDescent="0.2">
      <c r="A413" s="106" t="s">
        <v>23</v>
      </c>
      <c r="B413" s="74" t="s">
        <v>1078</v>
      </c>
      <c r="C413" s="74" t="s">
        <v>1079</v>
      </c>
      <c r="D413" s="74" t="s">
        <v>1419</v>
      </c>
      <c r="E413" s="74" t="s">
        <v>1420</v>
      </c>
      <c r="H413" s="74" t="s">
        <v>183</v>
      </c>
      <c r="I413" s="74" t="s">
        <v>184</v>
      </c>
      <c r="J413" s="74" t="s">
        <v>184</v>
      </c>
      <c r="K413" s="74" t="s">
        <v>25</v>
      </c>
      <c r="L413" s="74" t="s">
        <v>1473</v>
      </c>
      <c r="M413" s="107">
        <v>-8.2739955190936101</v>
      </c>
      <c r="N413" s="107">
        <v>35.0446193770577</v>
      </c>
      <c r="O413" s="108">
        <v>1509.55005217858</v>
      </c>
      <c r="P413" s="108">
        <v>2</v>
      </c>
      <c r="Q413" s="108">
        <v>1.93433794</v>
      </c>
      <c r="R413" s="137"/>
      <c r="S413" s="74">
        <v>107</v>
      </c>
      <c r="T413" s="74">
        <v>107</v>
      </c>
      <c r="U413" s="109">
        <f>V413/X413*T413</f>
        <v>12.126666666666667</v>
      </c>
      <c r="V413" s="109">
        <v>0.34</v>
      </c>
      <c r="W413" s="109">
        <v>0.20713999999999999</v>
      </c>
      <c r="X413" s="74">
        <v>3</v>
      </c>
      <c r="Y413" s="109">
        <v>0.15078899999999998</v>
      </c>
      <c r="Z413" s="109">
        <v>12.1</v>
      </c>
      <c r="AA413" s="77">
        <f>Y413/W413</f>
        <v>0.72795693733706668</v>
      </c>
      <c r="AB413" s="77">
        <f>U413</f>
        <v>12.126666666666667</v>
      </c>
      <c r="AC413" s="78">
        <f>+AB413*(100-Z413)/100</f>
        <v>10.659340000000002</v>
      </c>
      <c r="AD413" s="78">
        <f>AC413*AA413</f>
        <v>7.7595405004344897</v>
      </c>
      <c r="AE413" s="78">
        <f>+(AD413/Z413*12.5)</f>
        <v>8.0160542359860436</v>
      </c>
      <c r="AF413" s="63">
        <f>AE413*10000/25</f>
        <v>3206.4216943944175</v>
      </c>
      <c r="AG413" s="63"/>
      <c r="AH413" s="74" t="s">
        <v>2139</v>
      </c>
    </row>
    <row r="414" spans="1:34" ht="15" x14ac:dyDescent="0.2">
      <c r="A414" s="106" t="s">
        <v>23</v>
      </c>
      <c r="B414" s="74" t="s">
        <v>1086</v>
      </c>
      <c r="C414" s="74" t="s">
        <v>1103</v>
      </c>
      <c r="D414" s="74" t="s">
        <v>1288</v>
      </c>
      <c r="E414" s="74" t="s">
        <v>1442</v>
      </c>
      <c r="H414" s="74" t="s">
        <v>668</v>
      </c>
      <c r="I414" s="74" t="s">
        <v>858</v>
      </c>
      <c r="J414" s="74" t="s">
        <v>858</v>
      </c>
      <c r="K414" s="74" t="s">
        <v>25</v>
      </c>
      <c r="L414" s="74" t="s">
        <v>2855</v>
      </c>
      <c r="M414" s="107">
        <v>-3.8536933333333301</v>
      </c>
      <c r="N414" s="107">
        <v>35.469268333333297</v>
      </c>
      <c r="O414" s="108">
        <v>1838.7</v>
      </c>
      <c r="P414" s="108">
        <v>1</v>
      </c>
      <c r="Q414" s="108">
        <v>0.88018801000000002</v>
      </c>
      <c r="R414" s="135"/>
      <c r="S414" s="74">
        <v>62</v>
      </c>
      <c r="T414" s="74">
        <v>56</v>
      </c>
      <c r="U414" s="109">
        <f>V414/X414*T414</f>
        <v>12.693333333333335</v>
      </c>
      <c r="V414" s="109">
        <v>0.68</v>
      </c>
      <c r="W414" s="109">
        <v>0.44812999999999997</v>
      </c>
      <c r="X414" s="74">
        <v>3</v>
      </c>
      <c r="Y414" s="109">
        <v>0.33717999999999998</v>
      </c>
      <c r="Z414" s="110">
        <v>13</v>
      </c>
      <c r="AA414" s="77">
        <f>Y414/W414</f>
        <v>0.7524155936893312</v>
      </c>
      <c r="AB414" s="77">
        <f>U414</f>
        <v>12.693333333333335</v>
      </c>
      <c r="AC414" s="78">
        <f>+AB414*(100-Z414)/100</f>
        <v>11.043200000000002</v>
      </c>
      <c r="AD414" s="78">
        <f>AC414*AA414</f>
        <v>8.3090758842300243</v>
      </c>
      <c r="AE414" s="78">
        <f>+(AD414/Z414*12.5)</f>
        <v>7.9894960425288692</v>
      </c>
      <c r="AF414" s="63">
        <f>AE414*10000/25</f>
        <v>3195.7984170115478</v>
      </c>
      <c r="AG414" s="63"/>
      <c r="AH414" s="74" t="s">
        <v>2139</v>
      </c>
    </row>
    <row r="415" spans="1:34" ht="15" x14ac:dyDescent="0.2">
      <c r="A415" s="106" t="s">
        <v>23</v>
      </c>
      <c r="B415" s="74" t="s">
        <v>1078</v>
      </c>
      <c r="C415" s="74" t="s">
        <v>1194</v>
      </c>
      <c r="D415" s="74" t="s">
        <v>1383</v>
      </c>
      <c r="E415" s="74" t="s">
        <v>1384</v>
      </c>
      <c r="H415" s="74" t="s">
        <v>911</v>
      </c>
      <c r="I415" s="74" t="s">
        <v>2071</v>
      </c>
      <c r="J415" s="74" t="s">
        <v>2072</v>
      </c>
      <c r="K415" s="74" t="s">
        <v>25</v>
      </c>
      <c r="L415" s="74" t="s">
        <v>2083</v>
      </c>
      <c r="M415" s="107">
        <v>-7.7297316666666598</v>
      </c>
      <c r="N415" s="107">
        <v>31.098551666666602</v>
      </c>
      <c r="O415" s="108">
        <v>1681.9</v>
      </c>
      <c r="P415" s="108">
        <v>1</v>
      </c>
      <c r="Q415" s="108">
        <v>0.68102138000000001</v>
      </c>
      <c r="R415" s="137"/>
      <c r="S415" s="74">
        <v>68</v>
      </c>
      <c r="T415" s="74">
        <v>69</v>
      </c>
      <c r="U415" s="109">
        <f>V415/X415*T415</f>
        <v>10.580000000000002</v>
      </c>
      <c r="V415" s="109">
        <v>0.46</v>
      </c>
      <c r="W415" s="109">
        <v>0.44</v>
      </c>
      <c r="X415" s="74">
        <v>3</v>
      </c>
      <c r="Y415" s="109">
        <v>0.42099999999999999</v>
      </c>
      <c r="Z415" s="109">
        <v>13.7</v>
      </c>
      <c r="AA415" s="77">
        <f>Y415/W415</f>
        <v>0.95681818181818179</v>
      </c>
      <c r="AB415" s="77">
        <f>U415</f>
        <v>10.580000000000002</v>
      </c>
      <c r="AC415" s="78">
        <f>+AB415*(100-Z415)/100</f>
        <v>9.1305400000000017</v>
      </c>
      <c r="AD415" s="78">
        <f>AC415*AA415</f>
        <v>8.7362666818181829</v>
      </c>
      <c r="AE415" s="78">
        <f>+(AD415/Z415*12.5)</f>
        <v>7.9710462425348387</v>
      </c>
      <c r="AF415" s="63">
        <f>AE415*10000/25</f>
        <v>3188.4184970139358</v>
      </c>
      <c r="AG415" s="63"/>
      <c r="AH415" s="74" t="s">
        <v>2139</v>
      </c>
    </row>
    <row r="416" spans="1:34" ht="15" x14ac:dyDescent="0.2">
      <c r="A416" s="106" t="s">
        <v>23</v>
      </c>
      <c r="B416" s="74" t="s">
        <v>1086</v>
      </c>
      <c r="C416" s="74" t="s">
        <v>1177</v>
      </c>
      <c r="D416" s="74" t="s">
        <v>1204</v>
      </c>
      <c r="E416" s="74" t="s">
        <v>1371</v>
      </c>
      <c r="H416" s="74" t="s">
        <v>499</v>
      </c>
      <c r="I416" s="74" t="s">
        <v>2079</v>
      </c>
      <c r="J416" s="74" t="s">
        <v>500</v>
      </c>
      <c r="K416" s="74" t="s">
        <v>24</v>
      </c>
      <c r="L416" s="74" t="s">
        <v>2082</v>
      </c>
      <c r="M416" s="107">
        <v>-3.31846833333333</v>
      </c>
      <c r="N416" s="107">
        <v>35.7193166666666</v>
      </c>
      <c r="O416" s="108">
        <v>1460</v>
      </c>
      <c r="P416" s="108">
        <v>1.5</v>
      </c>
      <c r="Q416" s="108">
        <v>1.40306219</v>
      </c>
      <c r="R416" s="135"/>
      <c r="S416" s="74">
        <v>49</v>
      </c>
      <c r="T416" s="74">
        <v>49</v>
      </c>
      <c r="U416" s="109">
        <f>V416/X416*T416</f>
        <v>11.106666666666667</v>
      </c>
      <c r="V416" s="109">
        <v>0.68</v>
      </c>
      <c r="W416" s="109">
        <v>0.44305</v>
      </c>
      <c r="X416" s="74">
        <v>3</v>
      </c>
      <c r="Y416" s="109">
        <v>0.34218999999999999</v>
      </c>
      <c r="Z416" s="109">
        <v>11.9</v>
      </c>
      <c r="AA416" s="77">
        <f>Y416/W416</f>
        <v>0.77235075047962987</v>
      </c>
      <c r="AB416" s="77">
        <f>U416</f>
        <v>11.106666666666667</v>
      </c>
      <c r="AC416" s="78">
        <f>+AB416*(100-Z416)/100</f>
        <v>9.7849733333333333</v>
      </c>
      <c r="AD416" s="78">
        <f>AC416*AA416</f>
        <v>7.5574314974231651</v>
      </c>
      <c r="AE416" s="78">
        <f>+(AD416/Z416*12.5)</f>
        <v>7.9384784636797949</v>
      </c>
      <c r="AF416" s="63">
        <f>AE416*10000/25</f>
        <v>3175.3913854719181</v>
      </c>
      <c r="AG416" s="63"/>
      <c r="AH416" s="74" t="s">
        <v>2240</v>
      </c>
    </row>
    <row r="417" spans="1:34" ht="15" x14ac:dyDescent="0.2">
      <c r="A417" s="106" t="s">
        <v>23</v>
      </c>
      <c r="B417" s="74" t="s">
        <v>1086</v>
      </c>
      <c r="C417" s="74" t="s">
        <v>1103</v>
      </c>
      <c r="D417" s="74" t="s">
        <v>1104</v>
      </c>
      <c r="E417" s="74" t="s">
        <v>1399</v>
      </c>
      <c r="H417" s="74" t="s">
        <v>708</v>
      </c>
      <c r="I417" s="74" t="s">
        <v>709</v>
      </c>
      <c r="J417" s="74" t="s">
        <v>709</v>
      </c>
      <c r="K417" s="74" t="s">
        <v>25</v>
      </c>
      <c r="L417" s="74" t="s">
        <v>1403</v>
      </c>
      <c r="M417" s="107">
        <v>-4.2503339191101199</v>
      </c>
      <c r="N417" s="107">
        <v>35.705674771791799</v>
      </c>
      <c r="O417" s="108">
        <v>1364.03864267831</v>
      </c>
      <c r="P417" s="108">
        <v>2</v>
      </c>
      <c r="Q417" s="108">
        <v>2.5706333149999998</v>
      </c>
      <c r="R417" s="135"/>
      <c r="S417" s="74">
        <v>68</v>
      </c>
      <c r="T417" s="74">
        <v>68</v>
      </c>
      <c r="U417" s="109">
        <f>V417/X417*T417</f>
        <v>12.693333333333333</v>
      </c>
      <c r="V417" s="109">
        <v>0.56000000000000005</v>
      </c>
      <c r="W417" s="109">
        <v>0.27179999999999999</v>
      </c>
      <c r="X417" s="74">
        <v>3</v>
      </c>
      <c r="Y417" s="109">
        <v>0.16961999999999999</v>
      </c>
      <c r="Z417" s="109">
        <v>11.1</v>
      </c>
      <c r="AA417" s="77">
        <f>Y417/W417</f>
        <v>0.62406181015452544</v>
      </c>
      <c r="AB417" s="77">
        <f>U417</f>
        <v>12.693333333333333</v>
      </c>
      <c r="AC417" s="78">
        <f>+AB417*(100-Z417)/100</f>
        <v>11.284373333333333</v>
      </c>
      <c r="AD417" s="78">
        <f>AC417*AA417</f>
        <v>7.0421464488594561</v>
      </c>
      <c r="AE417" s="78">
        <f>+(AD417/Z417*12.5)</f>
        <v>7.9303451000669556</v>
      </c>
      <c r="AF417" s="63">
        <f>AE417*10000/25</f>
        <v>3172.1380400267822</v>
      </c>
      <c r="AG417" s="63"/>
      <c r="AH417" s="74" t="s">
        <v>2240</v>
      </c>
    </row>
    <row r="418" spans="1:34" ht="15" x14ac:dyDescent="0.2">
      <c r="A418" s="106" t="s">
        <v>23</v>
      </c>
      <c r="B418" s="74" t="s">
        <v>1078</v>
      </c>
      <c r="C418" s="74" t="s">
        <v>1132</v>
      </c>
      <c r="D418" s="74" t="s">
        <v>1868</v>
      </c>
      <c r="E418" s="74" t="s">
        <v>2075</v>
      </c>
      <c r="H418" s="74" t="s">
        <v>995</v>
      </c>
      <c r="I418" s="74" t="s">
        <v>2945</v>
      </c>
      <c r="J418" s="74" t="s">
        <v>2945</v>
      </c>
      <c r="K418" s="74" t="s">
        <v>26</v>
      </c>
      <c r="L418" s="74" t="s">
        <v>2948</v>
      </c>
      <c r="M418" s="107">
        <v>-9.1680721920000003</v>
      </c>
      <c r="N418" s="107">
        <v>32.714221029999997</v>
      </c>
      <c r="O418" s="108">
        <v>1244.827252</v>
      </c>
      <c r="P418" s="108">
        <v>3</v>
      </c>
      <c r="Q418" s="108">
        <v>1.935079255</v>
      </c>
      <c r="R418" s="137"/>
      <c r="S418" s="74">
        <v>112</v>
      </c>
      <c r="T418" s="74">
        <v>100</v>
      </c>
      <c r="U418" s="109">
        <f>V418/X418*T418</f>
        <v>12</v>
      </c>
      <c r="V418" s="109">
        <v>0.36</v>
      </c>
      <c r="W418" s="109">
        <v>0.31577999999999995</v>
      </c>
      <c r="X418" s="74">
        <v>3</v>
      </c>
      <c r="Y418" s="109">
        <v>0.25751999999999997</v>
      </c>
      <c r="Z418" s="76">
        <v>13.4</v>
      </c>
      <c r="AA418" s="77">
        <f>Y418/W418</f>
        <v>0.81550446513395403</v>
      </c>
      <c r="AB418" s="77">
        <f>U418</f>
        <v>12</v>
      </c>
      <c r="AC418" s="78">
        <f>+AB418*(100-Z418)/100</f>
        <v>10.391999999999998</v>
      </c>
      <c r="AD418" s="78">
        <f>AC418*AA418</f>
        <v>8.4747224016720484</v>
      </c>
      <c r="AE418" s="78">
        <f>+(AD418/Z418*12.5)</f>
        <v>7.9055246284254181</v>
      </c>
      <c r="AF418" s="63">
        <f>AE418*10000/25</f>
        <v>3162.2098513701676</v>
      </c>
      <c r="AG418" s="63"/>
      <c r="AH418" s="74" t="s">
        <v>2240</v>
      </c>
    </row>
    <row r="419" spans="1:34" ht="15" x14ac:dyDescent="0.2">
      <c r="A419" s="106" t="s">
        <v>23</v>
      </c>
      <c r="B419" s="74" t="s">
        <v>1078</v>
      </c>
      <c r="C419" s="74" t="s">
        <v>1079</v>
      </c>
      <c r="D419" s="74" t="s">
        <v>1419</v>
      </c>
      <c r="E419" s="74" t="s">
        <v>1626</v>
      </c>
      <c r="H419" s="74" t="s">
        <v>204</v>
      </c>
      <c r="I419" s="74" t="s">
        <v>205</v>
      </c>
      <c r="J419" s="74" t="s">
        <v>205</v>
      </c>
      <c r="K419" s="74" t="s">
        <v>26</v>
      </c>
      <c r="L419" s="74" t="s">
        <v>1668</v>
      </c>
      <c r="M419" s="107">
        <v>-8.2921683329999993</v>
      </c>
      <c r="N419" s="107">
        <v>35.014696669999999</v>
      </c>
      <c r="O419" s="108">
        <v>1649</v>
      </c>
      <c r="P419" s="108">
        <v>1</v>
      </c>
      <c r="Q419" s="108">
        <v>1.7099666</v>
      </c>
      <c r="R419" s="137"/>
      <c r="S419" s="74">
        <v>76</v>
      </c>
      <c r="T419" s="74">
        <v>61</v>
      </c>
      <c r="U419" s="109">
        <f>V419/X419*T419</f>
        <v>11.793333333333333</v>
      </c>
      <c r="V419" s="109">
        <v>0.57999999999999996</v>
      </c>
      <c r="W419" s="109">
        <v>0.38800999999999997</v>
      </c>
      <c r="X419" s="74">
        <v>3</v>
      </c>
      <c r="Y419" s="109">
        <v>0.28832000000000002</v>
      </c>
      <c r="Z419" s="109">
        <v>12.2</v>
      </c>
      <c r="AA419" s="77">
        <f>Y419/W419</f>
        <v>0.74307363212288358</v>
      </c>
      <c r="AB419" s="77">
        <f>U419</f>
        <v>11.793333333333333</v>
      </c>
      <c r="AC419" s="78">
        <f>+AB419*(100-Z419)/100</f>
        <v>10.354546666666666</v>
      </c>
      <c r="AD419" s="78">
        <f>AC419*AA419</f>
        <v>7.6941906005858964</v>
      </c>
      <c r="AE419" s="78">
        <f>+(AD419/Z419*12.5)</f>
        <v>7.883392008797026</v>
      </c>
      <c r="AF419" s="63">
        <f>AE419*10000/25</f>
        <v>3153.35680351881</v>
      </c>
      <c r="AG419" s="63"/>
    </row>
    <row r="420" spans="1:34" ht="15" x14ac:dyDescent="0.2">
      <c r="A420" s="106" t="s">
        <v>23</v>
      </c>
      <c r="B420" s="74" t="s">
        <v>1078</v>
      </c>
      <c r="C420" s="74" t="s">
        <v>1079</v>
      </c>
      <c r="D420" s="74" t="s">
        <v>1419</v>
      </c>
      <c r="E420" s="74" t="s">
        <v>1626</v>
      </c>
      <c r="H420" s="74" t="s">
        <v>199</v>
      </c>
      <c r="I420" s="74" t="s">
        <v>1631</v>
      </c>
      <c r="J420" s="74" t="s">
        <v>200</v>
      </c>
      <c r="K420" s="74" t="s">
        <v>25</v>
      </c>
      <c r="L420" s="74" t="s">
        <v>1638</v>
      </c>
      <c r="M420" s="107">
        <v>-8.29009999999999</v>
      </c>
      <c r="N420" s="107">
        <v>35.013219999999997</v>
      </c>
      <c r="O420" s="108">
        <v>1657.3</v>
      </c>
      <c r="P420" s="108">
        <v>1</v>
      </c>
      <c r="Q420" s="108">
        <v>1.7870633600000001</v>
      </c>
      <c r="R420" s="137"/>
      <c r="S420" s="74">
        <v>67</v>
      </c>
      <c r="T420" s="74">
        <v>63</v>
      </c>
      <c r="U420" s="109">
        <f>V420/X420*T420</f>
        <v>14.280000000000001</v>
      </c>
      <c r="V420" s="109">
        <v>0.68</v>
      </c>
      <c r="W420" s="109">
        <v>0.47147</v>
      </c>
      <c r="X420" s="74">
        <v>3</v>
      </c>
      <c r="Y420" s="109">
        <v>0.36557000000000001</v>
      </c>
      <c r="Z420" s="109">
        <v>15</v>
      </c>
      <c r="AA420" s="77">
        <f>Y420/W420</f>
        <v>0.77538337540034363</v>
      </c>
      <c r="AB420" s="77">
        <f>U420</f>
        <v>14.280000000000001</v>
      </c>
      <c r="AC420" s="78">
        <f>+AB420*(100-Z420)/100</f>
        <v>12.138000000000002</v>
      </c>
      <c r="AD420" s="78">
        <f>AC420*AA420</f>
        <v>9.4116034106093718</v>
      </c>
      <c r="AE420" s="78">
        <f>+(AD420/Z420*12.5)</f>
        <v>7.8430028421744762</v>
      </c>
      <c r="AF420" s="63">
        <f>AE420*10000/25</f>
        <v>3137.2011368697904</v>
      </c>
      <c r="AG420" s="63"/>
    </row>
    <row r="421" spans="1:34" ht="15" x14ac:dyDescent="0.2">
      <c r="A421" s="106" t="s">
        <v>23</v>
      </c>
      <c r="B421" s="74" t="s">
        <v>1086</v>
      </c>
      <c r="C421" s="74" t="s">
        <v>1177</v>
      </c>
      <c r="D421" s="74" t="s">
        <v>1191</v>
      </c>
      <c r="E421" s="74" t="s">
        <v>1353</v>
      </c>
      <c r="H421" s="74" t="s">
        <v>1040</v>
      </c>
      <c r="I421" s="74" t="s">
        <v>1354</v>
      </c>
      <c r="K421" s="74" t="s">
        <v>25</v>
      </c>
      <c r="L421" s="74" t="s">
        <v>1355</v>
      </c>
      <c r="M421" s="107">
        <v>-3.38353833333333</v>
      </c>
      <c r="N421" s="107">
        <v>36.938249999999996</v>
      </c>
      <c r="O421" s="108">
        <v>1099.5999999999999</v>
      </c>
      <c r="P421" s="108">
        <v>3</v>
      </c>
      <c r="Q421" s="108">
        <v>4.3648627199999996</v>
      </c>
      <c r="R421" s="135"/>
      <c r="S421" s="74">
        <v>74</v>
      </c>
      <c r="T421" s="74">
        <v>68</v>
      </c>
      <c r="U421" s="109">
        <f>V421/X421*T421</f>
        <v>11.333333333333332</v>
      </c>
      <c r="V421" s="109">
        <v>0.5</v>
      </c>
      <c r="W421" s="109">
        <v>0.37970999999999999</v>
      </c>
      <c r="X421" s="74">
        <v>3</v>
      </c>
      <c r="Y421" s="109">
        <v>0.28910000000000002</v>
      </c>
      <c r="Z421" s="109">
        <v>12.1</v>
      </c>
      <c r="AA421" s="77">
        <f>Y421/W421</f>
        <v>0.76137051960706859</v>
      </c>
      <c r="AB421" s="77">
        <f>U421</f>
        <v>11.333333333333332</v>
      </c>
      <c r="AC421" s="78">
        <f>+AB421*(100-Z421)/100</f>
        <v>9.9619999999999997</v>
      </c>
      <c r="AD421" s="78">
        <f>AC421*AA421</f>
        <v>7.5847731163256169</v>
      </c>
      <c r="AE421" s="78">
        <f>+(AD421/Z421*12.5)</f>
        <v>7.8355094176917532</v>
      </c>
      <c r="AF421" s="63">
        <f>AE421*10000/25</f>
        <v>3134.2037670767008</v>
      </c>
      <c r="AG421" s="63"/>
    </row>
    <row r="422" spans="1:34" ht="15" x14ac:dyDescent="0.2">
      <c r="A422" s="106" t="s">
        <v>23</v>
      </c>
      <c r="B422" s="74" t="s">
        <v>1078</v>
      </c>
      <c r="C422" s="74" t="s">
        <v>1079</v>
      </c>
      <c r="D422" s="74" t="s">
        <v>1228</v>
      </c>
      <c r="E422" s="74" t="s">
        <v>1229</v>
      </c>
      <c r="H422" s="74" t="s">
        <v>906</v>
      </c>
      <c r="I422" s="74" t="s">
        <v>907</v>
      </c>
      <c r="J422" s="74" t="s">
        <v>907</v>
      </c>
      <c r="K422" s="74" t="s">
        <v>24</v>
      </c>
      <c r="L422" s="74" t="s">
        <v>1254</v>
      </c>
      <c r="M422" s="107">
        <v>-7.6142649999999996</v>
      </c>
      <c r="N422" s="107">
        <v>35.953213333333302</v>
      </c>
      <c r="O422" s="108">
        <v>1385.9</v>
      </c>
      <c r="P422" s="108">
        <v>0.25</v>
      </c>
      <c r="Q422" s="108">
        <v>0.349159365</v>
      </c>
      <c r="R422" s="137"/>
      <c r="S422" s="74">
        <v>110</v>
      </c>
      <c r="T422" s="74">
        <v>90</v>
      </c>
      <c r="U422" s="109">
        <f>V422/X422*T422</f>
        <v>12</v>
      </c>
      <c r="V422" s="109">
        <v>0.4</v>
      </c>
      <c r="W422" s="109">
        <v>0.30716000000000004</v>
      </c>
      <c r="X422" s="74">
        <v>3</v>
      </c>
      <c r="Y422" s="109">
        <v>0.22877</v>
      </c>
      <c r="Z422" s="109">
        <v>12.5</v>
      </c>
      <c r="AA422" s="77">
        <f>Y422/W422</f>
        <v>0.74479098840994906</v>
      </c>
      <c r="AB422" s="77">
        <f>U422</f>
        <v>12</v>
      </c>
      <c r="AC422" s="78">
        <f>+AB422*(100-Z422)/100</f>
        <v>10.5</v>
      </c>
      <c r="AD422" s="78">
        <f>AC422*AA422</f>
        <v>7.8203053783044654</v>
      </c>
      <c r="AE422" s="78">
        <f>+(AD422/Z422*12.5)</f>
        <v>7.8203053783044654</v>
      </c>
      <c r="AF422" s="63">
        <f>AE422*10000/25</f>
        <v>3128.1221513217861</v>
      </c>
      <c r="AG422" s="63"/>
      <c r="AH422" s="74" t="s">
        <v>1841</v>
      </c>
    </row>
    <row r="423" spans="1:34" ht="15" x14ac:dyDescent="0.2">
      <c r="A423" s="106" t="s">
        <v>23</v>
      </c>
      <c r="B423" s="74" t="s">
        <v>1086</v>
      </c>
      <c r="C423" s="74" t="s">
        <v>1087</v>
      </c>
      <c r="D423" s="74" t="s">
        <v>1141</v>
      </c>
      <c r="E423" s="74" t="s">
        <v>1184</v>
      </c>
      <c r="H423" s="74" t="s">
        <v>538</v>
      </c>
      <c r="I423" s="74" t="s">
        <v>543</v>
      </c>
      <c r="J423" s="74" t="s">
        <v>543</v>
      </c>
      <c r="K423" s="74" t="s">
        <v>26</v>
      </c>
      <c r="L423" s="74" t="s">
        <v>1186</v>
      </c>
      <c r="M423" s="107">
        <v>-3.2459666669999998</v>
      </c>
      <c r="N423" s="107">
        <v>37.119868330000003</v>
      </c>
      <c r="O423" s="108">
        <v>1107.4000000000001</v>
      </c>
      <c r="P423" s="108">
        <v>0.5</v>
      </c>
      <c r="Q423" s="108">
        <v>0.87475170000000002</v>
      </c>
      <c r="R423" s="135"/>
      <c r="S423" s="74">
        <v>63</v>
      </c>
      <c r="T423" s="74">
        <v>65</v>
      </c>
      <c r="U423" s="109">
        <f>V423/X423*T423</f>
        <v>10.833333333333332</v>
      </c>
      <c r="V423" s="109">
        <v>0.5</v>
      </c>
      <c r="W423" s="109">
        <v>0.47466000000000003</v>
      </c>
      <c r="X423" s="74">
        <v>3</v>
      </c>
      <c r="Y423" s="109">
        <v>0.39483999999999997</v>
      </c>
      <c r="Z423" s="109">
        <v>12.6</v>
      </c>
      <c r="AA423" s="77">
        <f>Y423/W423</f>
        <v>0.83183752580794668</v>
      </c>
      <c r="AB423" s="77">
        <f>U423</f>
        <v>10.833333333333332</v>
      </c>
      <c r="AC423" s="78">
        <f>+AB423*(100-Z423)/100</f>
        <v>9.4683333333333319</v>
      </c>
      <c r="AD423" s="78">
        <f>AC423*AA423</f>
        <v>7.8761149735249072</v>
      </c>
      <c r="AE423" s="78">
        <f>+(AD423/Z423*12.5)</f>
        <v>7.8136061245286781</v>
      </c>
      <c r="AF423" s="63">
        <f>AE423*10000/25</f>
        <v>3125.4424498114713</v>
      </c>
      <c r="AG423" s="63"/>
      <c r="AH423" s="74" t="s">
        <v>1841</v>
      </c>
    </row>
    <row r="424" spans="1:34" ht="15" x14ac:dyDescent="0.2">
      <c r="A424" s="106" t="s">
        <v>23</v>
      </c>
      <c r="B424" s="74" t="s">
        <v>1078</v>
      </c>
      <c r="C424" s="74" t="s">
        <v>1132</v>
      </c>
      <c r="D424" s="74" t="s">
        <v>1868</v>
      </c>
      <c r="E424" s="74" t="s">
        <v>2075</v>
      </c>
      <c r="H424" s="74" t="s">
        <v>916</v>
      </c>
      <c r="I424" s="74" t="s">
        <v>917</v>
      </c>
      <c r="J424" s="74" t="s">
        <v>917</v>
      </c>
      <c r="K424" s="74" t="s">
        <v>26</v>
      </c>
      <c r="L424" s="74" t="s">
        <v>2950</v>
      </c>
      <c r="M424" s="107">
        <v>-9.1851619390000003</v>
      </c>
      <c r="N424" s="107">
        <v>32.728572759999999</v>
      </c>
      <c r="O424" s="108">
        <v>1284.6640090000001</v>
      </c>
      <c r="P424" s="108">
        <v>6</v>
      </c>
      <c r="Q424" s="108">
        <v>3.5864819699999999</v>
      </c>
      <c r="R424" s="137"/>
      <c r="S424" s="74">
        <v>101</v>
      </c>
      <c r="T424" s="74">
        <v>91</v>
      </c>
      <c r="U424" s="109">
        <v>6.6733333333333338</v>
      </c>
      <c r="V424" s="110">
        <v>0.22</v>
      </c>
      <c r="W424" s="76">
        <v>0.2</v>
      </c>
      <c r="X424" s="120">
        <v>3</v>
      </c>
      <c r="Y424" s="110">
        <v>0.17</v>
      </c>
      <c r="Z424" s="110">
        <f>(V424-W424)/V424*100</f>
        <v>9.0909090909090864</v>
      </c>
      <c r="AA424" s="77">
        <v>0.85</v>
      </c>
      <c r="AB424" s="77">
        <v>6.6733333333333338</v>
      </c>
      <c r="AC424" s="78">
        <v>6.6733333333333338</v>
      </c>
      <c r="AD424" s="78">
        <f>AC424*AA424</f>
        <v>5.6723333333333334</v>
      </c>
      <c r="AE424" s="78">
        <f>+(AD424/Z424*12.5)</f>
        <v>7.7994583333333365</v>
      </c>
      <c r="AF424" s="63">
        <f>AE424*10000/25</f>
        <v>3119.7833333333347</v>
      </c>
      <c r="AG424" s="63"/>
      <c r="AH424" s="74" t="s">
        <v>1841</v>
      </c>
    </row>
    <row r="425" spans="1:34" ht="15" x14ac:dyDescent="0.2">
      <c r="A425" s="106" t="s">
        <v>23</v>
      </c>
      <c r="B425" s="74" t="s">
        <v>1086</v>
      </c>
      <c r="C425" s="74" t="s">
        <v>1087</v>
      </c>
      <c r="D425" s="74" t="s">
        <v>1141</v>
      </c>
      <c r="E425" s="74" t="s">
        <v>1495</v>
      </c>
      <c r="H425" s="74" t="s">
        <v>533</v>
      </c>
      <c r="I425" s="74" t="s">
        <v>2712</v>
      </c>
      <c r="J425" s="74" t="s">
        <v>2713</v>
      </c>
      <c r="K425" s="74" t="s">
        <v>26</v>
      </c>
      <c r="L425" s="74" t="s">
        <v>2717</v>
      </c>
      <c r="M425" s="107">
        <v>-3.2219000000000002</v>
      </c>
      <c r="N425" s="107">
        <v>37.12856</v>
      </c>
      <c r="O425" s="108">
        <v>1285</v>
      </c>
      <c r="P425" s="108">
        <v>0.25</v>
      </c>
      <c r="Q425" s="108">
        <v>0.294796265</v>
      </c>
      <c r="R425" s="135"/>
      <c r="S425" s="74">
        <v>47</v>
      </c>
      <c r="T425" s="74">
        <v>47</v>
      </c>
      <c r="U425" s="109">
        <f>V425/X425*T425</f>
        <v>13.159999999999998</v>
      </c>
      <c r="V425" s="109">
        <v>0.84</v>
      </c>
      <c r="W425" s="109">
        <v>0.60960000000000003</v>
      </c>
      <c r="X425" s="74">
        <v>3</v>
      </c>
      <c r="Y425" s="109">
        <v>0.45106000000000002</v>
      </c>
      <c r="Z425" s="109">
        <v>13.5</v>
      </c>
      <c r="AA425" s="77">
        <f>Y425/W425</f>
        <v>0.73992782152230974</v>
      </c>
      <c r="AB425" s="77">
        <f>U425</f>
        <v>13.159999999999998</v>
      </c>
      <c r="AC425" s="78">
        <f>+AB425*(100-Z425)/100</f>
        <v>11.3834</v>
      </c>
      <c r="AD425" s="78">
        <f>AC425*AA425</f>
        <v>8.4228943635170612</v>
      </c>
      <c r="AE425" s="78">
        <f>+(AD425/Z425*12.5)</f>
        <v>7.7989762625157972</v>
      </c>
      <c r="AF425" s="63">
        <f>AE425*10000/25</f>
        <v>3119.5905050063193</v>
      </c>
      <c r="AG425" s="63"/>
      <c r="AH425" s="74" t="s">
        <v>1877</v>
      </c>
    </row>
    <row r="426" spans="1:34" ht="15" x14ac:dyDescent="0.2">
      <c r="A426" s="106" t="s">
        <v>23</v>
      </c>
      <c r="B426" s="74" t="s">
        <v>1086</v>
      </c>
      <c r="C426" s="74" t="s">
        <v>1177</v>
      </c>
      <c r="D426" s="74" t="s">
        <v>1178</v>
      </c>
      <c r="E426" s="74" t="s">
        <v>2004</v>
      </c>
      <c r="H426" s="74" t="s">
        <v>516</v>
      </c>
      <c r="I426" s="74" t="s">
        <v>2427</v>
      </c>
      <c r="J426" s="74" t="s">
        <v>521</v>
      </c>
      <c r="K426" s="74" t="s">
        <v>25</v>
      </c>
      <c r="L426" s="74" t="s">
        <v>2428</v>
      </c>
      <c r="M426" s="107">
        <v>-3.3535149999999998</v>
      </c>
      <c r="N426" s="107">
        <v>36.358333333333299</v>
      </c>
      <c r="O426" s="108">
        <v>1403.1</v>
      </c>
      <c r="P426" s="108">
        <v>1.5</v>
      </c>
      <c r="Q426" s="108">
        <v>1.7737196900000001</v>
      </c>
      <c r="R426" s="135"/>
      <c r="S426" s="74">
        <v>78</v>
      </c>
      <c r="T426" s="74">
        <v>53</v>
      </c>
      <c r="U426" s="109">
        <f>V426/X426*T426</f>
        <v>14.486666666666666</v>
      </c>
      <c r="V426" s="109">
        <v>0.82</v>
      </c>
      <c r="W426" s="109">
        <v>0.60116999999999998</v>
      </c>
      <c r="X426" s="74">
        <v>3</v>
      </c>
      <c r="Y426" s="109">
        <v>0.45793</v>
      </c>
      <c r="Z426" s="109">
        <v>15.1</v>
      </c>
      <c r="AA426" s="77">
        <f>Y426/W426</f>
        <v>0.76173129064989942</v>
      </c>
      <c r="AB426" s="77">
        <f>U426</f>
        <v>14.486666666666666</v>
      </c>
      <c r="AC426" s="78">
        <f>+AB426*(100-Z426)/100</f>
        <v>12.299180000000002</v>
      </c>
      <c r="AD426" s="78">
        <f>AC426*AA426</f>
        <v>9.3686702553354309</v>
      </c>
      <c r="AE426" s="78">
        <f>+(AD426/Z426*12.5)</f>
        <v>7.7555217345491982</v>
      </c>
      <c r="AF426" s="63">
        <f>AE426*10000/25</f>
        <v>3102.2086938196794</v>
      </c>
      <c r="AG426" s="63"/>
      <c r="AH426" s="74" t="s">
        <v>1877</v>
      </c>
    </row>
    <row r="427" spans="1:34" ht="15" x14ac:dyDescent="0.2">
      <c r="A427" s="106" t="s">
        <v>23</v>
      </c>
      <c r="B427" s="74" t="s">
        <v>1086</v>
      </c>
      <c r="C427" s="74" t="s">
        <v>1103</v>
      </c>
      <c r="D427" s="74" t="s">
        <v>1288</v>
      </c>
      <c r="E427" s="74" t="s">
        <v>1289</v>
      </c>
      <c r="H427" s="74" t="s">
        <v>661</v>
      </c>
      <c r="I427" s="74" t="s">
        <v>659</v>
      </c>
      <c r="J427" s="74" t="s">
        <v>659</v>
      </c>
      <c r="K427" s="74" t="s">
        <v>26</v>
      </c>
      <c r="L427" s="74" t="s">
        <v>1451</v>
      </c>
      <c r="M427" s="107">
        <v>-3.8449245639999998</v>
      </c>
      <c r="N427" s="107">
        <v>35.444384329999998</v>
      </c>
      <c r="O427" s="108">
        <v>1861.0504089999999</v>
      </c>
      <c r="P427" s="108">
        <v>2</v>
      </c>
      <c r="Q427" s="108">
        <v>3.1305732449999999</v>
      </c>
      <c r="R427" s="135"/>
      <c r="S427" s="74">
        <v>89</v>
      </c>
      <c r="T427" s="74">
        <v>94</v>
      </c>
      <c r="U427" s="109">
        <f>V427/X427*T427</f>
        <v>11.28</v>
      </c>
      <c r="V427" s="109">
        <v>0.48</v>
      </c>
      <c r="W427" s="109">
        <v>0.42360999999999999</v>
      </c>
      <c r="X427" s="74">
        <v>4</v>
      </c>
      <c r="Y427" s="109">
        <v>0.32355</v>
      </c>
      <c r="Z427" s="109">
        <v>12.2</v>
      </c>
      <c r="AA427" s="77">
        <f>Y427/W427</f>
        <v>0.76379216732371757</v>
      </c>
      <c r="AB427" s="77">
        <f>U427</f>
        <v>11.28</v>
      </c>
      <c r="AC427" s="78">
        <f>+AB427*(100-Z427)/100</f>
        <v>9.9038399999999989</v>
      </c>
      <c r="AD427" s="78">
        <f>AC427*AA427</f>
        <v>7.5644754184273264</v>
      </c>
      <c r="AE427" s="78">
        <f>+(AD427/Z427*12.5)</f>
        <v>7.7504871090443919</v>
      </c>
      <c r="AF427" s="63">
        <f>AE427*10000/25</f>
        <v>3100.1948436177568</v>
      </c>
      <c r="AG427" s="63"/>
      <c r="AH427" s="74" t="s">
        <v>1877</v>
      </c>
    </row>
    <row r="428" spans="1:34" ht="15" x14ac:dyDescent="0.2">
      <c r="A428" s="106" t="s">
        <v>23</v>
      </c>
      <c r="B428" s="74" t="s">
        <v>1086</v>
      </c>
      <c r="C428" s="74" t="s">
        <v>1103</v>
      </c>
      <c r="D428" s="74" t="s">
        <v>1288</v>
      </c>
      <c r="E428" s="74" t="s">
        <v>1442</v>
      </c>
      <c r="H428" s="74" t="s">
        <v>667</v>
      </c>
      <c r="I428" s="74" t="s">
        <v>2209</v>
      </c>
      <c r="J428" s="74" t="s">
        <v>861</v>
      </c>
      <c r="K428" s="74" t="s">
        <v>26</v>
      </c>
      <c r="L428" s="74" t="s">
        <v>2210</v>
      </c>
      <c r="M428" s="107">
        <v>-3.8483335969999999</v>
      </c>
      <c r="N428" s="107">
        <v>35.473766759999997</v>
      </c>
      <c r="O428" s="108">
        <v>1822.271551</v>
      </c>
      <c r="P428" s="108">
        <v>3</v>
      </c>
      <c r="Q428" s="108">
        <v>2.9425263400000001</v>
      </c>
      <c r="R428" s="135"/>
      <c r="S428" s="74">
        <v>40</v>
      </c>
      <c r="T428" s="74">
        <v>29</v>
      </c>
      <c r="U428" s="109">
        <f>V428/X428*T428</f>
        <v>10.295</v>
      </c>
      <c r="V428" s="109">
        <v>1.42</v>
      </c>
      <c r="W428" s="109">
        <v>0.71784000000000003</v>
      </c>
      <c r="X428" s="74">
        <v>4</v>
      </c>
      <c r="Y428" s="109">
        <v>0.42749999999999999</v>
      </c>
      <c r="Z428" s="109">
        <v>9</v>
      </c>
      <c r="AA428" s="77">
        <f>Y428/W428</f>
        <v>0.59553660982948842</v>
      </c>
      <c r="AB428" s="77">
        <f>U428</f>
        <v>10.295</v>
      </c>
      <c r="AC428" s="78">
        <f>+AB428*(100-Z428)/100</f>
        <v>9.3684500000000011</v>
      </c>
      <c r="AD428" s="78">
        <f>AC428*AA428</f>
        <v>5.5792549523570711</v>
      </c>
      <c r="AE428" s="78">
        <f>+(AD428/Z428*12.5)</f>
        <v>7.748965211607044</v>
      </c>
      <c r="AF428" s="63">
        <f>AE428*10000/25</f>
        <v>3099.5860846428177</v>
      </c>
      <c r="AG428" s="63"/>
      <c r="AH428" s="74" t="s">
        <v>1721</v>
      </c>
    </row>
    <row r="429" spans="1:34" ht="15" x14ac:dyDescent="0.2">
      <c r="A429" s="106" t="s">
        <v>23</v>
      </c>
      <c r="B429" s="74" t="s">
        <v>1086</v>
      </c>
      <c r="C429" s="74" t="s">
        <v>1177</v>
      </c>
      <c r="D429" s="74" t="s">
        <v>1178</v>
      </c>
      <c r="E429" s="74" t="s">
        <v>2004</v>
      </c>
      <c r="H429" s="74" t="s">
        <v>1030</v>
      </c>
      <c r="I429" s="74" t="s">
        <v>2005</v>
      </c>
      <c r="J429" s="74" t="s">
        <v>1031</v>
      </c>
      <c r="K429" s="74" t="s">
        <v>25</v>
      </c>
      <c r="L429" s="74" t="s">
        <v>2006</v>
      </c>
      <c r="M429" s="107">
        <v>-3.362895</v>
      </c>
      <c r="N429" s="107">
        <v>36.361756666666601</v>
      </c>
      <c r="O429" s="108">
        <v>1385.5</v>
      </c>
      <c r="P429" s="108">
        <v>7</v>
      </c>
      <c r="Q429" s="108">
        <v>5.5571443450000002</v>
      </c>
      <c r="R429" s="135"/>
      <c r="S429" s="74">
        <v>80</v>
      </c>
      <c r="T429" s="74">
        <v>70</v>
      </c>
      <c r="U429" s="109">
        <f>V429/X429*T429</f>
        <v>12.600000000000001</v>
      </c>
      <c r="V429" s="109">
        <v>0.54</v>
      </c>
      <c r="W429" s="109">
        <v>0.40150000000000002</v>
      </c>
      <c r="X429" s="74">
        <v>3</v>
      </c>
      <c r="Y429" s="109">
        <v>0.30280000000000001</v>
      </c>
      <c r="Z429" s="109">
        <v>13.4</v>
      </c>
      <c r="AA429" s="77">
        <f>Y429/W429</f>
        <v>0.75417185554171851</v>
      </c>
      <c r="AB429" s="77">
        <f>U429</f>
        <v>12.600000000000001</v>
      </c>
      <c r="AC429" s="78">
        <f>+AB429*(100-Z429)/100</f>
        <v>10.9116</v>
      </c>
      <c r="AD429" s="78">
        <f>AC429*AA429</f>
        <v>8.2292216189290155</v>
      </c>
      <c r="AE429" s="78">
        <f>+(AD429/Z429*12.5)</f>
        <v>7.6765127042248276</v>
      </c>
      <c r="AF429" s="63">
        <f>AE429*10000/25</f>
        <v>3070.605081689931</v>
      </c>
      <c r="AG429" s="63"/>
      <c r="AH429" s="74" t="s">
        <v>1721</v>
      </c>
    </row>
    <row r="430" spans="1:34" ht="15" x14ac:dyDescent="0.2">
      <c r="A430" s="106" t="s">
        <v>23</v>
      </c>
      <c r="B430" s="74" t="s">
        <v>1086</v>
      </c>
      <c r="C430" s="74" t="s">
        <v>1103</v>
      </c>
      <c r="D430" s="74" t="s">
        <v>1288</v>
      </c>
      <c r="E430" s="74" t="s">
        <v>1330</v>
      </c>
      <c r="H430" s="74" t="s">
        <v>670</v>
      </c>
      <c r="I430" s="74" t="s">
        <v>1405</v>
      </c>
      <c r="J430" s="74" t="s">
        <v>677</v>
      </c>
      <c r="K430" s="74" t="s">
        <v>24</v>
      </c>
      <c r="L430" s="74" t="s">
        <v>1407</v>
      </c>
      <c r="M430" s="107">
        <v>-3.7706956368560798</v>
      </c>
      <c r="N430" s="107">
        <v>35.484242983033703</v>
      </c>
      <c r="O430" s="108">
        <v>1726.32556106175</v>
      </c>
      <c r="P430" s="108">
        <v>4</v>
      </c>
      <c r="Q430" s="108">
        <v>4.8192888150000002</v>
      </c>
      <c r="R430" s="135"/>
      <c r="S430" s="74">
        <v>72</v>
      </c>
      <c r="T430" s="74">
        <v>70</v>
      </c>
      <c r="U430" s="109">
        <f>V430/X430*T430</f>
        <v>13.066666666666666</v>
      </c>
      <c r="V430" s="109">
        <v>0.56000000000000005</v>
      </c>
      <c r="W430" s="109">
        <v>0.24137</v>
      </c>
      <c r="X430" s="74">
        <v>3</v>
      </c>
      <c r="Y430" s="109">
        <v>0.14130000000000001</v>
      </c>
      <c r="Z430" s="109">
        <v>11.1</v>
      </c>
      <c r="AA430" s="77">
        <f>Y430/W430</f>
        <v>0.58540829431992381</v>
      </c>
      <c r="AB430" s="77">
        <f>U430</f>
        <v>13.066666666666666</v>
      </c>
      <c r="AC430" s="78">
        <f>+AB430*(100-Z430)/100</f>
        <v>11.616266666666668</v>
      </c>
      <c r="AD430" s="78">
        <f>AC430*AA430</f>
        <v>6.8002588556987211</v>
      </c>
      <c r="AE430" s="78">
        <f>+(AD430/Z430*12.5)</f>
        <v>7.6579491618228843</v>
      </c>
      <c r="AF430" s="63">
        <f>AE430*10000/25</f>
        <v>3063.179664729154</v>
      </c>
      <c r="AG430" s="63"/>
      <c r="AH430" s="74" t="s">
        <v>1721</v>
      </c>
    </row>
    <row r="431" spans="1:34" ht="15" x14ac:dyDescent="0.2">
      <c r="A431" s="106" t="s">
        <v>23</v>
      </c>
      <c r="B431" s="74" t="s">
        <v>1086</v>
      </c>
      <c r="C431" s="74" t="s">
        <v>1177</v>
      </c>
      <c r="D431" s="74" t="s">
        <v>1178</v>
      </c>
      <c r="E431" s="74" t="s">
        <v>2004</v>
      </c>
      <c r="H431" s="74" t="s">
        <v>1030</v>
      </c>
      <c r="I431" s="74" t="s">
        <v>2005</v>
      </c>
      <c r="J431" s="74" t="s">
        <v>1031</v>
      </c>
      <c r="K431" s="74" t="s">
        <v>26</v>
      </c>
      <c r="L431" s="74" t="s">
        <v>2008</v>
      </c>
      <c r="M431" s="107">
        <v>-3.3616250000000001</v>
      </c>
      <c r="N431" s="107">
        <v>36.360391669999998</v>
      </c>
      <c r="O431" s="108">
        <v>1389.4</v>
      </c>
      <c r="P431" s="108">
        <v>7</v>
      </c>
      <c r="Q431" s="108">
        <v>5.5571443450000002</v>
      </c>
      <c r="R431" s="135"/>
      <c r="S431" s="74">
        <v>75</v>
      </c>
      <c r="T431" s="74">
        <v>71</v>
      </c>
      <c r="U431" s="109">
        <f>V431/X431*T431</f>
        <v>10.295</v>
      </c>
      <c r="V431" s="109">
        <v>0.57999999999999996</v>
      </c>
      <c r="W431" s="109">
        <v>0.40168999999999999</v>
      </c>
      <c r="X431" s="74">
        <v>4</v>
      </c>
      <c r="Y431" s="109">
        <v>0.28937000000000002</v>
      </c>
      <c r="Z431" s="109">
        <v>10.8</v>
      </c>
      <c r="AA431" s="77">
        <f>Y431/W431</f>
        <v>0.72038138863302548</v>
      </c>
      <c r="AB431" s="77">
        <f>U431</f>
        <v>10.295</v>
      </c>
      <c r="AC431" s="78">
        <f>+AB431*(100-Z431)/100</f>
        <v>9.1831400000000016</v>
      </c>
      <c r="AD431" s="78">
        <f>AC431*AA431</f>
        <v>6.6153631452114832</v>
      </c>
      <c r="AE431" s="78">
        <f>+(AD431/Z431*12.5)</f>
        <v>7.656670306957734</v>
      </c>
      <c r="AF431" s="63">
        <f>AE431*10000/25</f>
        <v>3062.6681227830936</v>
      </c>
      <c r="AG431" s="63"/>
    </row>
    <row r="432" spans="1:34" ht="15" x14ac:dyDescent="0.2">
      <c r="A432" s="106" t="s">
        <v>23</v>
      </c>
      <c r="B432" s="74" t="s">
        <v>1086</v>
      </c>
      <c r="C432" s="74" t="s">
        <v>1087</v>
      </c>
      <c r="D432" s="74" t="s">
        <v>1088</v>
      </c>
      <c r="E432" s="74" t="s">
        <v>1436</v>
      </c>
      <c r="H432" s="74" t="s">
        <v>590</v>
      </c>
      <c r="I432" s="74" t="s">
        <v>1809</v>
      </c>
      <c r="J432" s="74" t="s">
        <v>1810</v>
      </c>
      <c r="K432" s="74" t="s">
        <v>26</v>
      </c>
      <c r="L432" s="74" t="s">
        <v>1813</v>
      </c>
      <c r="M432" s="107">
        <v>-3.1910005570000002</v>
      </c>
      <c r="N432" s="107">
        <v>37.078773949999999</v>
      </c>
      <c r="O432" s="108">
        <v>1269.2901999999999</v>
      </c>
      <c r="P432" s="108">
        <v>0.25</v>
      </c>
      <c r="Q432" s="108">
        <v>0.29232521500000003</v>
      </c>
      <c r="R432" s="135"/>
      <c r="S432" s="74">
        <v>90</v>
      </c>
      <c r="T432" s="74">
        <v>83</v>
      </c>
      <c r="U432" s="109">
        <f>V432/X432*T432</f>
        <v>9.9599999999999991</v>
      </c>
      <c r="V432" s="109">
        <v>0.36</v>
      </c>
      <c r="W432" s="109">
        <v>0.27664999999999995</v>
      </c>
      <c r="X432" s="74">
        <v>3</v>
      </c>
      <c r="Y432" s="109">
        <v>0.20705999999999999</v>
      </c>
      <c r="Z432" s="109">
        <v>10.9</v>
      </c>
      <c r="AA432" s="77">
        <f>Y432/W432</f>
        <v>0.74845472618832476</v>
      </c>
      <c r="AB432" s="77">
        <f>U432</f>
        <v>9.9599999999999991</v>
      </c>
      <c r="AC432" s="78">
        <f>+AB432*(100-Z432)/100</f>
        <v>8.8743599999999976</v>
      </c>
      <c r="AD432" s="78">
        <f>AC432*AA432</f>
        <v>6.6420566838966195</v>
      </c>
      <c r="AE432" s="78">
        <f>+(AD432/Z432*12.5)</f>
        <v>7.6170374815328206</v>
      </c>
      <c r="AF432" s="63">
        <f>AE432*10000/25</f>
        <v>3046.8149926131282</v>
      </c>
      <c r="AG432" s="63"/>
    </row>
    <row r="433" spans="1:34" ht="15" x14ac:dyDescent="0.2">
      <c r="A433" s="106" t="s">
        <v>23</v>
      </c>
      <c r="B433" s="74" t="s">
        <v>1086</v>
      </c>
      <c r="C433" s="74" t="s">
        <v>1103</v>
      </c>
      <c r="D433" s="74" t="s">
        <v>1294</v>
      </c>
      <c r="E433" s="74" t="s">
        <v>1565</v>
      </c>
      <c r="H433" s="74" t="s">
        <v>783</v>
      </c>
      <c r="I433" s="74" t="s">
        <v>624</v>
      </c>
      <c r="J433" s="74" t="s">
        <v>624</v>
      </c>
      <c r="K433" s="74" t="s">
        <v>25</v>
      </c>
      <c r="L433" s="74" t="s">
        <v>2066</v>
      </c>
      <c r="M433" s="107">
        <v>-4.3985527609806203</v>
      </c>
      <c r="N433" s="107">
        <v>35.549598743075599</v>
      </c>
      <c r="O433" s="108">
        <v>1572.4028632142399</v>
      </c>
      <c r="P433" s="108">
        <v>1.5</v>
      </c>
      <c r="Q433" s="108">
        <v>1.64275404</v>
      </c>
      <c r="R433" s="135"/>
      <c r="S433" s="74">
        <v>44</v>
      </c>
      <c r="T433" s="74">
        <v>33</v>
      </c>
      <c r="U433" s="109">
        <f>V433/X433*T433</f>
        <v>10.339999999999998</v>
      </c>
      <c r="V433" s="109">
        <v>0.94</v>
      </c>
      <c r="W433" s="109">
        <v>0.30005000000000004</v>
      </c>
      <c r="X433" s="74">
        <v>3</v>
      </c>
      <c r="Y433" s="109">
        <v>0.2296</v>
      </c>
      <c r="Z433" s="109">
        <v>11.5</v>
      </c>
      <c r="AA433" s="77">
        <f>Y433/W433</f>
        <v>0.76520579903349428</v>
      </c>
      <c r="AB433" s="77">
        <f>U433</f>
        <v>10.339999999999998</v>
      </c>
      <c r="AC433" s="78">
        <f>+AB433*(100-Z433)/100</f>
        <v>9.1508999999999983</v>
      </c>
      <c r="AD433" s="78">
        <f>AC433*AA433</f>
        <v>7.0023217463756016</v>
      </c>
      <c r="AE433" s="78">
        <f>+(AD433/Z433*12.5)</f>
        <v>7.6112192895386972</v>
      </c>
      <c r="AF433" s="63">
        <f>AE433*10000/25</f>
        <v>3044.4877158154791</v>
      </c>
      <c r="AG433" s="63"/>
    </row>
    <row r="434" spans="1:34" ht="15" x14ac:dyDescent="0.2">
      <c r="A434" s="106" t="s">
        <v>23</v>
      </c>
      <c r="B434" s="74" t="s">
        <v>1086</v>
      </c>
      <c r="C434" s="74" t="s">
        <v>1103</v>
      </c>
      <c r="D434" s="74" t="s">
        <v>1294</v>
      </c>
      <c r="E434" s="74" t="s">
        <v>1565</v>
      </c>
      <c r="H434" s="74" t="s">
        <v>619</v>
      </c>
      <c r="I434" s="74" t="s">
        <v>618</v>
      </c>
      <c r="J434" s="74" t="s">
        <v>618</v>
      </c>
      <c r="K434" s="74" t="s">
        <v>24</v>
      </c>
      <c r="L434" s="74" t="s">
        <v>2550</v>
      </c>
      <c r="M434" s="107">
        <v>-4.4019200477183302</v>
      </c>
      <c r="N434" s="107">
        <v>35.549817895677997</v>
      </c>
      <c r="O434" s="108">
        <v>1588.28086457828</v>
      </c>
      <c r="P434" s="108">
        <v>2</v>
      </c>
      <c r="Q434" s="108">
        <v>1.3017491400000001</v>
      </c>
      <c r="R434" s="135"/>
      <c r="S434" s="74">
        <v>58</v>
      </c>
      <c r="T434" s="74">
        <v>60</v>
      </c>
      <c r="U434" s="109">
        <f>V434/X434*T434</f>
        <v>10.5</v>
      </c>
      <c r="V434" s="109">
        <v>0.7</v>
      </c>
      <c r="W434" s="109">
        <v>0.52736000000000005</v>
      </c>
      <c r="X434" s="74">
        <v>4</v>
      </c>
      <c r="Y434" s="109">
        <v>0.40844999999999998</v>
      </c>
      <c r="Z434" s="110">
        <v>11.8</v>
      </c>
      <c r="AA434" s="77">
        <f>Y434/W434</f>
        <v>0.77451835558252413</v>
      </c>
      <c r="AB434" s="77">
        <f>U434</f>
        <v>10.5</v>
      </c>
      <c r="AC434" s="78">
        <f>+AB434*(100-Z434)/100</f>
        <v>9.261000000000001</v>
      </c>
      <c r="AD434" s="78">
        <f>AC434*AA434</f>
        <v>7.1728144910497571</v>
      </c>
      <c r="AE434" s="78">
        <f>+(AD434/Z434*12.5)</f>
        <v>7.5983204354340641</v>
      </c>
      <c r="AF434" s="63">
        <f>AE434*10000/25</f>
        <v>3039.3281741736259</v>
      </c>
      <c r="AG434" s="63"/>
      <c r="AH434" s="74" t="s">
        <v>2742</v>
      </c>
    </row>
    <row r="435" spans="1:34" ht="15" x14ac:dyDescent="0.2">
      <c r="A435" s="106" t="s">
        <v>23</v>
      </c>
      <c r="B435" s="74" t="s">
        <v>1086</v>
      </c>
      <c r="C435" s="74" t="s">
        <v>1177</v>
      </c>
      <c r="D435" s="74" t="s">
        <v>1191</v>
      </c>
      <c r="E435" s="74" t="s">
        <v>1192</v>
      </c>
      <c r="H435" s="74" t="s">
        <v>804</v>
      </c>
      <c r="I435" s="74" t="s">
        <v>805</v>
      </c>
      <c r="K435" s="74" t="s">
        <v>25</v>
      </c>
      <c r="L435" s="74" t="s">
        <v>2256</v>
      </c>
      <c r="M435" s="107">
        <v>-3.4577270370744801</v>
      </c>
      <c r="N435" s="107">
        <v>36.856924889697801</v>
      </c>
      <c r="O435" s="108">
        <v>994.32063219635802</v>
      </c>
      <c r="P435" s="108">
        <v>2</v>
      </c>
      <c r="Q435" s="108">
        <v>2.3764087850000002</v>
      </c>
      <c r="R435" s="135"/>
      <c r="S435" s="74">
        <v>69</v>
      </c>
      <c r="T435" s="74">
        <v>53</v>
      </c>
      <c r="U435" s="109">
        <f>V435/X435*T435</f>
        <v>10.6</v>
      </c>
      <c r="V435" s="109">
        <v>0.6</v>
      </c>
      <c r="W435" s="109">
        <v>0.53927000000000003</v>
      </c>
      <c r="X435" s="74">
        <v>3</v>
      </c>
      <c r="Y435" s="109">
        <v>0.44077999999999995</v>
      </c>
      <c r="Z435" s="109">
        <v>12.5</v>
      </c>
      <c r="AA435" s="77">
        <f>Y435/W435</f>
        <v>0.8173642145863852</v>
      </c>
      <c r="AB435" s="77">
        <f>U435</f>
        <v>10.6</v>
      </c>
      <c r="AC435" s="78">
        <f>+AB435*(100-Z435)/100</f>
        <v>9.2750000000000004</v>
      </c>
      <c r="AD435" s="78">
        <f>AC435*AA435</f>
        <v>7.581053090288723</v>
      </c>
      <c r="AE435" s="78">
        <f>+(AD435/Z435*12.5)</f>
        <v>7.5810530902887221</v>
      </c>
      <c r="AF435" s="63">
        <f>AE435*10000/25</f>
        <v>3032.4212361154887</v>
      </c>
      <c r="AG435" s="63"/>
      <c r="AH435" s="74" t="s">
        <v>2742</v>
      </c>
    </row>
    <row r="436" spans="1:34" ht="15" x14ac:dyDescent="0.2">
      <c r="A436" s="106" t="s">
        <v>23</v>
      </c>
      <c r="B436" s="74" t="s">
        <v>1086</v>
      </c>
      <c r="C436" s="74" t="s">
        <v>1087</v>
      </c>
      <c r="D436" s="74" t="s">
        <v>1088</v>
      </c>
      <c r="E436" s="74" t="s">
        <v>1089</v>
      </c>
      <c r="H436" s="74" t="s">
        <v>815</v>
      </c>
      <c r="I436" s="74" t="s">
        <v>2336</v>
      </c>
      <c r="J436" s="74" t="s">
        <v>2337</v>
      </c>
      <c r="K436" s="74" t="s">
        <v>24</v>
      </c>
      <c r="L436" s="74" t="s">
        <v>2338</v>
      </c>
      <c r="M436" s="107">
        <v>-3.234185159206</v>
      </c>
      <c r="N436" s="107">
        <v>37.082027799591501</v>
      </c>
      <c r="O436" s="108">
        <v>1151.0739277719299</v>
      </c>
      <c r="P436" s="108">
        <v>2</v>
      </c>
      <c r="Q436" s="108">
        <v>2.05393676</v>
      </c>
      <c r="R436" s="135"/>
      <c r="S436" s="74">
        <v>70</v>
      </c>
      <c r="T436" s="74">
        <v>67</v>
      </c>
      <c r="U436" s="109">
        <f>V436/X436*T436</f>
        <v>8.4866666666666681</v>
      </c>
      <c r="V436" s="109">
        <v>0.38</v>
      </c>
      <c r="W436" s="109">
        <v>0.33687</v>
      </c>
      <c r="X436" s="74">
        <v>3</v>
      </c>
      <c r="Y436" s="109">
        <v>0.27339999999999998</v>
      </c>
      <c r="Z436" s="109">
        <v>10.199999999999999</v>
      </c>
      <c r="AA436" s="77">
        <f>Y436/W436</f>
        <v>0.81158904028260148</v>
      </c>
      <c r="AB436" s="77">
        <f>U436</f>
        <v>8.4866666666666681</v>
      </c>
      <c r="AC436" s="78">
        <f>+AB436*(100-Z436)/100</f>
        <v>7.6210266666666682</v>
      </c>
      <c r="AD436" s="78">
        <f>AC436*AA436</f>
        <v>6.185141718368115</v>
      </c>
      <c r="AE436" s="78">
        <f>+(AD436/Z436*12.5)</f>
        <v>7.5798305372158277</v>
      </c>
      <c r="AF436" s="63">
        <f>AE436*10000/25</f>
        <v>3031.9322148863312</v>
      </c>
      <c r="AG436" s="63"/>
      <c r="AH436" s="74" t="s">
        <v>2743</v>
      </c>
    </row>
    <row r="437" spans="1:34" ht="15" x14ac:dyDescent="0.2">
      <c r="A437" s="106" t="s">
        <v>23</v>
      </c>
      <c r="B437" s="74" t="s">
        <v>1086</v>
      </c>
      <c r="C437" s="74" t="s">
        <v>1087</v>
      </c>
      <c r="D437" s="74" t="s">
        <v>1088</v>
      </c>
      <c r="E437" s="74" t="s">
        <v>1089</v>
      </c>
      <c r="H437" s="74" t="s">
        <v>692</v>
      </c>
      <c r="I437" s="74" t="s">
        <v>1481</v>
      </c>
      <c r="J437" s="74" t="s">
        <v>588</v>
      </c>
      <c r="K437" s="74" t="s">
        <v>25</v>
      </c>
      <c r="L437" s="74" t="s">
        <v>1484</v>
      </c>
      <c r="M437" s="107">
        <v>-3.2359707488876901</v>
      </c>
      <c r="N437" s="107">
        <v>37.086191553055798</v>
      </c>
      <c r="O437" s="108">
        <v>1146.29395258455</v>
      </c>
      <c r="P437" s="108">
        <v>2</v>
      </c>
      <c r="Q437" s="108">
        <v>1.6180435399999999</v>
      </c>
      <c r="R437" s="135"/>
      <c r="S437" s="74">
        <v>49</v>
      </c>
      <c r="T437" s="74">
        <v>41</v>
      </c>
      <c r="U437" s="109">
        <f>V437/X437*T437</f>
        <v>8.7466666666666679</v>
      </c>
      <c r="V437" s="109">
        <v>0.64</v>
      </c>
      <c r="W437" s="109">
        <v>0.27862999999999999</v>
      </c>
      <c r="X437" s="74">
        <v>3</v>
      </c>
      <c r="Y437" s="109">
        <v>0.22259999999999999</v>
      </c>
      <c r="Z437" s="109">
        <v>10.4</v>
      </c>
      <c r="AA437" s="77">
        <f>Y437/W437</f>
        <v>0.79890894734953166</v>
      </c>
      <c r="AB437" s="77">
        <f>U437</f>
        <v>8.7466666666666679</v>
      </c>
      <c r="AC437" s="78">
        <f>+AB437*(100-Z437)/100</f>
        <v>7.8370133333333341</v>
      </c>
      <c r="AD437" s="78">
        <f>AC437*AA437</f>
        <v>6.2610600724975782</v>
      </c>
      <c r="AE437" s="78">
        <f>+(AD437/Z437*12.5)</f>
        <v>7.5253125871365123</v>
      </c>
      <c r="AF437" s="63">
        <f>AE437*10000/25</f>
        <v>3010.1250348546046</v>
      </c>
      <c r="AG437" s="63"/>
    </row>
    <row r="438" spans="1:34" ht="15" x14ac:dyDescent="0.2">
      <c r="A438" s="106" t="s">
        <v>23</v>
      </c>
      <c r="B438" s="74" t="s">
        <v>1086</v>
      </c>
      <c r="C438" s="74" t="s">
        <v>1103</v>
      </c>
      <c r="D438" s="74" t="s">
        <v>1288</v>
      </c>
      <c r="E438" s="74" t="s">
        <v>1442</v>
      </c>
      <c r="H438" s="74" t="s">
        <v>716</v>
      </c>
      <c r="I438" s="74" t="s">
        <v>717</v>
      </c>
      <c r="J438" s="74" t="s">
        <v>717</v>
      </c>
      <c r="K438" s="74" t="s">
        <v>25</v>
      </c>
      <c r="L438" s="74" t="s">
        <v>1445</v>
      </c>
      <c r="M438" s="107">
        <v>-3.8494962609266401</v>
      </c>
      <c r="N438" s="107">
        <v>35.470551475645301</v>
      </c>
      <c r="O438" s="108">
        <v>1833.40182869151</v>
      </c>
      <c r="P438" s="108">
        <v>1</v>
      </c>
      <c r="Q438" s="108">
        <v>1.0694704399999999</v>
      </c>
      <c r="R438" s="135"/>
      <c r="S438" s="74">
        <v>71</v>
      </c>
      <c r="T438" s="74">
        <v>74</v>
      </c>
      <c r="U438" s="109">
        <f>V438/X438*T438</f>
        <v>12.58</v>
      </c>
      <c r="V438" s="109">
        <v>0.68</v>
      </c>
      <c r="W438" s="109">
        <v>0.48005000000000003</v>
      </c>
      <c r="X438" s="74">
        <v>4</v>
      </c>
      <c r="Y438" s="109">
        <v>0.37613000000000002</v>
      </c>
      <c r="Z438" s="109">
        <v>14.1</v>
      </c>
      <c r="AA438" s="77">
        <f>Y438/W438</f>
        <v>0.78352254973440261</v>
      </c>
      <c r="AB438" s="77">
        <f>U438</f>
        <v>12.58</v>
      </c>
      <c r="AC438" s="78">
        <f>+AB438*(100-Z438)/100</f>
        <v>10.806220000000001</v>
      </c>
      <c r="AD438" s="78">
        <f>AC438*AA438</f>
        <v>8.466917047390897</v>
      </c>
      <c r="AE438" s="78">
        <f>+(AD438/Z438*12.5)</f>
        <v>7.5061321342117893</v>
      </c>
      <c r="AF438" s="63">
        <f>AE438*10000/25</f>
        <v>3002.4528536847156</v>
      </c>
      <c r="AG438" s="63"/>
    </row>
    <row r="439" spans="1:34" ht="15" x14ac:dyDescent="0.2">
      <c r="A439" s="106" t="s">
        <v>23</v>
      </c>
      <c r="B439" s="74" t="s">
        <v>1086</v>
      </c>
      <c r="C439" s="74" t="s">
        <v>1103</v>
      </c>
      <c r="D439" s="74" t="s">
        <v>1288</v>
      </c>
      <c r="E439" s="74" t="s">
        <v>1330</v>
      </c>
      <c r="H439" s="74" t="s">
        <v>670</v>
      </c>
      <c r="I439" s="74" t="s">
        <v>1405</v>
      </c>
      <c r="J439" s="74" t="s">
        <v>677</v>
      </c>
      <c r="K439" s="74" t="s">
        <v>26</v>
      </c>
      <c r="L439" s="74" t="s">
        <v>1406</v>
      </c>
      <c r="M439" s="107">
        <v>-3.7706230920000001</v>
      </c>
      <c r="N439" s="107">
        <v>35.485223589999997</v>
      </c>
      <c r="O439" s="108">
        <v>1725.1514079999999</v>
      </c>
      <c r="P439" s="108">
        <v>4</v>
      </c>
      <c r="Q439" s="108">
        <v>4.8192888150000002</v>
      </c>
      <c r="R439" s="135"/>
      <c r="S439" s="74">
        <v>68</v>
      </c>
      <c r="T439" s="74">
        <v>74</v>
      </c>
      <c r="U439" s="109">
        <f>V439/X439*T439</f>
        <v>12.431999999999999</v>
      </c>
      <c r="V439" s="109">
        <v>0.84</v>
      </c>
      <c r="W439" s="109">
        <v>0.27900000000000003</v>
      </c>
      <c r="X439" s="74">
        <v>5</v>
      </c>
      <c r="Y439" s="109">
        <v>0.14909999999999998</v>
      </c>
      <c r="Z439" s="109">
        <v>10</v>
      </c>
      <c r="AA439" s="77">
        <f>Y439/W439</f>
        <v>0.53440860215053754</v>
      </c>
      <c r="AB439" s="77">
        <f>U439</f>
        <v>12.431999999999999</v>
      </c>
      <c r="AC439" s="78">
        <f>+AB439*(100-Z439)/100</f>
        <v>11.188799999999999</v>
      </c>
      <c r="AD439" s="78">
        <f>AC439*AA439</f>
        <v>5.9793909677419341</v>
      </c>
      <c r="AE439" s="78">
        <f>+(AD439/Z439*12.5)</f>
        <v>7.4742387096774179</v>
      </c>
      <c r="AF439" s="63">
        <f>AE439*10000/25</f>
        <v>2989.6954838709671</v>
      </c>
      <c r="AG439" s="63"/>
    </row>
    <row r="440" spans="1:34" ht="15" x14ac:dyDescent="0.2">
      <c r="A440" s="106" t="s">
        <v>23</v>
      </c>
      <c r="B440" s="74" t="s">
        <v>1086</v>
      </c>
      <c r="C440" s="74" t="s">
        <v>1177</v>
      </c>
      <c r="D440" s="74" t="s">
        <v>1204</v>
      </c>
      <c r="E440" s="74" t="s">
        <v>1336</v>
      </c>
      <c r="H440" s="74" t="s">
        <v>505</v>
      </c>
      <c r="I440" s="74" t="s">
        <v>806</v>
      </c>
      <c r="J440" s="74" t="s">
        <v>806</v>
      </c>
      <c r="K440" s="74" t="s">
        <v>25</v>
      </c>
      <c r="L440" s="74" t="s">
        <v>2260</v>
      </c>
      <c r="M440" s="107">
        <v>-3.4321437920064199</v>
      </c>
      <c r="N440" s="107">
        <v>35.632966288424498</v>
      </c>
      <c r="O440" s="108">
        <v>1339.2580732461799</v>
      </c>
      <c r="P440" s="108">
        <v>3</v>
      </c>
      <c r="Q440" s="108">
        <v>2.84566118</v>
      </c>
      <c r="R440" s="135"/>
      <c r="S440" s="74">
        <v>76</v>
      </c>
      <c r="T440" s="74">
        <v>54</v>
      </c>
      <c r="U440" s="109">
        <f>V440/X440*T440</f>
        <v>11.520000000000001</v>
      </c>
      <c r="V440" s="109">
        <v>0.64</v>
      </c>
      <c r="W440" s="109">
        <v>0.48288999999999999</v>
      </c>
      <c r="X440" s="74">
        <v>3</v>
      </c>
      <c r="Y440" s="109">
        <v>0.39424999999999999</v>
      </c>
      <c r="Z440" s="109">
        <v>13.6</v>
      </c>
      <c r="AA440" s="77">
        <f>Y440/W440</f>
        <v>0.81643852637246583</v>
      </c>
      <c r="AB440" s="77">
        <f>U440</f>
        <v>11.520000000000001</v>
      </c>
      <c r="AC440" s="78">
        <f>+AB440*(100-Z440)/100</f>
        <v>9.9532800000000012</v>
      </c>
      <c r="AD440" s="78">
        <f>AC440*AA440</f>
        <v>8.1262412557725376</v>
      </c>
      <c r="AE440" s="78">
        <f>+(AD440/Z440*12.5)</f>
        <v>7.4689717424379936</v>
      </c>
      <c r="AF440" s="63">
        <f>AE440*10000/25</f>
        <v>2987.5886969751973</v>
      </c>
      <c r="AG440" s="63"/>
    </row>
    <row r="441" spans="1:34" ht="15" x14ac:dyDescent="0.2">
      <c r="A441" s="106" t="s">
        <v>23</v>
      </c>
      <c r="B441" s="74" t="s">
        <v>1086</v>
      </c>
      <c r="C441" s="74" t="s">
        <v>1087</v>
      </c>
      <c r="D441" s="74" t="s">
        <v>1088</v>
      </c>
      <c r="E441" s="74" t="s">
        <v>1467</v>
      </c>
      <c r="H441" s="74" t="s">
        <v>729</v>
      </c>
      <c r="I441" s="74" t="s">
        <v>730</v>
      </c>
      <c r="J441" s="74" t="s">
        <v>1528</v>
      </c>
      <c r="K441" s="74" t="s">
        <v>25</v>
      </c>
      <c r="L441" s="74" t="s">
        <v>1529</v>
      </c>
      <c r="M441" s="107">
        <v>-3.2272416666666599</v>
      </c>
      <c r="N441" s="107">
        <v>37.044328333333297</v>
      </c>
      <c r="O441" s="108">
        <v>1229.9000000000001</v>
      </c>
      <c r="P441" s="108">
        <v>5.25</v>
      </c>
      <c r="Q441" s="108">
        <v>4.9549494599999999</v>
      </c>
      <c r="R441" s="135"/>
      <c r="S441" s="74">
        <v>100</v>
      </c>
      <c r="T441" s="74">
        <v>105</v>
      </c>
      <c r="U441" s="109">
        <f>V441/X441*T441</f>
        <v>12.6</v>
      </c>
      <c r="V441" s="109">
        <v>0.36</v>
      </c>
      <c r="W441" s="109">
        <v>0.25446999999999997</v>
      </c>
      <c r="X441" s="74">
        <v>3</v>
      </c>
      <c r="Y441" s="109">
        <v>0.18828</v>
      </c>
      <c r="Z441" s="109">
        <v>13.5</v>
      </c>
      <c r="AA441" s="77">
        <f>Y441/W441</f>
        <v>0.73989075333045162</v>
      </c>
      <c r="AB441" s="77">
        <f>U441</f>
        <v>12.6</v>
      </c>
      <c r="AC441" s="78">
        <f>+AB441*(100-Z441)/100</f>
        <v>10.898999999999999</v>
      </c>
      <c r="AD441" s="78">
        <f>AC441*AA441</f>
        <v>8.064069320548592</v>
      </c>
      <c r="AE441" s="78">
        <f>+(AD441/Z441*12.5)</f>
        <v>7.4667308523598068</v>
      </c>
      <c r="AF441" s="63">
        <f>AE441*10000/25</f>
        <v>2986.6923409439228</v>
      </c>
      <c r="AG441" s="63"/>
    </row>
    <row r="442" spans="1:34" ht="15" x14ac:dyDescent="0.2">
      <c r="A442" s="106" t="s">
        <v>23</v>
      </c>
      <c r="B442" s="74" t="s">
        <v>1078</v>
      </c>
      <c r="C442" s="74" t="s">
        <v>1079</v>
      </c>
      <c r="D442" s="74" t="s">
        <v>1419</v>
      </c>
      <c r="E442" s="74" t="s">
        <v>1626</v>
      </c>
      <c r="H442" s="74" t="s">
        <v>201</v>
      </c>
      <c r="I442" s="74" t="s">
        <v>1647</v>
      </c>
      <c r="J442" s="74" t="s">
        <v>202</v>
      </c>
      <c r="K442" s="74" t="s">
        <v>25</v>
      </c>
      <c r="L442" s="74" t="s">
        <v>1663</v>
      </c>
      <c r="M442" s="107">
        <v>-8.2923099999999899</v>
      </c>
      <c r="N442" s="107">
        <v>35.0162366666666</v>
      </c>
      <c r="O442" s="108">
        <v>1631.7</v>
      </c>
      <c r="P442" s="108">
        <v>1</v>
      </c>
      <c r="Q442" s="108">
        <v>1.589626465</v>
      </c>
      <c r="R442" s="137"/>
      <c r="S442" s="74">
        <v>93</v>
      </c>
      <c r="T442" s="74">
        <v>57</v>
      </c>
      <c r="U442" s="109">
        <f>V442/X442*T442</f>
        <v>10.64</v>
      </c>
      <c r="V442" s="109">
        <v>0.56000000000000005</v>
      </c>
      <c r="W442" s="109">
        <v>0.43681999999999999</v>
      </c>
      <c r="X442" s="74">
        <v>3</v>
      </c>
      <c r="Y442" s="109">
        <v>0.33405000000000001</v>
      </c>
      <c r="Z442" s="109">
        <v>12</v>
      </c>
      <c r="AA442" s="77">
        <f>Y442/W442</f>
        <v>0.76473146833936179</v>
      </c>
      <c r="AB442" s="77">
        <f>U442</f>
        <v>10.64</v>
      </c>
      <c r="AC442" s="78">
        <f>+AB442*(100-Z442)/100</f>
        <v>9.3632000000000009</v>
      </c>
      <c r="AD442" s="78">
        <f>AC442*AA442</f>
        <v>7.1603336843551126</v>
      </c>
      <c r="AE442" s="78">
        <f>+(AD442/Z442*12.5)</f>
        <v>7.4586809212032428</v>
      </c>
      <c r="AF442" s="63">
        <f>AE442*10000/25</f>
        <v>2983.4723684812971</v>
      </c>
      <c r="AG442" s="63"/>
    </row>
    <row r="443" spans="1:34" ht="15" x14ac:dyDescent="0.2">
      <c r="A443" s="106" t="s">
        <v>23</v>
      </c>
      <c r="B443" s="74" t="s">
        <v>1086</v>
      </c>
      <c r="C443" s="74" t="s">
        <v>1177</v>
      </c>
      <c r="D443" s="74" t="s">
        <v>1204</v>
      </c>
      <c r="E443" s="74" t="s">
        <v>1336</v>
      </c>
      <c r="H443" s="74" t="s">
        <v>509</v>
      </c>
      <c r="I443" s="74" t="s">
        <v>1337</v>
      </c>
      <c r="J443" s="74" t="s">
        <v>705</v>
      </c>
      <c r="K443" s="74" t="s">
        <v>26</v>
      </c>
      <c r="L443" s="74" t="s">
        <v>1338</v>
      </c>
      <c r="M443" s="107">
        <v>-3.4398000139999998</v>
      </c>
      <c r="N443" s="107">
        <v>35.630344090000001</v>
      </c>
      <c r="O443" s="108">
        <v>1334.949464</v>
      </c>
      <c r="P443" s="108">
        <v>4.5</v>
      </c>
      <c r="Q443" s="108">
        <v>4.5719367100000001</v>
      </c>
      <c r="R443" s="135"/>
      <c r="S443" s="74">
        <v>49</v>
      </c>
      <c r="T443" s="74">
        <v>51</v>
      </c>
      <c r="U443" s="109">
        <f>V443/X443*T443</f>
        <v>9.86</v>
      </c>
      <c r="V443" s="109">
        <v>0.57999999999999996</v>
      </c>
      <c r="W443" s="109">
        <v>0.41733999999999999</v>
      </c>
      <c r="X443" s="74">
        <v>3</v>
      </c>
      <c r="Y443" s="109">
        <v>0.32154000000000005</v>
      </c>
      <c r="Z443" s="109">
        <v>11.3</v>
      </c>
      <c r="AA443" s="77">
        <f>Y443/W443</f>
        <v>0.77045095126275953</v>
      </c>
      <c r="AB443" s="77">
        <f>U443</f>
        <v>9.86</v>
      </c>
      <c r="AC443" s="78">
        <f>+AB443*(100-Z443)/100</f>
        <v>8.7458200000000001</v>
      </c>
      <c r="AD443" s="78">
        <f>AC443*AA443</f>
        <v>6.7382253385728674</v>
      </c>
      <c r="AE443" s="78">
        <f>+(AD443/Z443*12.5)</f>
        <v>7.4537890913416671</v>
      </c>
      <c r="AF443" s="63">
        <f>AE443*10000/25</f>
        <v>2981.515636536667</v>
      </c>
      <c r="AG443" s="63"/>
      <c r="AH443" s="74" t="s">
        <v>1739</v>
      </c>
    </row>
    <row r="444" spans="1:34" ht="15" x14ac:dyDescent="0.2">
      <c r="A444" s="106" t="s">
        <v>23</v>
      </c>
      <c r="B444" s="74" t="s">
        <v>1086</v>
      </c>
      <c r="C444" s="74" t="s">
        <v>1103</v>
      </c>
      <c r="D444" s="74" t="s">
        <v>1288</v>
      </c>
      <c r="E444" s="74" t="s">
        <v>1330</v>
      </c>
      <c r="H444" s="74" t="s">
        <v>671</v>
      </c>
      <c r="I444" s="74" t="s">
        <v>1331</v>
      </c>
      <c r="J444" s="74" t="s">
        <v>672</v>
      </c>
      <c r="K444" s="74" t="s">
        <v>24</v>
      </c>
      <c r="L444" s="74" t="s">
        <v>1335</v>
      </c>
      <c r="M444" s="107">
        <v>-3.7693683333333299</v>
      </c>
      <c r="N444" s="107">
        <v>35.485081666666602</v>
      </c>
      <c r="O444" s="108">
        <v>1744.2</v>
      </c>
      <c r="P444" s="108">
        <v>3.5</v>
      </c>
      <c r="Q444" s="108">
        <v>3.2155773650000001</v>
      </c>
      <c r="R444" s="135"/>
      <c r="S444" s="74">
        <v>57</v>
      </c>
      <c r="T444" s="74">
        <v>37</v>
      </c>
      <c r="U444" s="109">
        <f>V444/X444*T444</f>
        <v>7.9550000000000001</v>
      </c>
      <c r="V444" s="109">
        <v>0.86</v>
      </c>
      <c r="W444" s="109">
        <v>0.34073999999999999</v>
      </c>
      <c r="X444" s="74">
        <v>4</v>
      </c>
      <c r="Y444" s="109">
        <v>0.21852000000000002</v>
      </c>
      <c r="Z444" s="109">
        <v>7.9</v>
      </c>
      <c r="AA444" s="77">
        <f>Y444/W444</f>
        <v>0.64131008980454318</v>
      </c>
      <c r="AB444" s="77">
        <f>U444</f>
        <v>7.9550000000000001</v>
      </c>
      <c r="AC444" s="78">
        <f>+AB444*(100-Z444)/100</f>
        <v>7.3265549999999999</v>
      </c>
      <c r="AD444" s="78">
        <f>AC444*AA444</f>
        <v>4.6985936450079251</v>
      </c>
      <c r="AE444" s="78">
        <f>+(AD444/Z444*12.5)</f>
        <v>7.434483615518868</v>
      </c>
      <c r="AF444" s="63">
        <f>AE444*10000/25</f>
        <v>2973.7934462075473</v>
      </c>
      <c r="AG444" s="63"/>
      <c r="AH444" s="74" t="s">
        <v>1739</v>
      </c>
    </row>
    <row r="445" spans="1:34" ht="15" x14ac:dyDescent="0.2">
      <c r="A445" s="106" t="s">
        <v>23</v>
      </c>
      <c r="B445" s="74" t="s">
        <v>1086</v>
      </c>
      <c r="C445" s="74" t="s">
        <v>1177</v>
      </c>
      <c r="D445" s="74" t="s">
        <v>1178</v>
      </c>
      <c r="E445" s="74" t="s">
        <v>2086</v>
      </c>
      <c r="H445" s="74" t="s">
        <v>513</v>
      </c>
      <c r="I445" s="74" t="s">
        <v>820</v>
      </c>
      <c r="J445" s="74" t="s">
        <v>820</v>
      </c>
      <c r="K445" s="74" t="s">
        <v>25</v>
      </c>
      <c r="L445" s="74" t="s">
        <v>2470</v>
      </c>
      <c r="M445" s="107">
        <v>-3.3571322201710498</v>
      </c>
      <c r="N445" s="107">
        <v>36.324049957304297</v>
      </c>
      <c r="O445" s="108">
        <v>1482.65481501556</v>
      </c>
      <c r="P445" s="108">
        <v>1</v>
      </c>
      <c r="Q445" s="108">
        <v>1.759140495</v>
      </c>
      <c r="R445" s="135"/>
      <c r="S445" s="74">
        <v>77</v>
      </c>
      <c r="T445" s="74">
        <v>76</v>
      </c>
      <c r="U445" s="109">
        <f>V445/X445*T445</f>
        <v>10.133333333333333</v>
      </c>
      <c r="V445" s="109">
        <v>0.4</v>
      </c>
      <c r="W445" s="109">
        <v>0.38195000000000001</v>
      </c>
      <c r="X445" s="74">
        <v>3</v>
      </c>
      <c r="Y445" s="109">
        <v>0.29119</v>
      </c>
      <c r="Z445" s="109">
        <v>11.5</v>
      </c>
      <c r="AA445" s="77">
        <f>Y445/W445</f>
        <v>0.7623772745123707</v>
      </c>
      <c r="AB445" s="77">
        <f>U445</f>
        <v>10.133333333333333</v>
      </c>
      <c r="AC445" s="78">
        <f>+AB445*(100-Z445)/100</f>
        <v>8.968</v>
      </c>
      <c r="AD445" s="78">
        <f>AC445*AA445</f>
        <v>6.8369993978269408</v>
      </c>
      <c r="AE445" s="78">
        <f>+(AD445/Z445*12.5)</f>
        <v>7.4315210845945012</v>
      </c>
      <c r="AF445" s="63">
        <f>AE445*10000/25</f>
        <v>2972.6084338378005</v>
      </c>
      <c r="AG445" s="63"/>
      <c r="AH445" s="74" t="s">
        <v>1739</v>
      </c>
    </row>
    <row r="446" spans="1:34" ht="15" x14ac:dyDescent="0.2">
      <c r="A446" s="106" t="s">
        <v>23</v>
      </c>
      <c r="B446" s="74" t="s">
        <v>1078</v>
      </c>
      <c r="C446" s="74" t="s">
        <v>1079</v>
      </c>
      <c r="D446" s="74" t="s">
        <v>1419</v>
      </c>
      <c r="E446" s="74" t="s">
        <v>1626</v>
      </c>
      <c r="H446" s="74" t="s">
        <v>201</v>
      </c>
      <c r="I446" s="74" t="s">
        <v>1647</v>
      </c>
      <c r="J446" s="74" t="s">
        <v>202</v>
      </c>
      <c r="K446" s="74" t="s">
        <v>26</v>
      </c>
      <c r="L446" s="74" t="s">
        <v>1662</v>
      </c>
      <c r="M446" s="107">
        <v>-8.2930466670000005</v>
      </c>
      <c r="N446" s="107">
        <v>35.015830000000001</v>
      </c>
      <c r="O446" s="108">
        <v>1646.6</v>
      </c>
      <c r="P446" s="108">
        <v>1</v>
      </c>
      <c r="Q446" s="108">
        <v>1.589626465</v>
      </c>
      <c r="R446" s="137"/>
      <c r="S446" s="74">
        <v>107</v>
      </c>
      <c r="T446" s="74">
        <v>63</v>
      </c>
      <c r="U446" s="109">
        <f>V446/X446*T446</f>
        <v>13.86</v>
      </c>
      <c r="V446" s="109">
        <v>0.44</v>
      </c>
      <c r="W446" s="109">
        <v>0.21440000000000001</v>
      </c>
      <c r="X446" s="74">
        <v>2</v>
      </c>
      <c r="Y446" s="109">
        <v>0.1431</v>
      </c>
      <c r="Z446" s="109">
        <v>13.5</v>
      </c>
      <c r="AA446" s="77">
        <f>Y446/W446</f>
        <v>0.66744402985074625</v>
      </c>
      <c r="AB446" s="77">
        <f>U446</f>
        <v>13.86</v>
      </c>
      <c r="AC446" s="78">
        <f>+AB446*(100-Z446)/100</f>
        <v>11.988899999999999</v>
      </c>
      <c r="AD446" s="78">
        <f>AC446*AA446</f>
        <v>8.0019197294776117</v>
      </c>
      <c r="AE446" s="78">
        <f>+(AD446/Z446*12.5)</f>
        <v>7.409184934701492</v>
      </c>
      <c r="AF446" s="63">
        <f>AE446*10000/25</f>
        <v>2963.6739738805973</v>
      </c>
      <c r="AG446" s="63"/>
    </row>
    <row r="447" spans="1:34" ht="15" x14ac:dyDescent="0.2">
      <c r="A447" s="106" t="s">
        <v>23</v>
      </c>
      <c r="B447" s="74" t="s">
        <v>1078</v>
      </c>
      <c r="C447" s="74" t="s">
        <v>1132</v>
      </c>
      <c r="D447" s="74" t="s">
        <v>1868</v>
      </c>
      <c r="E447" s="74" t="s">
        <v>2519</v>
      </c>
      <c r="H447" s="74" t="s">
        <v>467</v>
      </c>
      <c r="I447" s="74" t="s">
        <v>2879</v>
      </c>
      <c r="J447" s="74" t="s">
        <v>973</v>
      </c>
      <c r="K447" s="74" t="s">
        <v>25</v>
      </c>
      <c r="L447" s="74" t="s">
        <v>2880</v>
      </c>
      <c r="M447" s="107">
        <v>-9.1713716666666603</v>
      </c>
      <c r="N447" s="107">
        <v>32.731636666666603</v>
      </c>
      <c r="O447" s="108">
        <v>1301.8</v>
      </c>
      <c r="P447" s="108">
        <v>0.75</v>
      </c>
      <c r="Q447" s="108">
        <v>0.44775426000000002</v>
      </c>
      <c r="R447" s="137"/>
      <c r="S447" s="74">
        <v>60</v>
      </c>
      <c r="T447" s="74">
        <v>57</v>
      </c>
      <c r="U447" s="109">
        <f>V447/X447*T447</f>
        <v>9.8800000000000008</v>
      </c>
      <c r="V447" s="109">
        <v>0.52</v>
      </c>
      <c r="W447" s="109">
        <v>0.49267</v>
      </c>
      <c r="X447" s="74">
        <v>3</v>
      </c>
      <c r="Y447" s="109">
        <v>0.41008</v>
      </c>
      <c r="Z447" s="109">
        <v>12.2</v>
      </c>
      <c r="AA447" s="77">
        <f>Y447/W447</f>
        <v>0.83236243327176407</v>
      </c>
      <c r="AB447" s="77">
        <f>U447</f>
        <v>9.8800000000000008</v>
      </c>
      <c r="AC447" s="78">
        <f>+AB447*(100-Z447)/100</f>
        <v>8.6746400000000001</v>
      </c>
      <c r="AD447" s="78">
        <f>AC447*AA447</f>
        <v>7.2204444581565754</v>
      </c>
      <c r="AE447" s="78">
        <f>+(AD447/Z447*12.5)</f>
        <v>7.3979963710620655</v>
      </c>
      <c r="AF447" s="63">
        <f>AE447*10000/25</f>
        <v>2959.1985484248262</v>
      </c>
      <c r="AG447" s="63"/>
    </row>
    <row r="448" spans="1:34" ht="15" x14ac:dyDescent="0.2">
      <c r="A448" s="106" t="s">
        <v>23</v>
      </c>
      <c r="B448" s="74" t="s">
        <v>1086</v>
      </c>
      <c r="C448" s="74" t="s">
        <v>1103</v>
      </c>
      <c r="D448" s="74" t="s">
        <v>1288</v>
      </c>
      <c r="E448" s="74" t="s">
        <v>1330</v>
      </c>
      <c r="H448" s="74" t="s">
        <v>744</v>
      </c>
      <c r="I448" s="74" t="s">
        <v>1774</v>
      </c>
      <c r="J448" s="74" t="s">
        <v>1775</v>
      </c>
      <c r="K448" s="74" t="s">
        <v>24</v>
      </c>
      <c r="L448" s="74" t="s">
        <v>1778</v>
      </c>
      <c r="M448" s="107">
        <v>-3.7634233333333298</v>
      </c>
      <c r="N448" s="107">
        <v>35.485986666666598</v>
      </c>
      <c r="O448" s="108">
        <v>1747.8</v>
      </c>
      <c r="P448" s="108">
        <v>1</v>
      </c>
      <c r="Q448" s="108">
        <v>1.393425095</v>
      </c>
      <c r="R448" s="135"/>
      <c r="S448" s="74">
        <v>89</v>
      </c>
      <c r="T448" s="74">
        <v>72</v>
      </c>
      <c r="U448" s="109">
        <f>V448/X448*T448</f>
        <v>11.040000000000001</v>
      </c>
      <c r="V448" s="109">
        <v>0.46</v>
      </c>
      <c r="W448" s="109">
        <v>0.3548</v>
      </c>
      <c r="X448" s="74">
        <v>3</v>
      </c>
      <c r="Y448" s="109">
        <v>0.26411000000000001</v>
      </c>
      <c r="Z448" s="109">
        <v>12.2</v>
      </c>
      <c r="AA448" s="77">
        <f>Y448/W448</f>
        <v>0.74439120631341604</v>
      </c>
      <c r="AB448" s="77">
        <f>U448</f>
        <v>11.040000000000001</v>
      </c>
      <c r="AC448" s="78">
        <f>+AB448*(100-Z448)/100</f>
        <v>9.6931200000000004</v>
      </c>
      <c r="AD448" s="78">
        <f>AC448*AA448</f>
        <v>7.2154732897406992</v>
      </c>
      <c r="AE448" s="78">
        <f>+(AD448/Z448*12.5)</f>
        <v>7.3929029607998977</v>
      </c>
      <c r="AF448" s="63">
        <f>AE448*10000/25</f>
        <v>2957.1611843199589</v>
      </c>
      <c r="AG448" s="63"/>
    </row>
    <row r="449" spans="1:34" ht="15" x14ac:dyDescent="0.2">
      <c r="A449" s="106" t="s">
        <v>23</v>
      </c>
      <c r="B449" s="74" t="s">
        <v>1086</v>
      </c>
      <c r="C449" s="74" t="s">
        <v>1103</v>
      </c>
      <c r="D449" s="74" t="s">
        <v>1294</v>
      </c>
      <c r="E449" s="74" t="s">
        <v>1654</v>
      </c>
      <c r="H449" s="74" t="s">
        <v>630</v>
      </c>
      <c r="I449" s="74" t="s">
        <v>2881</v>
      </c>
      <c r="J449" s="74" t="s">
        <v>2881</v>
      </c>
      <c r="K449" s="74" t="s">
        <v>24</v>
      </c>
      <c r="L449" s="74" t="s">
        <v>2884</v>
      </c>
      <c r="M449" s="107">
        <v>-4.4712960015819103</v>
      </c>
      <c r="N449" s="107">
        <v>35.551190595138003</v>
      </c>
      <c r="O449" s="108">
        <v>1512.9812284716299</v>
      </c>
      <c r="P449" s="108">
        <v>2.5</v>
      </c>
      <c r="Q449" s="108">
        <v>2.81254911</v>
      </c>
      <c r="R449" s="135"/>
      <c r="S449" s="74">
        <v>63</v>
      </c>
      <c r="T449" s="74">
        <v>56</v>
      </c>
      <c r="U449" s="109">
        <f>V449/X449*T449</f>
        <v>10.826666666666666</v>
      </c>
      <c r="V449" s="109">
        <v>0.57999999999999996</v>
      </c>
      <c r="W449" s="109">
        <v>0.44117000000000001</v>
      </c>
      <c r="X449" s="74">
        <v>3</v>
      </c>
      <c r="Y449" s="109">
        <v>0.34804000000000002</v>
      </c>
      <c r="Z449" s="110">
        <v>12.7</v>
      </c>
      <c r="AA449" s="77">
        <f>Y449/W449</f>
        <v>0.78890223723281272</v>
      </c>
      <c r="AB449" s="77">
        <f>U449</f>
        <v>10.826666666666666</v>
      </c>
      <c r="AC449" s="78">
        <f>+AB449*(100-Z449)/100</f>
        <v>9.4516799999999996</v>
      </c>
      <c r="AD449" s="78">
        <f>AC449*AA449</f>
        <v>7.4564514976086311</v>
      </c>
      <c r="AE449" s="78">
        <f>+(AD449/Z449*12.5)</f>
        <v>7.3390270645754248</v>
      </c>
      <c r="AF449" s="63">
        <f>AE449*10000/25</f>
        <v>2935.6108258301701</v>
      </c>
      <c r="AG449" s="61"/>
    </row>
    <row r="450" spans="1:34" ht="15" x14ac:dyDescent="0.2">
      <c r="A450" s="106" t="s">
        <v>23</v>
      </c>
      <c r="B450" s="74" t="s">
        <v>1086</v>
      </c>
      <c r="C450" s="74" t="s">
        <v>1103</v>
      </c>
      <c r="D450" s="74" t="s">
        <v>1288</v>
      </c>
      <c r="E450" s="74" t="s">
        <v>1330</v>
      </c>
      <c r="H450" s="74" t="s">
        <v>678</v>
      </c>
      <c r="I450" s="74" t="s">
        <v>2015</v>
      </c>
      <c r="J450" s="74" t="s">
        <v>2016</v>
      </c>
      <c r="K450" s="74" t="s">
        <v>25</v>
      </c>
      <c r="L450" s="74" t="s">
        <v>2017</v>
      </c>
      <c r="M450" s="107">
        <v>-3.7720383333333301</v>
      </c>
      <c r="N450" s="107">
        <v>35.483905</v>
      </c>
      <c r="O450" s="108">
        <v>1756.5</v>
      </c>
      <c r="P450" s="108">
        <v>4</v>
      </c>
      <c r="Q450" s="108">
        <v>4.0809390749999999</v>
      </c>
      <c r="R450" s="135"/>
      <c r="S450" s="74">
        <v>38</v>
      </c>
      <c r="T450" s="74">
        <v>37</v>
      </c>
      <c r="U450" s="109">
        <f>V450/X450*T450</f>
        <v>10.853333333333333</v>
      </c>
      <c r="V450" s="109">
        <v>0.88</v>
      </c>
      <c r="W450" s="109">
        <v>0.51469000000000009</v>
      </c>
      <c r="X450" s="74">
        <v>3</v>
      </c>
      <c r="Y450" s="109">
        <v>0.37861</v>
      </c>
      <c r="Z450" s="109">
        <v>12</v>
      </c>
      <c r="AA450" s="77">
        <f>Y450/W450</f>
        <v>0.73560784161339821</v>
      </c>
      <c r="AB450" s="77">
        <f>U450</f>
        <v>10.853333333333333</v>
      </c>
      <c r="AC450" s="78">
        <f>+AB450*(100-Z450)/100</f>
        <v>9.5509333333333331</v>
      </c>
      <c r="AD450" s="78">
        <f>AC450*AA450</f>
        <v>7.0257414547267922</v>
      </c>
      <c r="AE450" s="78">
        <f>+(AD450/Z450*12.5)</f>
        <v>7.3184806820070749</v>
      </c>
      <c r="AF450" s="63">
        <f>AE450*10000/25</f>
        <v>2927.3922728028301</v>
      </c>
      <c r="AG450" s="61"/>
    </row>
    <row r="451" spans="1:34" ht="15" x14ac:dyDescent="0.2">
      <c r="A451" s="106" t="s">
        <v>23</v>
      </c>
      <c r="B451" s="74" t="s">
        <v>1086</v>
      </c>
      <c r="C451" s="74" t="s">
        <v>1087</v>
      </c>
      <c r="D451" s="74" t="s">
        <v>1095</v>
      </c>
      <c r="E451" s="74" t="s">
        <v>1235</v>
      </c>
      <c r="H451" s="74" t="s">
        <v>571</v>
      </c>
      <c r="I451" s="74" t="s">
        <v>568</v>
      </c>
      <c r="J451" s="74" t="s">
        <v>568</v>
      </c>
      <c r="K451" s="74" t="s">
        <v>24</v>
      </c>
      <c r="L451" s="74" t="s">
        <v>1237</v>
      </c>
      <c r="M451" s="107" t="s">
        <v>2993</v>
      </c>
      <c r="N451" s="107" t="s">
        <v>2993</v>
      </c>
      <c r="O451" s="108" t="s">
        <v>2993</v>
      </c>
      <c r="P451" s="108">
        <v>1.5</v>
      </c>
      <c r="Q451" s="108">
        <v>1.463108705</v>
      </c>
      <c r="R451" s="135"/>
      <c r="S451" s="74">
        <v>78</v>
      </c>
      <c r="T451" s="74">
        <v>56</v>
      </c>
      <c r="U451" s="109">
        <f>V451/X451*T451</f>
        <v>10.453333333333333</v>
      </c>
      <c r="V451" s="109">
        <v>0.56000000000000005</v>
      </c>
      <c r="W451" s="109">
        <v>0.33801999999999999</v>
      </c>
      <c r="X451" s="74">
        <v>3</v>
      </c>
      <c r="Y451" s="109">
        <v>0.26905000000000001</v>
      </c>
      <c r="Z451" s="109">
        <v>12.5</v>
      </c>
      <c r="AA451" s="77">
        <f>Y451/W451</f>
        <v>0.79595881900479271</v>
      </c>
      <c r="AB451" s="77">
        <f>U451</f>
        <v>10.453333333333333</v>
      </c>
      <c r="AC451" s="78">
        <f>+AB451*(100-Z451)/100</f>
        <v>9.1466666666666665</v>
      </c>
      <c r="AD451" s="78">
        <f>AC451*AA451</f>
        <v>7.2803699978305039</v>
      </c>
      <c r="AE451" s="78">
        <f>+(AD451/Z451*12.5)</f>
        <v>7.280369997830503</v>
      </c>
      <c r="AF451" s="63">
        <f>AE451*10000/25</f>
        <v>2912.1479991322012</v>
      </c>
      <c r="AG451" s="61"/>
    </row>
    <row r="452" spans="1:34" ht="15" x14ac:dyDescent="0.2">
      <c r="A452" s="106" t="s">
        <v>23</v>
      </c>
      <c r="B452" s="74" t="s">
        <v>1086</v>
      </c>
      <c r="C452" s="74" t="s">
        <v>1177</v>
      </c>
      <c r="D452" s="74" t="s">
        <v>1204</v>
      </c>
      <c r="E452" s="74" t="s">
        <v>1371</v>
      </c>
      <c r="H452" s="74" t="s">
        <v>499</v>
      </c>
      <c r="I452" s="74" t="s">
        <v>2079</v>
      </c>
      <c r="J452" s="74" t="s">
        <v>500</v>
      </c>
      <c r="K452" s="74" t="s">
        <v>25</v>
      </c>
      <c r="L452" s="74" t="s">
        <v>2080</v>
      </c>
      <c r="M452" s="107">
        <v>-3.3181383333333301</v>
      </c>
      <c r="N452" s="107">
        <v>35.719684999999998</v>
      </c>
      <c r="O452" s="108">
        <v>1470.4</v>
      </c>
      <c r="P452" s="108">
        <v>1.5</v>
      </c>
      <c r="Q452" s="108">
        <v>1.40306219</v>
      </c>
      <c r="R452" s="135"/>
      <c r="S452" s="74">
        <v>66</v>
      </c>
      <c r="T452" s="74">
        <v>66</v>
      </c>
      <c r="U452" s="109">
        <f>V452/X452*T452</f>
        <v>11.88</v>
      </c>
      <c r="V452" s="109">
        <v>0.54</v>
      </c>
      <c r="W452" s="109">
        <v>0.37512000000000001</v>
      </c>
      <c r="X452" s="74">
        <v>3</v>
      </c>
      <c r="Y452" s="109">
        <v>0.28692000000000001</v>
      </c>
      <c r="Z452" s="109">
        <v>13.5</v>
      </c>
      <c r="AA452" s="77">
        <f>Y452/W452</f>
        <v>0.76487523992322459</v>
      </c>
      <c r="AB452" s="77">
        <f>U452</f>
        <v>11.88</v>
      </c>
      <c r="AC452" s="78">
        <f>+AB452*(100-Z452)/100</f>
        <v>10.276200000000001</v>
      </c>
      <c r="AD452" s="78">
        <f>AC452*AA452</f>
        <v>7.8600109404990413</v>
      </c>
      <c r="AE452" s="78">
        <f>+(AD452/Z452*12.5)</f>
        <v>7.2777879078694836</v>
      </c>
      <c r="AF452" s="63">
        <f>AE452*10000/25</f>
        <v>2911.1151631477933</v>
      </c>
      <c r="AG452" s="63"/>
    </row>
    <row r="453" spans="1:34" ht="15" x14ac:dyDescent="0.2">
      <c r="A453" s="106" t="s">
        <v>23</v>
      </c>
      <c r="B453" s="74" t="s">
        <v>1086</v>
      </c>
      <c r="C453" s="74" t="s">
        <v>1177</v>
      </c>
      <c r="D453" s="74" t="s">
        <v>1204</v>
      </c>
      <c r="E453" s="74" t="s">
        <v>1336</v>
      </c>
      <c r="H453" s="74" t="s">
        <v>859</v>
      </c>
      <c r="I453" s="74" t="s">
        <v>510</v>
      </c>
      <c r="J453" s="74" t="s">
        <v>510</v>
      </c>
      <c r="K453" s="74" t="s">
        <v>25</v>
      </c>
      <c r="L453" s="74" t="s">
        <v>2857</v>
      </c>
      <c r="M453" s="107">
        <v>-3.4323874377207502</v>
      </c>
      <c r="N453" s="107">
        <v>35.6359207914238</v>
      </c>
      <c r="O453" s="108">
        <v>1349.97277701956</v>
      </c>
      <c r="P453" s="108">
        <v>1.5</v>
      </c>
      <c r="Q453" s="108">
        <v>2.0000678700000001</v>
      </c>
      <c r="R453" s="135"/>
      <c r="S453" s="74">
        <v>46</v>
      </c>
      <c r="T453" s="74">
        <v>45</v>
      </c>
      <c r="U453" s="109">
        <f>V453/X453*T453</f>
        <v>8.1000000000000014</v>
      </c>
      <c r="V453" s="109">
        <v>0.54</v>
      </c>
      <c r="W453" s="109">
        <v>0.49370999999999998</v>
      </c>
      <c r="X453" s="74">
        <v>3</v>
      </c>
      <c r="Y453" s="109">
        <v>0.41050999999999999</v>
      </c>
      <c r="Z453" s="110">
        <v>10.4</v>
      </c>
      <c r="AA453" s="77">
        <f>Y453/W453</f>
        <v>0.831480018634421</v>
      </c>
      <c r="AB453" s="77">
        <f>U453</f>
        <v>8.1000000000000014</v>
      </c>
      <c r="AC453" s="78">
        <f>+AB453*(100-Z453)/100</f>
        <v>7.2576000000000009</v>
      </c>
      <c r="AD453" s="78">
        <f>AC453*AA453</f>
        <v>6.034549383241175</v>
      </c>
      <c r="AE453" s="78">
        <f>+(AD453/Z453*12.5)</f>
        <v>7.2530641625494887</v>
      </c>
      <c r="AF453" s="63">
        <f>AE453*10000/25</f>
        <v>2901.2256650197955</v>
      </c>
      <c r="AG453" s="63"/>
    </row>
    <row r="454" spans="1:34" ht="15" x14ac:dyDescent="0.2">
      <c r="A454" s="106" t="s">
        <v>23</v>
      </c>
      <c r="B454" s="74" t="s">
        <v>1086</v>
      </c>
      <c r="C454" s="74" t="s">
        <v>1087</v>
      </c>
      <c r="D454" s="74" t="s">
        <v>1088</v>
      </c>
      <c r="E454" s="74" t="s">
        <v>1089</v>
      </c>
      <c r="H454" s="74" t="s">
        <v>1029</v>
      </c>
      <c r="I454" s="74" t="s">
        <v>1789</v>
      </c>
      <c r="J454" s="74" t="s">
        <v>1789</v>
      </c>
      <c r="K454" s="74" t="s">
        <v>24</v>
      </c>
      <c r="L454" s="74" t="s">
        <v>1793</v>
      </c>
      <c r="M454" s="107">
        <v>-3.2364533333333299</v>
      </c>
      <c r="N454" s="107">
        <v>37.0894816666666</v>
      </c>
      <c r="O454" s="108">
        <v>1143.5</v>
      </c>
      <c r="P454" s="108">
        <v>2</v>
      </c>
      <c r="Q454" s="108">
        <v>1.4314792649999999</v>
      </c>
      <c r="R454" s="135"/>
      <c r="S454" s="74">
        <v>57</v>
      </c>
      <c r="T454" s="74">
        <v>56</v>
      </c>
      <c r="U454" s="109">
        <f>V454/X454*T454</f>
        <v>10.453333333333333</v>
      </c>
      <c r="V454" s="109">
        <v>0.56000000000000005</v>
      </c>
      <c r="W454" s="109">
        <v>0.39998</v>
      </c>
      <c r="X454" s="74">
        <v>3</v>
      </c>
      <c r="Y454" s="109">
        <v>0.34586</v>
      </c>
      <c r="Z454" s="109">
        <v>13.5</v>
      </c>
      <c r="AA454" s="77">
        <f>Y454/W454</f>
        <v>0.86469323466173309</v>
      </c>
      <c r="AB454" s="77">
        <f>U454</f>
        <v>10.453333333333333</v>
      </c>
      <c r="AC454" s="78">
        <f>+AB454*(100-Z454)/100</f>
        <v>9.042133333333334</v>
      </c>
      <c r="AD454" s="78">
        <f>AC454*AA454</f>
        <v>7.8186715202426793</v>
      </c>
      <c r="AE454" s="78">
        <f>+(AD454/Z454*12.5)</f>
        <v>7.2395106668913707</v>
      </c>
      <c r="AF454" s="63">
        <f>AE454*10000/25</f>
        <v>2895.8042667565483</v>
      </c>
      <c r="AG454" s="63"/>
    </row>
    <row r="455" spans="1:34" ht="15" x14ac:dyDescent="0.2">
      <c r="A455" s="106" t="s">
        <v>23</v>
      </c>
      <c r="B455" s="74" t="s">
        <v>1086</v>
      </c>
      <c r="C455" s="74" t="s">
        <v>1087</v>
      </c>
      <c r="D455" s="74" t="s">
        <v>1088</v>
      </c>
      <c r="E455" s="74" t="s">
        <v>1436</v>
      </c>
      <c r="H455" s="74" t="s">
        <v>719</v>
      </c>
      <c r="I455" s="74" t="s">
        <v>593</v>
      </c>
      <c r="J455" s="74" t="s">
        <v>593</v>
      </c>
      <c r="K455" s="74" t="s">
        <v>24</v>
      </c>
      <c r="L455" s="74" t="s">
        <v>1477</v>
      </c>
      <c r="M455" s="107">
        <v>-3.1928466666666599</v>
      </c>
      <c r="N455" s="107">
        <v>37.075023333333299</v>
      </c>
      <c r="O455" s="108">
        <v>1256.0999999999999</v>
      </c>
      <c r="P455" s="108">
        <v>3</v>
      </c>
      <c r="Q455" s="108">
        <v>3.171098465</v>
      </c>
      <c r="R455" s="135"/>
      <c r="S455" s="74">
        <v>68</v>
      </c>
      <c r="T455" s="74">
        <v>56</v>
      </c>
      <c r="U455" s="109">
        <f>V455/X455*T455</f>
        <v>9.706666666666667</v>
      </c>
      <c r="V455" s="109">
        <v>0.52</v>
      </c>
      <c r="W455" s="109">
        <v>0.39624000000000004</v>
      </c>
      <c r="X455" s="74">
        <v>3</v>
      </c>
      <c r="Y455" s="109">
        <v>0.30578</v>
      </c>
      <c r="Z455" s="109">
        <v>11.5</v>
      </c>
      <c r="AA455" s="77">
        <f>Y455/W455</f>
        <v>0.77170401776700981</v>
      </c>
      <c r="AB455" s="77">
        <f>U455</f>
        <v>9.706666666666667</v>
      </c>
      <c r="AC455" s="78">
        <f>+AB455*(100-Z455)/100</f>
        <v>8.5904000000000007</v>
      </c>
      <c r="AD455" s="78">
        <f>AC455*AA455</f>
        <v>6.6292461942257219</v>
      </c>
      <c r="AE455" s="78">
        <f>+(AD455/Z455*12.5)</f>
        <v>7.2057023850279585</v>
      </c>
      <c r="AF455" s="63">
        <f>AE455*10000/25</f>
        <v>2882.2809540111834</v>
      </c>
      <c r="AG455" s="63"/>
    </row>
    <row r="456" spans="1:34" ht="15" x14ac:dyDescent="0.2">
      <c r="A456" s="106" t="s">
        <v>23</v>
      </c>
      <c r="B456" s="74" t="s">
        <v>1078</v>
      </c>
      <c r="C456" s="74" t="s">
        <v>1132</v>
      </c>
      <c r="D456" s="74" t="s">
        <v>1868</v>
      </c>
      <c r="E456" s="74" t="s">
        <v>2075</v>
      </c>
      <c r="H456" s="74" t="s">
        <v>916</v>
      </c>
      <c r="I456" s="74" t="s">
        <v>917</v>
      </c>
      <c r="J456" s="74" t="s">
        <v>917</v>
      </c>
      <c r="K456" s="74" t="s">
        <v>24</v>
      </c>
      <c r="L456" s="74" t="s">
        <v>2949</v>
      </c>
      <c r="M456" s="107">
        <v>-9.1847626069053199</v>
      </c>
      <c r="N456" s="107">
        <v>32.727499239697401</v>
      </c>
      <c r="O456" s="108">
        <v>1266.1614201156001</v>
      </c>
      <c r="P456" s="108">
        <v>6</v>
      </c>
      <c r="Q456" s="108">
        <v>3.5864819699999999</v>
      </c>
      <c r="R456" s="137"/>
      <c r="S456" s="74">
        <v>60</v>
      </c>
      <c r="T456" s="74">
        <v>65</v>
      </c>
      <c r="U456" s="109">
        <v>8.2333333333333343</v>
      </c>
      <c r="V456" s="76">
        <v>0.38</v>
      </c>
      <c r="W456" s="76">
        <v>0.34</v>
      </c>
      <c r="X456" s="111">
        <v>3</v>
      </c>
      <c r="Y456" s="76">
        <v>0.249</v>
      </c>
      <c r="Z456" s="76">
        <f>(V456-W456)/V456*100</f>
        <v>10.52631578947368</v>
      </c>
      <c r="AA456" s="77">
        <v>0.73235294117647054</v>
      </c>
      <c r="AB456" s="77">
        <v>8.2333333333333343</v>
      </c>
      <c r="AC456" s="78">
        <v>8.2333333333333343</v>
      </c>
      <c r="AD456" s="78">
        <f>AC456*AA456</f>
        <v>6.0297058823529417</v>
      </c>
      <c r="AE456" s="78">
        <f>+(AD456/Z456*12.5)</f>
        <v>7.1602757352941211</v>
      </c>
      <c r="AF456" s="63">
        <f>AE456*10000/25</f>
        <v>2864.1102941176482</v>
      </c>
      <c r="AG456" s="63"/>
    </row>
    <row r="457" spans="1:34" ht="15" x14ac:dyDescent="0.2">
      <c r="A457" s="106" t="s">
        <v>23</v>
      </c>
      <c r="B457" s="74" t="s">
        <v>1086</v>
      </c>
      <c r="C457" s="74" t="s">
        <v>1087</v>
      </c>
      <c r="D457" s="74" t="s">
        <v>1088</v>
      </c>
      <c r="E457" s="74" t="s">
        <v>1436</v>
      </c>
      <c r="H457" s="74" t="s">
        <v>719</v>
      </c>
      <c r="I457" s="74" t="s">
        <v>593</v>
      </c>
      <c r="J457" s="74" t="s">
        <v>593</v>
      </c>
      <c r="K457" s="74" t="s">
        <v>26</v>
      </c>
      <c r="L457" s="74" t="s">
        <v>1475</v>
      </c>
      <c r="M457" s="107">
        <v>-3.1934233330000001</v>
      </c>
      <c r="N457" s="107">
        <v>37.075243329999999</v>
      </c>
      <c r="O457" s="108">
        <v>1254.8</v>
      </c>
      <c r="P457" s="108">
        <v>3</v>
      </c>
      <c r="Q457" s="108">
        <v>3.171098465</v>
      </c>
      <c r="R457" s="136"/>
      <c r="S457" s="74">
        <v>45</v>
      </c>
      <c r="T457" s="74">
        <v>39</v>
      </c>
      <c r="U457" s="109">
        <f>V457/X457*T457</f>
        <v>8.58</v>
      </c>
      <c r="V457" s="109">
        <v>0.66</v>
      </c>
      <c r="W457" s="109">
        <v>0.48816000000000004</v>
      </c>
      <c r="X457" s="74">
        <v>3</v>
      </c>
      <c r="Y457" s="109">
        <v>0.40044999999999997</v>
      </c>
      <c r="Z457" s="109">
        <v>11</v>
      </c>
      <c r="AA457" s="77">
        <f>Y457/W457</f>
        <v>0.82032530317928531</v>
      </c>
      <c r="AB457" s="77">
        <f>U457</f>
        <v>8.58</v>
      </c>
      <c r="AC457" s="78">
        <f>+AB457*(100-Z457)/100</f>
        <v>7.6361999999999997</v>
      </c>
      <c r="AD457" s="78">
        <f>AC457*AA457</f>
        <v>6.264168080137658</v>
      </c>
      <c r="AE457" s="78">
        <f>+(AD457/Z457*12.5)</f>
        <v>7.1183728183382478</v>
      </c>
      <c r="AF457" s="63">
        <f>AE457*10000/25</f>
        <v>2847.3491273352993</v>
      </c>
      <c r="AG457" s="63"/>
    </row>
    <row r="458" spans="1:34" ht="15" x14ac:dyDescent="0.2">
      <c r="A458" s="106" t="s">
        <v>23</v>
      </c>
      <c r="B458" s="74" t="s">
        <v>1078</v>
      </c>
      <c r="C458" s="74" t="s">
        <v>1079</v>
      </c>
      <c r="D458" s="74" t="s">
        <v>1228</v>
      </c>
      <c r="E458" s="74" t="s">
        <v>1229</v>
      </c>
      <c r="H458" s="74" t="s">
        <v>889</v>
      </c>
      <c r="I458" s="74" t="s">
        <v>1075</v>
      </c>
      <c r="J458" s="74" t="s">
        <v>1075</v>
      </c>
      <c r="K458" s="74" t="s">
        <v>24</v>
      </c>
      <c r="L458" s="74" t="s">
        <v>1257</v>
      </c>
      <c r="M458" s="107">
        <v>-7.6131508448577501</v>
      </c>
      <c r="N458" s="107">
        <v>35.956744903073698</v>
      </c>
      <c r="O458" s="108">
        <v>1370.5643253631599</v>
      </c>
      <c r="P458" s="108">
        <v>1.25</v>
      </c>
      <c r="Q458" s="108">
        <v>1.2644362849999999</v>
      </c>
      <c r="R458" s="137"/>
      <c r="S458" s="74">
        <v>55</v>
      </c>
      <c r="T458" s="74">
        <v>57</v>
      </c>
      <c r="U458" s="109">
        <f>V458/X458*T458</f>
        <v>11.399999999999999</v>
      </c>
      <c r="V458" s="109">
        <v>0.6</v>
      </c>
      <c r="W458" s="109">
        <v>0.33188999999999996</v>
      </c>
      <c r="X458" s="74">
        <v>3</v>
      </c>
      <c r="Y458" s="109">
        <v>0.24489</v>
      </c>
      <c r="Z458" s="110">
        <v>12.9</v>
      </c>
      <c r="AA458" s="77">
        <f>Y458/W458</f>
        <v>0.73786495525625972</v>
      </c>
      <c r="AB458" s="77">
        <f>U458</f>
        <v>11.399999999999999</v>
      </c>
      <c r="AC458" s="78">
        <f>+AB458*(100-Z458)/100</f>
        <v>9.9293999999999976</v>
      </c>
      <c r="AD458" s="78">
        <f>AC458*AA458</f>
        <v>7.3265562867215035</v>
      </c>
      <c r="AE458" s="78">
        <f>+(AD458/Z458*12.5)</f>
        <v>7.0993762468231623</v>
      </c>
      <c r="AF458" s="61">
        <f>AE458*10000/25</f>
        <v>2839.750498729265</v>
      </c>
      <c r="AG458" s="63"/>
      <c r="AH458" s="74" t="s">
        <v>1242</v>
      </c>
    </row>
    <row r="459" spans="1:34" ht="15" x14ac:dyDescent="0.2">
      <c r="A459" s="106" t="s">
        <v>23</v>
      </c>
      <c r="B459" s="74" t="s">
        <v>1086</v>
      </c>
      <c r="C459" s="74" t="s">
        <v>1103</v>
      </c>
      <c r="D459" s="74" t="s">
        <v>1294</v>
      </c>
      <c r="E459" s="74" t="s">
        <v>1565</v>
      </c>
      <c r="H459" s="74" t="s">
        <v>617</v>
      </c>
      <c r="I459" s="74" t="s">
        <v>2600</v>
      </c>
      <c r="J459" s="74" t="s">
        <v>623</v>
      </c>
      <c r="K459" s="74" t="s">
        <v>26</v>
      </c>
      <c r="L459" s="74" t="s">
        <v>2601</v>
      </c>
      <c r="M459" s="107">
        <v>-4.3968140489999996</v>
      </c>
      <c r="N459" s="107">
        <v>35.548667430000002</v>
      </c>
      <c r="O459" s="108">
        <v>1570.9223870000001</v>
      </c>
      <c r="P459" s="108">
        <v>1.25</v>
      </c>
      <c r="Q459" s="108">
        <v>1.26221234</v>
      </c>
      <c r="R459" s="135"/>
      <c r="S459" s="74">
        <v>71</v>
      </c>
      <c r="T459" s="74">
        <v>66</v>
      </c>
      <c r="U459" s="109">
        <f>V459/X459*T459</f>
        <v>11</v>
      </c>
      <c r="V459" s="109">
        <v>0.5</v>
      </c>
      <c r="W459" s="109">
        <v>0.25660000000000005</v>
      </c>
      <c r="X459" s="74">
        <v>3</v>
      </c>
      <c r="Y459" s="109">
        <v>0.1724</v>
      </c>
      <c r="Z459" s="110">
        <v>11.6</v>
      </c>
      <c r="AA459" s="77">
        <f>Y459/W459</f>
        <v>0.67186282151208088</v>
      </c>
      <c r="AB459" s="77">
        <f>U459</f>
        <v>11</v>
      </c>
      <c r="AC459" s="78">
        <f>+AB459*(100-Z459)/100</f>
        <v>9.7240000000000002</v>
      </c>
      <c r="AD459" s="78">
        <f>AC459*AA459</f>
        <v>6.5331940763834746</v>
      </c>
      <c r="AE459" s="78">
        <f>+(AD459/Z459*12.5)</f>
        <v>7.0400798236890898</v>
      </c>
      <c r="AF459" s="63">
        <f>AE459*10000/25</f>
        <v>2816.0319294756359</v>
      </c>
      <c r="AG459" s="63"/>
      <c r="AH459" s="74" t="s">
        <v>1242</v>
      </c>
    </row>
    <row r="460" spans="1:34" ht="15" x14ac:dyDescent="0.2">
      <c r="A460" s="106" t="s">
        <v>23</v>
      </c>
      <c r="B460" s="74" t="s">
        <v>1078</v>
      </c>
      <c r="C460" s="74" t="s">
        <v>1079</v>
      </c>
      <c r="D460" s="74" t="s">
        <v>1419</v>
      </c>
      <c r="E460" s="74" t="s">
        <v>1544</v>
      </c>
      <c r="H460" s="74" t="s">
        <v>194</v>
      </c>
      <c r="I460" s="74" t="s">
        <v>1592</v>
      </c>
      <c r="J460" s="74" t="s">
        <v>195</v>
      </c>
      <c r="K460" s="74" t="s">
        <v>24</v>
      </c>
      <c r="L460" s="74" t="s">
        <v>1604</v>
      </c>
      <c r="M460" s="107">
        <v>-8.3400041735345898</v>
      </c>
      <c r="N460" s="107">
        <v>35.056647417837198</v>
      </c>
      <c r="O460" s="108">
        <v>1725.76116211878</v>
      </c>
      <c r="P460" s="108">
        <v>2.25</v>
      </c>
      <c r="Q460" s="108">
        <v>2.3376133000000001</v>
      </c>
      <c r="R460" s="137"/>
      <c r="S460" s="74">
        <v>77</v>
      </c>
      <c r="T460" s="74">
        <v>69</v>
      </c>
      <c r="U460" s="109">
        <f>V460/X460*T460</f>
        <v>10.580000000000002</v>
      </c>
      <c r="V460" s="109">
        <v>0.46</v>
      </c>
      <c r="W460" s="109">
        <v>0.20713999999999999</v>
      </c>
      <c r="X460" s="74">
        <v>3</v>
      </c>
      <c r="Y460" s="109">
        <v>0.19153999999999999</v>
      </c>
      <c r="Z460" s="109">
        <v>14.9</v>
      </c>
      <c r="AA460" s="77">
        <f>Y460/W460</f>
        <v>0.9246886163947089</v>
      </c>
      <c r="AB460" s="77">
        <f>U460</f>
        <v>10.580000000000002</v>
      </c>
      <c r="AC460" s="78">
        <f>+AB460*(100-Z460)/100</f>
        <v>9.0035800000000012</v>
      </c>
      <c r="AD460" s="78">
        <f>AC460*AA460</f>
        <v>8.3255079327990735</v>
      </c>
      <c r="AE460" s="78">
        <f>+(AD460/Z460*12.5)</f>
        <v>6.9844865208045919</v>
      </c>
      <c r="AF460" s="63">
        <f>AE460*10000/25</f>
        <v>2793.7946083218367</v>
      </c>
      <c r="AG460" s="63"/>
      <c r="AH460" s="74" t="s">
        <v>1242</v>
      </c>
    </row>
    <row r="461" spans="1:34" ht="15" x14ac:dyDescent="0.2">
      <c r="A461" s="106" t="s">
        <v>23</v>
      </c>
      <c r="B461" s="74" t="s">
        <v>1086</v>
      </c>
      <c r="C461" s="74" t="s">
        <v>1177</v>
      </c>
      <c r="D461" s="74" t="s">
        <v>1178</v>
      </c>
      <c r="E461" s="74" t="s">
        <v>2004</v>
      </c>
      <c r="H461" s="74" t="s">
        <v>520</v>
      </c>
      <c r="I461" s="74" t="s">
        <v>2112</v>
      </c>
      <c r="J461" s="74" t="s">
        <v>792</v>
      </c>
      <c r="K461" s="74" t="s">
        <v>26</v>
      </c>
      <c r="L461" s="74" t="s">
        <v>2113</v>
      </c>
      <c r="M461" s="107">
        <v>-3.3525583330000002</v>
      </c>
      <c r="N461" s="107">
        <v>36.356876669999998</v>
      </c>
      <c r="O461" s="108">
        <v>1421.7</v>
      </c>
      <c r="P461" s="108">
        <v>1</v>
      </c>
      <c r="Q461" s="108">
        <v>1.608900655</v>
      </c>
      <c r="R461" s="135"/>
      <c r="S461" s="74">
        <v>63</v>
      </c>
      <c r="T461" s="74">
        <v>58</v>
      </c>
      <c r="U461" s="109">
        <f>V461/X461*T461</f>
        <v>10.440000000000001</v>
      </c>
      <c r="V461" s="109">
        <v>0.54</v>
      </c>
      <c r="W461" s="109">
        <v>0.34810000000000002</v>
      </c>
      <c r="X461" s="74">
        <v>3</v>
      </c>
      <c r="Y461" s="109">
        <v>0.29544999999999999</v>
      </c>
      <c r="Z461" s="109">
        <v>13.7</v>
      </c>
      <c r="AA461" s="77">
        <f>Y461/W461</f>
        <v>0.84875035909221486</v>
      </c>
      <c r="AB461" s="77">
        <f>U461</f>
        <v>10.440000000000001</v>
      </c>
      <c r="AC461" s="78">
        <f>+AB461*(100-Z461)/100</f>
        <v>9.0097200000000015</v>
      </c>
      <c r="AD461" s="78">
        <f>AC461*AA461</f>
        <v>7.6470030853203115</v>
      </c>
      <c r="AE461" s="78">
        <f>+(AD461/Z461*12.5)</f>
        <v>6.9771925960951746</v>
      </c>
      <c r="AF461" s="63">
        <f>AE461*10000/25</f>
        <v>2790.87703843807</v>
      </c>
      <c r="AG461" s="61"/>
    </row>
    <row r="462" spans="1:34" ht="15" x14ac:dyDescent="0.2">
      <c r="A462" s="106" t="s">
        <v>23</v>
      </c>
      <c r="B462" s="74" t="s">
        <v>1086</v>
      </c>
      <c r="C462" s="74" t="s">
        <v>1087</v>
      </c>
      <c r="D462" s="74" t="s">
        <v>1141</v>
      </c>
      <c r="E462" s="74" t="s">
        <v>1184</v>
      </c>
      <c r="H462" s="74" t="s">
        <v>542</v>
      </c>
      <c r="I462" s="74" t="s">
        <v>550</v>
      </c>
      <c r="J462" s="74" t="s">
        <v>550</v>
      </c>
      <c r="K462" s="74" t="s">
        <v>24</v>
      </c>
      <c r="L462" s="74" t="s">
        <v>1954</v>
      </c>
      <c r="M462" s="107">
        <v>-3.2494450000000001</v>
      </c>
      <c r="N462" s="107">
        <v>37.115649999999903</v>
      </c>
      <c r="O462" s="108">
        <v>1084</v>
      </c>
      <c r="P462" s="108">
        <v>3</v>
      </c>
      <c r="Q462" s="108">
        <v>2.6954213400000002</v>
      </c>
      <c r="R462" s="135"/>
      <c r="S462" s="74">
        <v>67</v>
      </c>
      <c r="T462" s="74">
        <v>61</v>
      </c>
      <c r="U462" s="109">
        <f>V462/X462*T462</f>
        <v>9.76</v>
      </c>
      <c r="V462" s="109">
        <v>0.48</v>
      </c>
      <c r="W462" s="109">
        <v>0.37675999999999998</v>
      </c>
      <c r="X462" s="74">
        <v>3</v>
      </c>
      <c r="Y462" s="109">
        <v>0.30674000000000001</v>
      </c>
      <c r="Z462" s="76">
        <v>12.5</v>
      </c>
      <c r="AA462" s="77">
        <f>Y462/W462</f>
        <v>0.81415224546130172</v>
      </c>
      <c r="AB462" s="77">
        <f>U462</f>
        <v>9.76</v>
      </c>
      <c r="AC462" s="78">
        <f>+AB462*(100-Z462)/100</f>
        <v>8.5399999999999991</v>
      </c>
      <c r="AD462" s="78">
        <f>AC462*AA462</f>
        <v>6.9528601762395157</v>
      </c>
      <c r="AE462" s="78">
        <f>+(AD462/Z462*12.5)</f>
        <v>6.9528601762395157</v>
      </c>
      <c r="AF462" s="61">
        <f>AE462*10000/25</f>
        <v>2781.1440704958063</v>
      </c>
      <c r="AG462" s="61"/>
    </row>
    <row r="463" spans="1:34" ht="15" x14ac:dyDescent="0.2">
      <c r="A463" s="106" t="s">
        <v>23</v>
      </c>
      <c r="B463" s="74" t="s">
        <v>1086</v>
      </c>
      <c r="C463" s="74" t="s">
        <v>1087</v>
      </c>
      <c r="D463" s="74" t="s">
        <v>1141</v>
      </c>
      <c r="E463" s="74" t="s">
        <v>1184</v>
      </c>
      <c r="H463" s="74" t="s">
        <v>546</v>
      </c>
      <c r="I463" s="74" t="s">
        <v>541</v>
      </c>
      <c r="J463" s="74" t="s">
        <v>2217</v>
      </c>
      <c r="K463" s="74" t="s">
        <v>26</v>
      </c>
      <c r="L463" s="74" t="s">
        <v>2221</v>
      </c>
      <c r="M463" s="107">
        <v>-3.2493283329999998</v>
      </c>
      <c r="N463" s="107">
        <v>37.118785000000003</v>
      </c>
      <c r="O463" s="108">
        <v>1085.3</v>
      </c>
      <c r="P463" s="108">
        <v>0.5</v>
      </c>
      <c r="Q463" s="108">
        <v>0.60738409000000004</v>
      </c>
      <c r="R463" s="135"/>
      <c r="S463" s="74">
        <v>59</v>
      </c>
      <c r="T463" s="74">
        <v>59</v>
      </c>
      <c r="U463" s="109">
        <f>V463/X463*T463</f>
        <v>9.8333333333333321</v>
      </c>
      <c r="V463" s="109">
        <v>0.5</v>
      </c>
      <c r="W463" s="109">
        <v>0.45039000000000001</v>
      </c>
      <c r="X463" s="74">
        <v>3</v>
      </c>
      <c r="Y463" s="109">
        <v>0.36252000000000001</v>
      </c>
      <c r="Z463" s="109">
        <v>12.5</v>
      </c>
      <c r="AA463" s="77">
        <f>Y463/W463</f>
        <v>0.8049024179044828</v>
      </c>
      <c r="AB463" s="77">
        <f>U463</f>
        <v>9.8333333333333321</v>
      </c>
      <c r="AC463" s="78">
        <f>+AB463*(100-Z463)/100</f>
        <v>8.6041666666666643</v>
      </c>
      <c r="AD463" s="78">
        <f>AC463*AA463</f>
        <v>6.9255145540531524</v>
      </c>
      <c r="AE463" s="78">
        <f>+(AD463/Z463*12.5)</f>
        <v>6.9255145540531524</v>
      </c>
      <c r="AF463" s="63">
        <f>AE463*10000/25</f>
        <v>2770.2058216212608</v>
      </c>
      <c r="AG463" s="61"/>
    </row>
    <row r="464" spans="1:34" ht="15" x14ac:dyDescent="0.2">
      <c r="A464" s="106" t="s">
        <v>23</v>
      </c>
      <c r="B464" s="74" t="s">
        <v>1086</v>
      </c>
      <c r="C464" s="74" t="s">
        <v>1087</v>
      </c>
      <c r="D464" s="74" t="s">
        <v>1088</v>
      </c>
      <c r="E464" s="74" t="s">
        <v>1089</v>
      </c>
      <c r="H464" s="74" t="s">
        <v>773</v>
      </c>
      <c r="I464" s="74" t="s">
        <v>2053</v>
      </c>
      <c r="J464" s="74" t="s">
        <v>774</v>
      </c>
      <c r="K464" s="74" t="s">
        <v>26</v>
      </c>
      <c r="L464" s="74" t="s">
        <v>2056</v>
      </c>
      <c r="M464" s="107">
        <v>-3.2353766670000002</v>
      </c>
      <c r="N464" s="107">
        <v>37.087283329999998</v>
      </c>
      <c r="O464" s="108">
        <v>1158.4000000000001</v>
      </c>
      <c r="P464" s="108">
        <v>0.5</v>
      </c>
      <c r="Q464" s="108">
        <v>0.46727555500000001</v>
      </c>
      <c r="R464" s="135"/>
      <c r="S464" s="74">
        <v>38</v>
      </c>
      <c r="T464" s="74">
        <v>41</v>
      </c>
      <c r="U464" s="109">
        <f>V464/X464*T464</f>
        <v>9.84</v>
      </c>
      <c r="V464" s="109">
        <v>0.72</v>
      </c>
      <c r="W464" s="109">
        <v>0.53215000000000001</v>
      </c>
      <c r="X464" s="74">
        <v>3</v>
      </c>
      <c r="Y464" s="109">
        <v>0.42801999999999996</v>
      </c>
      <c r="Z464" s="109">
        <v>12.5</v>
      </c>
      <c r="AA464" s="77">
        <f>Y464/W464</f>
        <v>0.80432208963638063</v>
      </c>
      <c r="AB464" s="77">
        <f>U464</f>
        <v>9.84</v>
      </c>
      <c r="AC464" s="78">
        <f>+AB464*(100-Z464)/100</f>
        <v>8.61</v>
      </c>
      <c r="AD464" s="78">
        <f>AC464*AA464</f>
        <v>6.9252131917692372</v>
      </c>
      <c r="AE464" s="78">
        <f>+(AD464/Z464*12.5)</f>
        <v>6.9252131917692372</v>
      </c>
      <c r="AF464" s="63">
        <f>AE464*10000/25</f>
        <v>2770.0852767076949</v>
      </c>
      <c r="AG464" s="63"/>
    </row>
    <row r="465" spans="1:34" ht="15" x14ac:dyDescent="0.2">
      <c r="A465" s="106" t="s">
        <v>23</v>
      </c>
      <c r="B465" s="74" t="s">
        <v>1078</v>
      </c>
      <c r="C465" s="74" t="s">
        <v>1157</v>
      </c>
      <c r="D465" s="74" t="s">
        <v>1489</v>
      </c>
      <c r="E465" s="74" t="s">
        <v>2615</v>
      </c>
      <c r="H465" s="74" t="s">
        <v>410</v>
      </c>
      <c r="I465" s="74" t="s">
        <v>411</v>
      </c>
      <c r="J465" s="74" t="s">
        <v>411</v>
      </c>
      <c r="K465" s="74" t="s">
        <v>25</v>
      </c>
      <c r="L465" s="74" t="s">
        <v>2686</v>
      </c>
      <c r="M465" s="107">
        <v>-10.57465</v>
      </c>
      <c r="N465" s="107">
        <v>35.382586666666597</v>
      </c>
      <c r="O465" s="108">
        <v>1004.6</v>
      </c>
      <c r="P465" s="108">
        <v>1</v>
      </c>
      <c r="Q465" s="108">
        <v>1.023756015</v>
      </c>
      <c r="R465" s="137"/>
      <c r="S465" s="74">
        <v>50</v>
      </c>
      <c r="T465" s="74">
        <v>60</v>
      </c>
      <c r="U465" s="109">
        <f>V465/X465*T465</f>
        <v>13.999999999999998</v>
      </c>
      <c r="V465" s="109">
        <v>0.7</v>
      </c>
      <c r="W465" s="109">
        <v>0.44</v>
      </c>
      <c r="X465" s="74">
        <v>3</v>
      </c>
      <c r="Y465" s="109">
        <v>0.25</v>
      </c>
      <c r="Z465" s="109">
        <v>12.6</v>
      </c>
      <c r="AA465" s="77">
        <f>Y465/W465</f>
        <v>0.56818181818181823</v>
      </c>
      <c r="AB465" s="77">
        <f>U465</f>
        <v>13.999999999999998</v>
      </c>
      <c r="AC465" s="78">
        <f>+AB465*(100-Z465)/100</f>
        <v>12.235999999999999</v>
      </c>
      <c r="AD465" s="78">
        <f>AC465*AA465</f>
        <v>6.9522727272727272</v>
      </c>
      <c r="AE465" s="78">
        <f>+(AD465/Z465*12.5)</f>
        <v>6.8970959595959602</v>
      </c>
      <c r="AF465" s="63">
        <f>AE465*10000/25</f>
        <v>2758.8383838383843</v>
      </c>
      <c r="AG465" s="63"/>
    </row>
    <row r="466" spans="1:34" ht="15" x14ac:dyDescent="0.2">
      <c r="A466" s="106" t="s">
        <v>23</v>
      </c>
      <c r="B466" s="74" t="s">
        <v>1086</v>
      </c>
      <c r="C466" s="74" t="s">
        <v>1087</v>
      </c>
      <c r="D466" s="74" t="s">
        <v>1088</v>
      </c>
      <c r="E466" s="74" t="s">
        <v>1089</v>
      </c>
      <c r="H466" s="74" t="s">
        <v>838</v>
      </c>
      <c r="I466" s="74" t="s">
        <v>2644</v>
      </c>
      <c r="J466" s="74" t="s">
        <v>585</v>
      </c>
      <c r="K466" s="74" t="s">
        <v>25</v>
      </c>
      <c r="L466" s="74" t="s">
        <v>2647</v>
      </c>
      <c r="M466" s="107">
        <v>-3.2362469494678998</v>
      </c>
      <c r="N466" s="107">
        <v>37.0803654965029</v>
      </c>
      <c r="O466" s="108">
        <v>1157.96084787216</v>
      </c>
      <c r="P466" s="108">
        <v>1</v>
      </c>
      <c r="Q466" s="108">
        <v>0.96346239499999997</v>
      </c>
      <c r="R466" s="135"/>
      <c r="S466" s="74">
        <v>99</v>
      </c>
      <c r="T466" s="74">
        <v>97</v>
      </c>
      <c r="U466" s="109">
        <f>V466/X466*T466</f>
        <v>10.993333333333334</v>
      </c>
      <c r="V466" s="109">
        <v>0.34</v>
      </c>
      <c r="W466" s="109">
        <v>0.38764999999999999</v>
      </c>
      <c r="X466" s="74">
        <v>3</v>
      </c>
      <c r="Y466" s="109">
        <v>0.30357999999999996</v>
      </c>
      <c r="Z466" s="109">
        <v>13.5</v>
      </c>
      <c r="AA466" s="77">
        <f>Y466/W466</f>
        <v>0.78312911131175023</v>
      </c>
      <c r="AB466" s="77">
        <f>U466</f>
        <v>10.993333333333334</v>
      </c>
      <c r="AC466" s="78">
        <f>+AB466*(100-Z466)/100</f>
        <v>9.5092333333333343</v>
      </c>
      <c r="AD466" s="78">
        <f>AC466*AA466</f>
        <v>7.446957449589406</v>
      </c>
      <c r="AE466" s="78">
        <f>+(AD466/Z466*12.5)</f>
        <v>6.8953309718420428</v>
      </c>
      <c r="AF466" s="63">
        <f>AE466*10000/25</f>
        <v>2758.1323887368171</v>
      </c>
      <c r="AG466" s="63"/>
    </row>
    <row r="467" spans="1:34" ht="15" x14ac:dyDescent="0.2">
      <c r="A467" s="106" t="s">
        <v>23</v>
      </c>
      <c r="B467" s="74" t="s">
        <v>1086</v>
      </c>
      <c r="C467" s="74" t="s">
        <v>1177</v>
      </c>
      <c r="D467" s="74" t="s">
        <v>1178</v>
      </c>
      <c r="E467" s="74" t="s">
        <v>2086</v>
      </c>
      <c r="H467" s="74" t="s">
        <v>1053</v>
      </c>
      <c r="I467" s="74" t="s">
        <v>2436</v>
      </c>
      <c r="J467" s="74" t="s">
        <v>2437</v>
      </c>
      <c r="K467" s="74" t="s">
        <v>24</v>
      </c>
      <c r="L467" s="74" t="s">
        <v>2441</v>
      </c>
      <c r="M467" s="107">
        <v>-3.3613550000000001</v>
      </c>
      <c r="N467" s="107">
        <v>36.3272816666666</v>
      </c>
      <c r="O467" s="108">
        <v>1448.6</v>
      </c>
      <c r="P467" s="108">
        <v>1</v>
      </c>
      <c r="Q467" s="108">
        <v>0.68868163500000001</v>
      </c>
      <c r="R467" s="135"/>
      <c r="S467" s="74">
        <v>88</v>
      </c>
      <c r="T467" s="74">
        <v>85</v>
      </c>
      <c r="U467" s="109">
        <f>V467/X467*T467</f>
        <v>9.6333333333333346</v>
      </c>
      <c r="V467" s="109">
        <v>0.34</v>
      </c>
      <c r="W467" s="109">
        <v>0.26723000000000002</v>
      </c>
      <c r="X467" s="74">
        <v>3</v>
      </c>
      <c r="Y467" s="109">
        <v>0.20266000000000001</v>
      </c>
      <c r="Z467" s="109">
        <v>11.7</v>
      </c>
      <c r="AA467" s="77">
        <f>Y467/W467</f>
        <v>0.7583729371702278</v>
      </c>
      <c r="AB467" s="77">
        <f>U467</f>
        <v>9.6333333333333346</v>
      </c>
      <c r="AC467" s="78">
        <f>+AB467*(100-Z467)/100</f>
        <v>8.5062333333333342</v>
      </c>
      <c r="AD467" s="78">
        <f>AC467*AA467</f>
        <v>6.450897157255298</v>
      </c>
      <c r="AE467" s="78">
        <f>+(AD467/Z467*12.5)</f>
        <v>6.8919841423667725</v>
      </c>
      <c r="AF467" s="63">
        <f>AE467*10000/25</f>
        <v>2756.7936569467088</v>
      </c>
      <c r="AG467" s="63"/>
      <c r="AH467" s="74" t="s">
        <v>2289</v>
      </c>
    </row>
    <row r="468" spans="1:34" ht="15" x14ac:dyDescent="0.2">
      <c r="A468" s="106" t="s">
        <v>23</v>
      </c>
      <c r="B468" s="74" t="s">
        <v>1086</v>
      </c>
      <c r="C468" s="74" t="s">
        <v>1087</v>
      </c>
      <c r="D468" s="74" t="s">
        <v>1088</v>
      </c>
      <c r="E468" s="74" t="s">
        <v>1436</v>
      </c>
      <c r="H468" s="74" t="s">
        <v>591</v>
      </c>
      <c r="I468" s="74" t="s">
        <v>1437</v>
      </c>
      <c r="J468" s="74" t="s">
        <v>1438</v>
      </c>
      <c r="K468" s="74" t="s">
        <v>25</v>
      </c>
      <c r="L468" s="74" t="s">
        <v>1440</v>
      </c>
      <c r="M468" s="107">
        <v>-3.1917368262028898</v>
      </c>
      <c r="N468" s="107">
        <v>37.080035426028303</v>
      </c>
      <c r="O468" s="108">
        <v>1249.25545581962</v>
      </c>
      <c r="P468" s="108">
        <v>0.75</v>
      </c>
      <c r="Q468" s="108">
        <v>0.80432677500000005</v>
      </c>
      <c r="R468" s="135"/>
      <c r="S468" s="74">
        <v>111</v>
      </c>
      <c r="T468" s="74">
        <v>102</v>
      </c>
      <c r="U468" s="109">
        <f>V468/X468*T468</f>
        <v>10.88</v>
      </c>
      <c r="V468" s="109">
        <v>0.32</v>
      </c>
      <c r="W468" s="109">
        <v>0.30448000000000003</v>
      </c>
      <c r="X468" s="74">
        <v>3</v>
      </c>
      <c r="Y468" s="109">
        <v>0.24059999999999998</v>
      </c>
      <c r="Z468" s="109">
        <v>13.5</v>
      </c>
      <c r="AA468" s="77">
        <f>Y468/W468</f>
        <v>0.79019968470835511</v>
      </c>
      <c r="AB468" s="77">
        <f>U468</f>
        <v>10.88</v>
      </c>
      <c r="AC468" s="78">
        <f>+AB468*(100-Z468)/100</f>
        <v>9.4112000000000009</v>
      </c>
      <c r="AD468" s="78">
        <f>AC468*AA468</f>
        <v>7.4367272727272722</v>
      </c>
      <c r="AE468" s="78">
        <f>+(AD468/Z468*12.5)</f>
        <v>6.8858585858585855</v>
      </c>
      <c r="AF468" s="63">
        <f>AE468*10000/25</f>
        <v>2754.3434343434342</v>
      </c>
      <c r="AG468" s="63"/>
      <c r="AH468" s="74" t="s">
        <v>2289</v>
      </c>
    </row>
    <row r="469" spans="1:34" ht="15" x14ac:dyDescent="0.2">
      <c r="A469" s="112" t="s">
        <v>23</v>
      </c>
      <c r="B469" s="113" t="s">
        <v>1078</v>
      </c>
      <c r="C469" s="113" t="s">
        <v>1157</v>
      </c>
      <c r="D469" s="113" t="s">
        <v>1489</v>
      </c>
      <c r="E469" s="113" t="s">
        <v>2615</v>
      </c>
      <c r="F469" s="113"/>
      <c r="G469" s="113"/>
      <c r="H469" s="113" t="s">
        <v>415</v>
      </c>
      <c r="I469" s="113" t="s">
        <v>2723</v>
      </c>
      <c r="J469" s="113" t="s">
        <v>416</v>
      </c>
      <c r="K469" s="113" t="s">
        <v>25</v>
      </c>
      <c r="L469" s="113" t="s">
        <v>2725</v>
      </c>
      <c r="M469" s="114">
        <v>-10.573928333333299</v>
      </c>
      <c r="N469" s="114">
        <v>35.383979999999902</v>
      </c>
      <c r="O469" s="115">
        <v>1004.1</v>
      </c>
      <c r="P469" s="115">
        <v>2</v>
      </c>
      <c r="Q469" s="115">
        <v>1.770013115</v>
      </c>
      <c r="R469" s="137"/>
      <c r="S469" s="113">
        <v>60</v>
      </c>
      <c r="T469" s="113">
        <v>58</v>
      </c>
      <c r="U469" s="109">
        <f>V469/X469*T469</f>
        <v>9.2799999999999994</v>
      </c>
      <c r="V469" s="116">
        <v>0.48</v>
      </c>
      <c r="W469" s="116">
        <v>0.54</v>
      </c>
      <c r="X469" s="113">
        <v>3</v>
      </c>
      <c r="Y469" s="116">
        <v>0.36399999999999999</v>
      </c>
      <c r="Z469" s="116">
        <v>10.199999999999999</v>
      </c>
      <c r="AA469" s="77">
        <f>Y469/W469</f>
        <v>0.67407407407407405</v>
      </c>
      <c r="AB469" s="77">
        <f>U469</f>
        <v>9.2799999999999994</v>
      </c>
      <c r="AC469" s="78">
        <f>+AB469*(100-Z469)/100</f>
        <v>8.3334399999999995</v>
      </c>
      <c r="AD469" s="78">
        <f>AC469*AA469</f>
        <v>5.6173558518518512</v>
      </c>
      <c r="AE469" s="78">
        <f>+(AD469/Z469*12.5)</f>
        <v>6.8840145243282498</v>
      </c>
      <c r="AF469" s="63">
        <f>AE469*10000/25</f>
        <v>2753.6058097313003</v>
      </c>
      <c r="AG469" s="63"/>
      <c r="AH469" s="74" t="s">
        <v>2289</v>
      </c>
    </row>
    <row r="470" spans="1:34" ht="15" x14ac:dyDescent="0.2">
      <c r="A470" s="106" t="s">
        <v>23</v>
      </c>
      <c r="B470" s="74" t="s">
        <v>1086</v>
      </c>
      <c r="C470" s="74" t="s">
        <v>1177</v>
      </c>
      <c r="D470" s="74" t="s">
        <v>1178</v>
      </c>
      <c r="E470" s="74" t="s">
        <v>2004</v>
      </c>
      <c r="H470" s="74" t="s">
        <v>516</v>
      </c>
      <c r="I470" s="74" t="s">
        <v>2427</v>
      </c>
      <c r="J470" s="74" t="s">
        <v>521</v>
      </c>
      <c r="K470" s="74" t="s">
        <v>24</v>
      </c>
      <c r="L470" s="74" t="s">
        <v>2430</v>
      </c>
      <c r="M470" s="107">
        <v>-3.3540349999999899</v>
      </c>
      <c r="N470" s="107">
        <v>36.357700000000001</v>
      </c>
      <c r="O470" s="108">
        <v>1390.1</v>
      </c>
      <c r="P470" s="108">
        <v>1.5</v>
      </c>
      <c r="Q470" s="108">
        <v>1.7737196900000001</v>
      </c>
      <c r="R470" s="135"/>
      <c r="S470" s="74">
        <v>63</v>
      </c>
      <c r="T470" s="74">
        <v>47</v>
      </c>
      <c r="U470" s="109">
        <f>V470/X470*T470</f>
        <v>10.34</v>
      </c>
      <c r="V470" s="109">
        <v>0.66</v>
      </c>
      <c r="W470" s="109">
        <v>0.45935000000000004</v>
      </c>
      <c r="X470" s="74">
        <v>3</v>
      </c>
      <c r="Y470" s="109">
        <v>0.34882000000000002</v>
      </c>
      <c r="Z470" s="109">
        <v>12.5</v>
      </c>
      <c r="AA470" s="77">
        <f>Y470/W470</f>
        <v>0.75937738108196362</v>
      </c>
      <c r="AB470" s="77">
        <f>U470</f>
        <v>10.34</v>
      </c>
      <c r="AC470" s="78">
        <f>+AB470*(100-Z470)/100</f>
        <v>9.0474999999999994</v>
      </c>
      <c r="AD470" s="78">
        <f>AC470*AA470</f>
        <v>6.8704668553390658</v>
      </c>
      <c r="AE470" s="78">
        <f>+(AD470/Z470*12.5)</f>
        <v>6.8704668553390666</v>
      </c>
      <c r="AF470" s="63">
        <f>AE470*10000/25</f>
        <v>2748.1867421356269</v>
      </c>
      <c r="AG470" s="63"/>
      <c r="AH470" s="74" t="s">
        <v>2489</v>
      </c>
    </row>
    <row r="471" spans="1:34" ht="15" x14ac:dyDescent="0.2">
      <c r="A471" s="106" t="s">
        <v>23</v>
      </c>
      <c r="B471" s="74" t="s">
        <v>1086</v>
      </c>
      <c r="C471" s="74" t="s">
        <v>1103</v>
      </c>
      <c r="D471" s="74" t="s">
        <v>1104</v>
      </c>
      <c r="E471" s="74" t="s">
        <v>1267</v>
      </c>
      <c r="H471" s="74" t="s">
        <v>831</v>
      </c>
      <c r="I471" s="74" t="s">
        <v>2560</v>
      </c>
      <c r="J471" s="74" t="s">
        <v>2560</v>
      </c>
      <c r="K471" s="74" t="s">
        <v>26</v>
      </c>
      <c r="L471" s="74" t="s">
        <v>2562</v>
      </c>
      <c r="M471" s="107">
        <v>-4.207684231</v>
      </c>
      <c r="N471" s="107">
        <v>35.55997722</v>
      </c>
      <c r="O471" s="108">
        <v>1552.7848509999999</v>
      </c>
      <c r="P471" s="108">
        <v>1</v>
      </c>
      <c r="Q471" s="108">
        <v>1.3210233300000001</v>
      </c>
      <c r="R471" s="135"/>
      <c r="S471" s="74">
        <v>54</v>
      </c>
      <c r="T471" s="74">
        <v>54</v>
      </c>
      <c r="U471" s="109">
        <f>V471/X471*T471</f>
        <v>10.08</v>
      </c>
      <c r="V471" s="109">
        <v>0.56000000000000005</v>
      </c>
      <c r="W471" s="109">
        <v>0.35326999999999997</v>
      </c>
      <c r="X471" s="74">
        <v>3</v>
      </c>
      <c r="Y471" s="109">
        <v>0.26735000000000003</v>
      </c>
      <c r="Z471" s="110">
        <v>12.2</v>
      </c>
      <c r="AA471" s="77">
        <f>Y471/W471</f>
        <v>0.75678659382342128</v>
      </c>
      <c r="AB471" s="77">
        <f>U471</f>
        <v>10.08</v>
      </c>
      <c r="AC471" s="78">
        <f>+AB471*(100-Z471)/100</f>
        <v>8.8502399999999994</v>
      </c>
      <c r="AD471" s="78">
        <f>AC471*AA471</f>
        <v>6.6977429841197953</v>
      </c>
      <c r="AE471" s="78">
        <f>+(AD471/Z471*12.5)</f>
        <v>6.8624415820899554</v>
      </c>
      <c r="AF471" s="63">
        <f>AE471*10000/25</f>
        <v>2744.9766328359819</v>
      </c>
      <c r="AG471" s="63"/>
      <c r="AH471" s="74" t="s">
        <v>2489</v>
      </c>
    </row>
    <row r="472" spans="1:34" ht="15" x14ac:dyDescent="0.2">
      <c r="A472" s="106" t="s">
        <v>23</v>
      </c>
      <c r="B472" s="74" t="s">
        <v>1086</v>
      </c>
      <c r="C472" s="74" t="s">
        <v>1087</v>
      </c>
      <c r="D472" s="74" t="s">
        <v>1141</v>
      </c>
      <c r="E472" s="74" t="s">
        <v>1184</v>
      </c>
      <c r="H472" s="74" t="s">
        <v>544</v>
      </c>
      <c r="I472" s="74" t="s">
        <v>1887</v>
      </c>
      <c r="J472" s="74" t="s">
        <v>1888</v>
      </c>
      <c r="K472" s="74" t="s">
        <v>26</v>
      </c>
      <c r="L472" s="74" t="s">
        <v>1890</v>
      </c>
      <c r="M472" s="107">
        <v>-3.2504849999999998</v>
      </c>
      <c r="N472" s="107">
        <v>37.115436670000001</v>
      </c>
      <c r="O472" s="108">
        <v>1086.3</v>
      </c>
      <c r="P472" s="108">
        <v>0.25</v>
      </c>
      <c r="Q472" s="108">
        <v>0.35311304500000001</v>
      </c>
      <c r="R472" s="135"/>
      <c r="S472" s="74">
        <v>68</v>
      </c>
      <c r="T472" s="74">
        <v>68</v>
      </c>
      <c r="U472" s="109">
        <f>V472/X472*T472</f>
        <v>9.0666666666666664</v>
      </c>
      <c r="V472" s="109">
        <v>0.4</v>
      </c>
      <c r="W472" s="109">
        <v>0.32722000000000001</v>
      </c>
      <c r="X472" s="74">
        <v>3</v>
      </c>
      <c r="Y472" s="109">
        <v>0.26491000000000003</v>
      </c>
      <c r="Z472" s="109">
        <v>11.8</v>
      </c>
      <c r="AA472" s="77">
        <f>Y472/W472</f>
        <v>0.80957765417761762</v>
      </c>
      <c r="AB472" s="77">
        <f>U472</f>
        <v>9.0666666666666664</v>
      </c>
      <c r="AC472" s="78">
        <f>+AB472*(100-Z472)/100</f>
        <v>7.9967999999999995</v>
      </c>
      <c r="AD472" s="78">
        <f>AC472*AA472</f>
        <v>6.4740305849275721</v>
      </c>
      <c r="AE472" s="78">
        <f>+(AD472/Z472*12.5)</f>
        <v>6.8580832467453083</v>
      </c>
      <c r="AF472" s="63">
        <f>AE472*10000/25</f>
        <v>2743.2332986981237</v>
      </c>
      <c r="AG472" s="63"/>
      <c r="AH472" s="74" t="s">
        <v>2489</v>
      </c>
    </row>
    <row r="473" spans="1:34" ht="15" x14ac:dyDescent="0.2">
      <c r="A473" s="106" t="s">
        <v>23</v>
      </c>
      <c r="B473" s="74" t="s">
        <v>1086</v>
      </c>
      <c r="C473" s="74" t="s">
        <v>1087</v>
      </c>
      <c r="D473" s="74" t="s">
        <v>1088</v>
      </c>
      <c r="E473" s="74" t="s">
        <v>1467</v>
      </c>
      <c r="H473" s="74" t="s">
        <v>2699</v>
      </c>
      <c r="I473" s="74" t="s">
        <v>2700</v>
      </c>
      <c r="J473" s="74" t="s">
        <v>2700</v>
      </c>
      <c r="K473" s="74" t="s">
        <v>26</v>
      </c>
      <c r="L473" s="74" t="s">
        <v>2702</v>
      </c>
      <c r="M473" s="107">
        <v>-3.2302430869999998</v>
      </c>
      <c r="N473" s="107">
        <v>37.043204639999999</v>
      </c>
      <c r="O473" s="108">
        <v>1205.4493689999999</v>
      </c>
      <c r="P473" s="108">
        <v>1</v>
      </c>
      <c r="Q473" s="108">
        <v>0.78999468500000003</v>
      </c>
      <c r="R473" s="135"/>
      <c r="S473" s="74">
        <v>51</v>
      </c>
      <c r="T473" s="74">
        <v>50</v>
      </c>
      <c r="U473" s="109">
        <f>V473/X473*T473</f>
        <v>10</v>
      </c>
      <c r="V473" s="109">
        <v>0.6</v>
      </c>
      <c r="W473" s="109">
        <v>0.47070000000000001</v>
      </c>
      <c r="X473" s="74">
        <v>3</v>
      </c>
      <c r="Y473" s="109">
        <v>0.36807000000000001</v>
      </c>
      <c r="Z473" s="109">
        <v>12.5</v>
      </c>
      <c r="AA473" s="77">
        <f>Y473/W473</f>
        <v>0.7819630337794774</v>
      </c>
      <c r="AB473" s="77">
        <f>U473</f>
        <v>10</v>
      </c>
      <c r="AC473" s="78">
        <f>+AB473*(100-Z473)/100</f>
        <v>8.75</v>
      </c>
      <c r="AD473" s="78">
        <f>AC473*AA473</f>
        <v>6.8421765455704273</v>
      </c>
      <c r="AE473" s="78">
        <f>+(AD473/Z473*12.5)</f>
        <v>6.8421765455704273</v>
      </c>
      <c r="AF473" s="63">
        <f>AE473*10000/25</f>
        <v>2736.8706182281708</v>
      </c>
      <c r="AG473" s="63"/>
    </row>
    <row r="474" spans="1:34" ht="15" x14ac:dyDescent="0.2">
      <c r="A474" s="106" t="s">
        <v>23</v>
      </c>
      <c r="B474" s="74" t="s">
        <v>1086</v>
      </c>
      <c r="C474" s="74" t="s">
        <v>1087</v>
      </c>
      <c r="D474" s="74" t="s">
        <v>1088</v>
      </c>
      <c r="E474" s="74" t="s">
        <v>1089</v>
      </c>
      <c r="H474" s="74" t="s">
        <v>584</v>
      </c>
      <c r="I474" s="74" t="s">
        <v>1803</v>
      </c>
      <c r="J474" s="74" t="s">
        <v>1804</v>
      </c>
      <c r="K474" s="74" t="s">
        <v>25</v>
      </c>
      <c r="L474" s="74" t="s">
        <v>1807</v>
      </c>
      <c r="M474" s="107">
        <v>-3.2353966666666598</v>
      </c>
      <c r="N474" s="107">
        <v>37.081823333333297</v>
      </c>
      <c r="O474" s="108">
        <v>1180.4000000000001</v>
      </c>
      <c r="P474" s="108">
        <v>1</v>
      </c>
      <c r="Q474" s="108">
        <v>1.2019187200000001</v>
      </c>
      <c r="R474" s="135"/>
      <c r="S474" s="74">
        <v>70</v>
      </c>
      <c r="T474" s="74">
        <v>62</v>
      </c>
      <c r="U474" s="109">
        <f>V474/X474*T474</f>
        <v>10.333333333333332</v>
      </c>
      <c r="V474" s="109">
        <v>0.5</v>
      </c>
      <c r="W474" s="109">
        <v>0.39019999999999999</v>
      </c>
      <c r="X474" s="74">
        <v>3</v>
      </c>
      <c r="Y474" s="109">
        <v>0.31904000000000005</v>
      </c>
      <c r="Z474" s="109">
        <v>13.4</v>
      </c>
      <c r="AA474" s="77">
        <f>Y474/W474</f>
        <v>0.81763198359815492</v>
      </c>
      <c r="AB474" s="77">
        <f>U474</f>
        <v>10.333333333333332</v>
      </c>
      <c r="AC474" s="78">
        <f>+AB474*(100-Z474)/100</f>
        <v>8.9486666666666661</v>
      </c>
      <c r="AD474" s="78">
        <f>AC474*AA474</f>
        <v>7.3167160772253554</v>
      </c>
      <c r="AE474" s="78">
        <f>+(AD474/Z474*12.5)</f>
        <v>6.8252948481579807</v>
      </c>
      <c r="AF474" s="63">
        <f>AE474*10000/25</f>
        <v>2730.1179392631921</v>
      </c>
      <c r="AG474" s="63"/>
    </row>
    <row r="475" spans="1:34" ht="15" x14ac:dyDescent="0.2">
      <c r="A475" s="106" t="s">
        <v>23</v>
      </c>
      <c r="B475" s="74" t="s">
        <v>1086</v>
      </c>
      <c r="C475" s="74" t="s">
        <v>1087</v>
      </c>
      <c r="D475" s="74" t="s">
        <v>1088</v>
      </c>
      <c r="E475" s="74" t="s">
        <v>1467</v>
      </c>
      <c r="H475" s="74" t="s">
        <v>741</v>
      </c>
      <c r="I475" s="74" t="s">
        <v>1702</v>
      </c>
      <c r="J475" s="74" t="s">
        <v>1702</v>
      </c>
      <c r="K475" s="74" t="s">
        <v>25</v>
      </c>
      <c r="L475" s="74" t="s">
        <v>1706</v>
      </c>
      <c r="M475" s="107">
        <v>-3.2284590481398898</v>
      </c>
      <c r="N475" s="107">
        <v>37.042539670443901</v>
      </c>
      <c r="O475" s="108">
        <v>1202.85071264659</v>
      </c>
      <c r="P475" s="108">
        <v>1</v>
      </c>
      <c r="Q475" s="108">
        <v>2.0109404899999999</v>
      </c>
      <c r="R475" s="135"/>
      <c r="S475" s="74">
        <v>61</v>
      </c>
      <c r="T475" s="74">
        <v>46</v>
      </c>
      <c r="U475" s="109">
        <f>V475/X475*T475</f>
        <v>10.119999999999999</v>
      </c>
      <c r="V475" s="109">
        <v>0.66</v>
      </c>
      <c r="W475" s="109">
        <v>0.46009</v>
      </c>
      <c r="X475" s="74">
        <v>3</v>
      </c>
      <c r="Y475" s="109">
        <v>0.35193000000000002</v>
      </c>
      <c r="Z475" s="109">
        <v>12.5</v>
      </c>
      <c r="AA475" s="77">
        <f>Y475/W475</f>
        <v>0.76491555999913063</v>
      </c>
      <c r="AB475" s="77">
        <f>U475</f>
        <v>10.119999999999999</v>
      </c>
      <c r="AC475" s="78">
        <f>+AB475*(100-Z475)/100</f>
        <v>8.8549999999999986</v>
      </c>
      <c r="AD475" s="78">
        <f>AC475*AA475</f>
        <v>6.7733272837923009</v>
      </c>
      <c r="AE475" s="78">
        <f>+(AD475/Z475*12.5)</f>
        <v>6.7733272837923009</v>
      </c>
      <c r="AF475" s="63">
        <f>AE475*10000/25</f>
        <v>2709.3309135169202</v>
      </c>
      <c r="AG475" s="63"/>
    </row>
    <row r="476" spans="1:34" ht="15" x14ac:dyDescent="0.2">
      <c r="A476" s="106" t="s">
        <v>23</v>
      </c>
      <c r="B476" s="74" t="s">
        <v>1086</v>
      </c>
      <c r="C476" s="74" t="s">
        <v>1177</v>
      </c>
      <c r="D476" s="74" t="s">
        <v>1191</v>
      </c>
      <c r="E476" s="74" t="s">
        <v>1503</v>
      </c>
      <c r="H476" s="74" t="s">
        <v>1014</v>
      </c>
      <c r="I476" s="74" t="s">
        <v>1504</v>
      </c>
      <c r="J476" s="74" t="s">
        <v>726</v>
      </c>
      <c r="K476" s="74" t="s">
        <v>26</v>
      </c>
      <c r="L476" s="74" t="s">
        <v>1506</v>
      </c>
      <c r="M476" s="107">
        <v>-3.4476166670000001</v>
      </c>
      <c r="N476" s="107">
        <v>36.911839999999998</v>
      </c>
      <c r="O476" s="108">
        <v>1019.5</v>
      </c>
      <c r="P476" s="108">
        <v>4</v>
      </c>
      <c r="Q476" s="108">
        <v>5.23220127</v>
      </c>
      <c r="R476" s="135"/>
      <c r="S476" s="74">
        <v>70</v>
      </c>
      <c r="T476" s="74">
        <v>64</v>
      </c>
      <c r="U476" s="109">
        <f>V476/X476*T476</f>
        <v>8.9599999999999991</v>
      </c>
      <c r="V476" s="109">
        <v>0.42</v>
      </c>
      <c r="W476" s="109">
        <v>0.36881999999999998</v>
      </c>
      <c r="X476" s="74">
        <v>3</v>
      </c>
      <c r="Y476" s="109">
        <v>0.28975000000000001</v>
      </c>
      <c r="Z476" s="109">
        <v>11.5</v>
      </c>
      <c r="AA476" s="77">
        <f>Y476/W476</f>
        <v>0.7856135784393472</v>
      </c>
      <c r="AB476" s="77">
        <f>U476</f>
        <v>8.9599999999999991</v>
      </c>
      <c r="AC476" s="78">
        <f>+AB476*(100-Z476)/100</f>
        <v>7.9295999999999989</v>
      </c>
      <c r="AD476" s="78">
        <f>AC476*AA476</f>
        <v>6.2296014315926467</v>
      </c>
      <c r="AE476" s="78">
        <f>+(AD476/Z476*12.5)</f>
        <v>6.7713059039050503</v>
      </c>
      <c r="AF476" s="63">
        <f>AE476*10000/25</f>
        <v>2708.5223615620203</v>
      </c>
      <c r="AG476" s="63"/>
    </row>
    <row r="477" spans="1:34" ht="15" x14ac:dyDescent="0.2">
      <c r="A477" s="106" t="s">
        <v>23</v>
      </c>
      <c r="B477" s="74" t="s">
        <v>1086</v>
      </c>
      <c r="C477" s="74" t="s">
        <v>1087</v>
      </c>
      <c r="D477" s="74" t="s">
        <v>1095</v>
      </c>
      <c r="E477" s="74" t="s">
        <v>1235</v>
      </c>
      <c r="H477" s="74" t="s">
        <v>1549</v>
      </c>
      <c r="I477" s="74" t="s">
        <v>1550</v>
      </c>
      <c r="J477" s="74" t="s">
        <v>1550</v>
      </c>
      <c r="K477" s="74" t="s">
        <v>25</v>
      </c>
      <c r="L477" s="74" t="s">
        <v>1554</v>
      </c>
      <c r="M477" s="107">
        <v>-3.4699716666666598</v>
      </c>
      <c r="N477" s="107">
        <v>37.423888333333302</v>
      </c>
      <c r="O477" s="108">
        <v>705.6</v>
      </c>
      <c r="P477" s="108">
        <v>3</v>
      </c>
      <c r="Q477" s="108">
        <v>2.8197151549999999</v>
      </c>
      <c r="R477" s="135"/>
      <c r="S477" s="74">
        <v>58</v>
      </c>
      <c r="T477" s="74">
        <v>33</v>
      </c>
      <c r="U477" s="109">
        <f>V477/X477*T477</f>
        <v>10.56</v>
      </c>
      <c r="V477" s="109">
        <v>0.96</v>
      </c>
      <c r="W477" s="109">
        <v>0.5927</v>
      </c>
      <c r="X477" s="74">
        <v>3</v>
      </c>
      <c r="Y477" s="109">
        <v>0.47273999999999999</v>
      </c>
      <c r="Z477" s="109">
        <v>13.5</v>
      </c>
      <c r="AA477" s="77">
        <f>Y477/W477</f>
        <v>0.79760418424160617</v>
      </c>
      <c r="AB477" s="77">
        <f>U477</f>
        <v>10.56</v>
      </c>
      <c r="AC477" s="78">
        <f>+AB477*(100-Z477)/100</f>
        <v>9.1344000000000012</v>
      </c>
      <c r="AD477" s="78">
        <f>AC477*AA477</f>
        <v>7.2856356605365287</v>
      </c>
      <c r="AE477" s="78">
        <f>+(AD477/Z477*12.5)</f>
        <v>6.7459589449412301</v>
      </c>
      <c r="AF477" s="63">
        <f>AE477*10000/25</f>
        <v>2698.3835779764922</v>
      </c>
      <c r="AG477" s="63"/>
    </row>
    <row r="478" spans="1:34" ht="15" x14ac:dyDescent="0.2">
      <c r="A478" s="106" t="s">
        <v>23</v>
      </c>
      <c r="B478" s="74" t="s">
        <v>1086</v>
      </c>
      <c r="C478" s="74" t="s">
        <v>1103</v>
      </c>
      <c r="D478" s="74" t="s">
        <v>1104</v>
      </c>
      <c r="E478" s="74" t="s">
        <v>1105</v>
      </c>
      <c r="H478" s="74" t="s">
        <v>851</v>
      </c>
      <c r="I478" s="74" t="s">
        <v>852</v>
      </c>
      <c r="J478" s="74" t="s">
        <v>852</v>
      </c>
      <c r="K478" s="74" t="s">
        <v>25</v>
      </c>
      <c r="L478" s="74" t="s">
        <v>2829</v>
      </c>
      <c r="M478" s="107">
        <v>-4.2922344372614596</v>
      </c>
      <c r="N478" s="107">
        <v>35.673982488532801</v>
      </c>
      <c r="O478" s="108">
        <v>1348.95849854013</v>
      </c>
      <c r="P478" s="108">
        <v>1.25</v>
      </c>
      <c r="Q478" s="108">
        <v>1.282722055</v>
      </c>
      <c r="R478" s="135"/>
      <c r="S478" s="74">
        <v>67</v>
      </c>
      <c r="T478" s="74">
        <v>70</v>
      </c>
      <c r="U478" s="109">
        <f>V478/X478*T478</f>
        <v>13.066666666666666</v>
      </c>
      <c r="V478" s="109">
        <v>0.56000000000000005</v>
      </c>
      <c r="W478" s="109">
        <v>0.17655999999999999</v>
      </c>
      <c r="X478" s="74">
        <v>3</v>
      </c>
      <c r="Y478" s="109">
        <v>9.919E-2</v>
      </c>
      <c r="Z478" s="109">
        <v>12</v>
      </c>
      <c r="AA478" s="77">
        <f>Y478/W478</f>
        <v>0.56179202537381057</v>
      </c>
      <c r="AB478" s="77">
        <f>U478</f>
        <v>13.066666666666666</v>
      </c>
      <c r="AC478" s="78">
        <f>+AB478*(100-Z478)/100</f>
        <v>11.498666666666665</v>
      </c>
      <c r="AD478" s="78">
        <f>AC478*AA478</f>
        <v>6.4598592357649887</v>
      </c>
      <c r="AE478" s="78">
        <f>+(AD478/Z478*12.5)</f>
        <v>6.7290200372551974</v>
      </c>
      <c r="AF478" s="63">
        <f>AE478*10000/25</f>
        <v>2691.608014902079</v>
      </c>
      <c r="AG478" s="63"/>
    </row>
    <row r="479" spans="1:34" ht="15" x14ac:dyDescent="0.2">
      <c r="A479" s="106" t="s">
        <v>23</v>
      </c>
      <c r="B479" s="74" t="s">
        <v>1086</v>
      </c>
      <c r="C479" s="74" t="s">
        <v>1103</v>
      </c>
      <c r="D479" s="74" t="s">
        <v>1294</v>
      </c>
      <c r="E479" s="74" t="s">
        <v>1565</v>
      </c>
      <c r="H479" s="74" t="s">
        <v>783</v>
      </c>
      <c r="I479" s="74" t="s">
        <v>624</v>
      </c>
      <c r="J479" s="74" t="s">
        <v>624</v>
      </c>
      <c r="K479" s="74" t="s">
        <v>24</v>
      </c>
      <c r="L479" s="74" t="s">
        <v>2067</v>
      </c>
      <c r="M479" s="107">
        <v>-4.3985573112933096</v>
      </c>
      <c r="N479" s="107">
        <v>35.5499757156554</v>
      </c>
      <c r="O479" s="108">
        <v>1563.3120437862101</v>
      </c>
      <c r="P479" s="108">
        <v>1.5</v>
      </c>
      <c r="Q479" s="108">
        <v>1.64275404</v>
      </c>
      <c r="R479" s="135"/>
      <c r="S479" s="74">
        <v>38</v>
      </c>
      <c r="T479" s="74">
        <v>33</v>
      </c>
      <c r="U479" s="109">
        <f>V479/X479*T479</f>
        <v>9.9</v>
      </c>
      <c r="V479" s="109">
        <v>0.9</v>
      </c>
      <c r="W479" s="109">
        <v>0.39348</v>
      </c>
      <c r="X479" s="74">
        <v>3</v>
      </c>
      <c r="Y479" s="109">
        <v>0.26106999999999997</v>
      </c>
      <c r="Z479" s="109">
        <v>10.9</v>
      </c>
      <c r="AA479" s="77">
        <f>Y479/W479</f>
        <v>0.66348988512757945</v>
      </c>
      <c r="AB479" s="77">
        <f>U479</f>
        <v>9.9</v>
      </c>
      <c r="AC479" s="78">
        <f>+AB479*(100-Z479)/100</f>
        <v>8.8209</v>
      </c>
      <c r="AD479" s="78">
        <f>AC479*AA479</f>
        <v>5.8525779277218657</v>
      </c>
      <c r="AE479" s="78">
        <f>+(AD479/Z479*12.5)</f>
        <v>6.7116719354608554</v>
      </c>
      <c r="AF479" s="63">
        <f>AE479*10000/25</f>
        <v>2684.6687741843421</v>
      </c>
      <c r="AG479" s="63"/>
    </row>
    <row r="480" spans="1:34" ht="15" x14ac:dyDescent="0.2">
      <c r="A480" s="106" t="s">
        <v>23</v>
      </c>
      <c r="B480" s="74" t="s">
        <v>1078</v>
      </c>
      <c r="C480" s="74" t="s">
        <v>1079</v>
      </c>
      <c r="D480" s="74" t="s">
        <v>1419</v>
      </c>
      <c r="E480" s="74" t="s">
        <v>1626</v>
      </c>
      <c r="H480" s="74" t="s">
        <v>199</v>
      </c>
      <c r="I480" s="74" t="s">
        <v>1631</v>
      </c>
      <c r="J480" s="74" t="s">
        <v>200</v>
      </c>
      <c r="K480" s="74" t="s">
        <v>26</v>
      </c>
      <c r="L480" s="74" t="s">
        <v>1637</v>
      </c>
      <c r="M480" s="107">
        <v>-8.2892366670000008</v>
      </c>
      <c r="N480" s="107">
        <v>35.01397</v>
      </c>
      <c r="O480" s="108">
        <v>1658.2</v>
      </c>
      <c r="P480" s="108">
        <v>1</v>
      </c>
      <c r="Q480" s="108">
        <v>1.7870633600000001</v>
      </c>
      <c r="R480" s="137"/>
      <c r="S480" s="74">
        <v>74</v>
      </c>
      <c r="T480" s="74">
        <v>67</v>
      </c>
      <c r="U480" s="109">
        <f>V480/X480*T480</f>
        <v>16.526666666666667</v>
      </c>
      <c r="V480" s="109">
        <v>0.74</v>
      </c>
      <c r="W480" s="109">
        <v>0.50458999999999998</v>
      </c>
      <c r="X480" s="74">
        <v>3</v>
      </c>
      <c r="Y480" s="109">
        <v>0.29377999999999999</v>
      </c>
      <c r="Z480" s="109">
        <v>15.2</v>
      </c>
      <c r="AA480" s="77">
        <f>Y480/W480</f>
        <v>0.58221526387760358</v>
      </c>
      <c r="AB480" s="77">
        <f>U480</f>
        <v>16.526666666666667</v>
      </c>
      <c r="AC480" s="78">
        <f>+AB480*(100-Z480)/100</f>
        <v>14.014613333333335</v>
      </c>
      <c r="AD480" s="78">
        <f>AC480*AA480</f>
        <v>8.1595218000092498</v>
      </c>
      <c r="AE480" s="78">
        <f>+(AD480/Z480*12.5)</f>
        <v>6.7101330592181334</v>
      </c>
      <c r="AF480" s="63">
        <f>AE480*10000/25</f>
        <v>2684.0532236872532</v>
      </c>
      <c r="AG480" s="63"/>
    </row>
    <row r="481" spans="1:34" ht="15" x14ac:dyDescent="0.2">
      <c r="A481" s="106" t="s">
        <v>23</v>
      </c>
      <c r="B481" s="74" t="s">
        <v>1086</v>
      </c>
      <c r="C481" s="74" t="s">
        <v>1177</v>
      </c>
      <c r="D481" s="74" t="s">
        <v>1178</v>
      </c>
      <c r="E481" s="74" t="s">
        <v>2086</v>
      </c>
      <c r="H481" s="74" t="s">
        <v>513</v>
      </c>
      <c r="I481" s="74" t="s">
        <v>820</v>
      </c>
      <c r="J481" s="74" t="s">
        <v>820</v>
      </c>
      <c r="K481" s="74" t="s">
        <v>24</v>
      </c>
      <c r="L481" s="74" t="s">
        <v>2472</v>
      </c>
      <c r="M481" s="107">
        <v>-3.3575821409327</v>
      </c>
      <c r="N481" s="107">
        <v>36.324181371931601</v>
      </c>
      <c r="O481" s="108">
        <v>1482.2120891316799</v>
      </c>
      <c r="P481" s="108">
        <v>1</v>
      </c>
      <c r="Q481" s="108">
        <v>1.759140495</v>
      </c>
      <c r="R481" s="135"/>
      <c r="S481" s="74">
        <v>64</v>
      </c>
      <c r="T481" s="74">
        <v>62</v>
      </c>
      <c r="U481" s="109">
        <f>V481/X481*T481</f>
        <v>9.5066666666666677</v>
      </c>
      <c r="V481" s="109">
        <v>0.46</v>
      </c>
      <c r="W481" s="109">
        <v>0.31523000000000001</v>
      </c>
      <c r="X481" s="74">
        <v>3</v>
      </c>
      <c r="Y481" s="109">
        <v>0.23561000000000001</v>
      </c>
      <c r="Z481" s="109">
        <v>11.7</v>
      </c>
      <c r="AA481" s="77">
        <f>Y481/W481</f>
        <v>0.74742251689242778</v>
      </c>
      <c r="AB481" s="77">
        <f>U481</f>
        <v>9.5066666666666677</v>
      </c>
      <c r="AC481" s="78">
        <f>+AB481*(100-Z481)/100</f>
        <v>8.3943866666666676</v>
      </c>
      <c r="AD481" s="78">
        <f>AC481*AA481</f>
        <v>6.2741536101682378</v>
      </c>
      <c r="AE481" s="78">
        <f>+(AD481/Z481*12.5)</f>
        <v>6.7031555664190581</v>
      </c>
      <c r="AF481" s="63">
        <f>AE481*10000/25</f>
        <v>2681.2622265676237</v>
      </c>
      <c r="AG481" s="63"/>
    </row>
    <row r="482" spans="1:34" ht="15" x14ac:dyDescent="0.2">
      <c r="A482" s="106" t="s">
        <v>23</v>
      </c>
      <c r="B482" s="74" t="s">
        <v>1086</v>
      </c>
      <c r="C482" s="74" t="s">
        <v>1103</v>
      </c>
      <c r="D482" s="74" t="s">
        <v>1288</v>
      </c>
      <c r="E482" s="74" t="s">
        <v>1442</v>
      </c>
      <c r="H482" s="74" t="s">
        <v>668</v>
      </c>
      <c r="I482" s="74" t="s">
        <v>858</v>
      </c>
      <c r="J482" s="74" t="s">
        <v>858</v>
      </c>
      <c r="K482" s="74" t="s">
        <v>24</v>
      </c>
      <c r="L482" s="74" t="s">
        <v>2854</v>
      </c>
      <c r="M482" s="107">
        <v>-3.8535133333333298</v>
      </c>
      <c r="N482" s="107">
        <v>35.469058333333301</v>
      </c>
      <c r="O482" s="108">
        <v>1844.6</v>
      </c>
      <c r="P482" s="108">
        <v>1</v>
      </c>
      <c r="Q482" s="108">
        <v>0.88018801000000002</v>
      </c>
      <c r="R482" s="135"/>
      <c r="S482" s="74">
        <v>57</v>
      </c>
      <c r="T482" s="74">
        <v>52</v>
      </c>
      <c r="U482" s="109">
        <f>V482/X482*T482</f>
        <v>11.786666666666667</v>
      </c>
      <c r="V482" s="109">
        <v>0.68</v>
      </c>
      <c r="W482" s="109">
        <v>0.45518000000000003</v>
      </c>
      <c r="X482" s="74">
        <v>3</v>
      </c>
      <c r="Y482" s="109">
        <v>0.3221</v>
      </c>
      <c r="Z482" s="110">
        <v>13.5</v>
      </c>
      <c r="AA482" s="77">
        <f>Y482/W482</f>
        <v>0.70763214552484721</v>
      </c>
      <c r="AB482" s="77">
        <f>U482</f>
        <v>11.786666666666667</v>
      </c>
      <c r="AC482" s="78">
        <f>+AB482*(100-Z482)/100</f>
        <v>10.195466666666668</v>
      </c>
      <c r="AD482" s="78">
        <f>AC482*AA482</f>
        <v>7.2146399519603968</v>
      </c>
      <c r="AE482" s="78">
        <f>+(AD482/Z482*12.5)</f>
        <v>6.6802221777411077</v>
      </c>
      <c r="AF482" s="63">
        <f>AE482*10000/25</f>
        <v>2672.0888710964432</v>
      </c>
      <c r="AG482" s="63"/>
    </row>
    <row r="483" spans="1:34" ht="15" x14ac:dyDescent="0.2">
      <c r="A483" s="106" t="s">
        <v>23</v>
      </c>
      <c r="B483" s="74" t="s">
        <v>1078</v>
      </c>
      <c r="C483" s="74" t="s">
        <v>1079</v>
      </c>
      <c r="D483" s="74" t="s">
        <v>1228</v>
      </c>
      <c r="E483" s="74" t="s">
        <v>1229</v>
      </c>
      <c r="H483" s="74" t="s">
        <v>889</v>
      </c>
      <c r="I483" s="74" t="s">
        <v>1075</v>
      </c>
      <c r="J483" s="74" t="s">
        <v>1075</v>
      </c>
      <c r="K483" s="74" t="s">
        <v>25</v>
      </c>
      <c r="L483" s="74" t="s">
        <v>1258</v>
      </c>
      <c r="M483" s="107">
        <v>-7.6131092737816202</v>
      </c>
      <c r="N483" s="107">
        <v>35.9564650018213</v>
      </c>
      <c r="O483" s="108">
        <v>1370.0556790257399</v>
      </c>
      <c r="P483" s="108">
        <v>1.25</v>
      </c>
      <c r="Q483" s="108">
        <v>1.2644362849999999</v>
      </c>
      <c r="R483" s="137"/>
      <c r="S483" s="74">
        <v>80</v>
      </c>
      <c r="T483" s="74">
        <v>79</v>
      </c>
      <c r="U483" s="109">
        <f>V483/X483*T483</f>
        <v>11.059999999999999</v>
      </c>
      <c r="V483" s="109">
        <v>0.42</v>
      </c>
      <c r="W483" s="109">
        <v>0.28406999999999999</v>
      </c>
      <c r="X483" s="74">
        <v>3</v>
      </c>
      <c r="Y483" s="109">
        <v>0.21237</v>
      </c>
      <c r="Z483" s="110">
        <v>13.4</v>
      </c>
      <c r="AA483" s="77">
        <f>Y483/W483</f>
        <v>0.74759742317034539</v>
      </c>
      <c r="AB483" s="77">
        <f>U483</f>
        <v>11.059999999999999</v>
      </c>
      <c r="AC483" s="78">
        <f>+AB483*(100-Z483)/100</f>
        <v>9.5779599999999974</v>
      </c>
      <c r="AD483" s="78">
        <f>AC483*AA483</f>
        <v>7.1604582152286396</v>
      </c>
      <c r="AE483" s="78">
        <f>+(AD483/Z483*12.5)</f>
        <v>6.6795319171908947</v>
      </c>
      <c r="AF483" s="61">
        <f>AE483*10000/25</f>
        <v>2671.8127668763582</v>
      </c>
      <c r="AG483" s="63"/>
    </row>
    <row r="484" spans="1:34" ht="15" x14ac:dyDescent="0.2">
      <c r="A484" s="106" t="s">
        <v>23</v>
      </c>
      <c r="B484" s="74" t="s">
        <v>1086</v>
      </c>
      <c r="C484" s="74" t="s">
        <v>1103</v>
      </c>
      <c r="D484" s="74" t="s">
        <v>1294</v>
      </c>
      <c r="E484" s="74" t="s">
        <v>1654</v>
      </c>
      <c r="H484" s="74" t="s">
        <v>779</v>
      </c>
      <c r="I484" s="74" t="s">
        <v>628</v>
      </c>
      <c r="J484" s="74" t="s">
        <v>628</v>
      </c>
      <c r="K484" s="74" t="s">
        <v>26</v>
      </c>
      <c r="L484" s="74" t="s">
        <v>2052</v>
      </c>
      <c r="M484" s="107">
        <v>-4.4697083329999998</v>
      </c>
      <c r="N484" s="107">
        <v>35.546346669999998</v>
      </c>
      <c r="O484" s="108">
        <v>1529.2</v>
      </c>
      <c r="P484" s="108">
        <v>3</v>
      </c>
      <c r="Q484" s="108">
        <v>4.8133582949999996</v>
      </c>
      <c r="R484" s="135"/>
      <c r="S484" s="74">
        <v>48</v>
      </c>
      <c r="T484" s="74">
        <v>43</v>
      </c>
      <c r="U484" s="109">
        <f>V484/X484*T484</f>
        <v>10.32</v>
      </c>
      <c r="V484" s="109">
        <v>0.72</v>
      </c>
      <c r="W484" s="109">
        <v>0.42923</v>
      </c>
      <c r="X484" s="74">
        <v>3</v>
      </c>
      <c r="Y484" s="109">
        <v>0.30510999999999999</v>
      </c>
      <c r="Z484" s="109">
        <v>12.1</v>
      </c>
      <c r="AA484" s="77">
        <f>Y484/W484</f>
        <v>0.71083102299466483</v>
      </c>
      <c r="AB484" s="77">
        <f>U484</f>
        <v>10.32</v>
      </c>
      <c r="AC484" s="78">
        <f>+AB484*(100-Z484)/100</f>
        <v>9.0712799999999998</v>
      </c>
      <c r="AD484" s="78">
        <f>AC484*AA484</f>
        <v>6.4481472422710429</v>
      </c>
      <c r="AE484" s="78">
        <f>+(AD484/Z484*12.5)</f>
        <v>6.6613091345775244</v>
      </c>
      <c r="AF484" s="63">
        <f>AE484*10000/25</f>
        <v>2664.5236538310101</v>
      </c>
      <c r="AG484" s="63"/>
    </row>
    <row r="485" spans="1:34" ht="15" x14ac:dyDescent="0.2">
      <c r="A485" s="106" t="s">
        <v>23</v>
      </c>
      <c r="B485" s="74" t="s">
        <v>1086</v>
      </c>
      <c r="C485" s="74" t="s">
        <v>1103</v>
      </c>
      <c r="D485" s="74" t="s">
        <v>1288</v>
      </c>
      <c r="E485" s="74" t="s">
        <v>1442</v>
      </c>
      <c r="H485" s="74" t="s">
        <v>776</v>
      </c>
      <c r="I485" s="74" t="s">
        <v>2026</v>
      </c>
      <c r="J485" s="74" t="s">
        <v>2026</v>
      </c>
      <c r="K485" s="74" t="s">
        <v>25</v>
      </c>
      <c r="L485" s="74" t="s">
        <v>2028</v>
      </c>
      <c r="M485" s="107">
        <v>-3.8552900000000001</v>
      </c>
      <c r="N485" s="107">
        <v>35.476021666666597</v>
      </c>
      <c r="O485" s="108">
        <v>1840.3</v>
      </c>
      <c r="P485" s="108">
        <v>1.25</v>
      </c>
      <c r="Q485" s="108">
        <v>1.6457193000000001</v>
      </c>
      <c r="R485" s="135"/>
      <c r="S485" s="74">
        <v>72</v>
      </c>
      <c r="T485" s="74">
        <v>70</v>
      </c>
      <c r="U485" s="109">
        <f>V485/X485*T485</f>
        <v>10.733333333333334</v>
      </c>
      <c r="V485" s="109">
        <v>0.46</v>
      </c>
      <c r="W485" s="109">
        <v>0.33738000000000001</v>
      </c>
      <c r="X485" s="74">
        <v>3</v>
      </c>
      <c r="Y485" s="109">
        <v>0.25378000000000001</v>
      </c>
      <c r="Z485" s="109">
        <v>13.2</v>
      </c>
      <c r="AA485" s="77">
        <f>Y485/W485</f>
        <v>0.75220819254253368</v>
      </c>
      <c r="AB485" s="77">
        <f>U485</f>
        <v>10.733333333333334</v>
      </c>
      <c r="AC485" s="78">
        <f>+AB485*(100-Z485)/100</f>
        <v>9.316533333333334</v>
      </c>
      <c r="AD485" s="78">
        <f>AC485*AA485</f>
        <v>7.007972699428934</v>
      </c>
      <c r="AE485" s="78">
        <f>+(AD485/Z485*12.5)</f>
        <v>6.6363377835501263</v>
      </c>
      <c r="AF485" s="63">
        <f>AE485*10000/25</f>
        <v>2654.5351134200505</v>
      </c>
      <c r="AG485" s="61"/>
      <c r="AH485" s="74" t="s">
        <v>2528</v>
      </c>
    </row>
    <row r="486" spans="1:34" ht="15" x14ac:dyDescent="0.2">
      <c r="A486" s="106" t="s">
        <v>23</v>
      </c>
      <c r="B486" s="74" t="s">
        <v>1086</v>
      </c>
      <c r="C486" s="74" t="s">
        <v>1177</v>
      </c>
      <c r="D486" s="74" t="s">
        <v>1178</v>
      </c>
      <c r="E486" s="74" t="s">
        <v>2004</v>
      </c>
      <c r="H486" s="74" t="s">
        <v>516</v>
      </c>
      <c r="I486" s="74" t="s">
        <v>2427</v>
      </c>
      <c r="J486" s="74" t="s">
        <v>521</v>
      </c>
      <c r="K486" s="74" t="s">
        <v>26</v>
      </c>
      <c r="L486" s="74" t="s">
        <v>2429</v>
      </c>
      <c r="M486" s="107">
        <v>-3.3544866670000002</v>
      </c>
      <c r="N486" s="107">
        <v>36.357241670000001</v>
      </c>
      <c r="O486" s="108">
        <v>1394.6</v>
      </c>
      <c r="P486" s="108">
        <v>1.5</v>
      </c>
      <c r="Q486" s="108">
        <v>1.7737196900000001</v>
      </c>
      <c r="R486" s="135"/>
      <c r="S486" s="74">
        <v>58</v>
      </c>
      <c r="T486" s="74">
        <v>52</v>
      </c>
      <c r="U486" s="109">
        <f>V486/X486*T486</f>
        <v>10.053333333333333</v>
      </c>
      <c r="V486" s="109">
        <v>0.57999999999999996</v>
      </c>
      <c r="W486" s="109">
        <v>0.38694000000000001</v>
      </c>
      <c r="X486" s="74">
        <v>3</v>
      </c>
      <c r="Y486" s="109">
        <v>0.29137000000000002</v>
      </c>
      <c r="Z486" s="109">
        <v>12.5</v>
      </c>
      <c r="AA486" s="77">
        <f>Y486/W486</f>
        <v>0.75301080270843024</v>
      </c>
      <c r="AB486" s="77">
        <f>U486</f>
        <v>10.053333333333333</v>
      </c>
      <c r="AC486" s="78">
        <f>+AB486*(100-Z486)/100</f>
        <v>8.7966666666666669</v>
      </c>
      <c r="AD486" s="78">
        <f>AC486*AA486</f>
        <v>6.6239850278251584</v>
      </c>
      <c r="AE486" s="78">
        <f>+(AD486/Z486*12.5)</f>
        <v>6.6239850278251575</v>
      </c>
      <c r="AF486" s="63">
        <f>AE486*10000/25</f>
        <v>2649.5940111300629</v>
      </c>
      <c r="AG486" s="61"/>
      <c r="AH486" s="74" t="s">
        <v>2528</v>
      </c>
    </row>
    <row r="487" spans="1:34" ht="15" x14ac:dyDescent="0.2">
      <c r="A487" s="106" t="s">
        <v>23</v>
      </c>
      <c r="B487" s="74" t="s">
        <v>1086</v>
      </c>
      <c r="C487" s="74" t="s">
        <v>1103</v>
      </c>
      <c r="D487" s="74" t="s">
        <v>1288</v>
      </c>
      <c r="E487" s="74" t="s">
        <v>1289</v>
      </c>
      <c r="H487" s="74" t="s">
        <v>802</v>
      </c>
      <c r="I487" s="74" t="s">
        <v>803</v>
      </c>
      <c r="J487" s="74" t="s">
        <v>803</v>
      </c>
      <c r="K487" s="74" t="s">
        <v>25</v>
      </c>
      <c r="L487" s="74" t="s">
        <v>2248</v>
      </c>
      <c r="M487" s="107">
        <v>-3.8460338995310002</v>
      </c>
      <c r="N487" s="107">
        <v>35.453274981196202</v>
      </c>
      <c r="O487" s="108">
        <v>1918.2369314897701</v>
      </c>
      <c r="P487" s="108">
        <v>1</v>
      </c>
      <c r="Q487" s="108">
        <v>1.6430011449999999</v>
      </c>
      <c r="R487" s="135"/>
      <c r="S487" s="74">
        <v>61</v>
      </c>
      <c r="T487" s="74">
        <v>59</v>
      </c>
      <c r="U487" s="109">
        <f>V487/X487*T487</f>
        <v>9.8333333333333321</v>
      </c>
      <c r="V487" s="109">
        <v>0.5</v>
      </c>
      <c r="W487" s="109">
        <v>0.34893000000000002</v>
      </c>
      <c r="X487" s="74">
        <v>3</v>
      </c>
      <c r="Y487" s="109">
        <v>0.25396999999999997</v>
      </c>
      <c r="Z487" s="109">
        <v>11.9</v>
      </c>
      <c r="AA487" s="77">
        <f>Y487/W487</f>
        <v>0.72785372424268469</v>
      </c>
      <c r="AB487" s="77">
        <f>U487</f>
        <v>9.8333333333333321</v>
      </c>
      <c r="AC487" s="78">
        <f>+AB487*(100-Z487)/100</f>
        <v>8.6631666666666653</v>
      </c>
      <c r="AD487" s="78">
        <f>AC487*AA487</f>
        <v>6.3055181220684169</v>
      </c>
      <c r="AE487" s="78">
        <f>+(AD487/Z487*12.5)</f>
        <v>6.6234434055340508</v>
      </c>
      <c r="AF487" s="63">
        <f>AE487*10000/25</f>
        <v>2649.37736221362</v>
      </c>
      <c r="AG487" s="61"/>
      <c r="AH487" s="74" t="s">
        <v>2528</v>
      </c>
    </row>
    <row r="488" spans="1:34" ht="15" x14ac:dyDescent="0.2">
      <c r="A488" s="106" t="s">
        <v>23</v>
      </c>
      <c r="B488" s="74" t="s">
        <v>1086</v>
      </c>
      <c r="C488" s="74" t="s">
        <v>1177</v>
      </c>
      <c r="D488" s="74" t="s">
        <v>1204</v>
      </c>
      <c r="E488" s="74" t="s">
        <v>1205</v>
      </c>
      <c r="H488" s="74" t="s">
        <v>493</v>
      </c>
      <c r="I488" s="74" t="s">
        <v>2530</v>
      </c>
      <c r="J488" s="74" t="s">
        <v>827</v>
      </c>
      <c r="K488" s="74" t="s">
        <v>24</v>
      </c>
      <c r="L488" s="74" t="s">
        <v>2533</v>
      </c>
      <c r="M488" s="107">
        <v>-3.4047800000000001</v>
      </c>
      <c r="N488" s="107">
        <v>35.602651666666603</v>
      </c>
      <c r="O488" s="108">
        <v>1404.9</v>
      </c>
      <c r="P488" s="108">
        <v>1</v>
      </c>
      <c r="Q488" s="108">
        <v>1.2043897699999999</v>
      </c>
      <c r="R488" s="135"/>
      <c r="S488" s="74">
        <v>45</v>
      </c>
      <c r="T488" s="74">
        <v>41</v>
      </c>
      <c r="U488" s="109">
        <f>V488/X488*T488</f>
        <v>9.2933333333333348</v>
      </c>
      <c r="V488" s="109">
        <v>0.68</v>
      </c>
      <c r="W488" s="109">
        <v>0.54500000000000004</v>
      </c>
      <c r="X488" s="74">
        <v>3</v>
      </c>
      <c r="Y488" s="109">
        <v>0.443</v>
      </c>
      <c r="Z488" s="110">
        <v>12.5</v>
      </c>
      <c r="AA488" s="77">
        <f>Y488/W488</f>
        <v>0.8128440366972477</v>
      </c>
      <c r="AB488" s="77">
        <f>U488</f>
        <v>9.2933333333333348</v>
      </c>
      <c r="AC488" s="78">
        <f>+AB488*(100-Z488)/100</f>
        <v>8.1316666666666677</v>
      </c>
      <c r="AD488" s="78">
        <f>AC488*AA488</f>
        <v>6.6097767584097866</v>
      </c>
      <c r="AE488" s="78">
        <f>+(AD488/Z488*12.5)</f>
        <v>6.6097767584097866</v>
      </c>
      <c r="AF488" s="63">
        <f>AE488*10000/25</f>
        <v>2643.9107033639143</v>
      </c>
      <c r="AG488" s="63"/>
      <c r="AH488" s="74" t="s">
        <v>1755</v>
      </c>
    </row>
    <row r="489" spans="1:34" ht="15" x14ac:dyDescent="0.2">
      <c r="A489" s="106" t="s">
        <v>23</v>
      </c>
      <c r="B489" s="74" t="s">
        <v>1086</v>
      </c>
      <c r="C489" s="74" t="s">
        <v>1087</v>
      </c>
      <c r="D489" s="74" t="s">
        <v>1141</v>
      </c>
      <c r="E489" s="74" t="s">
        <v>1184</v>
      </c>
      <c r="H489" s="74" t="s">
        <v>542</v>
      </c>
      <c r="I489" s="74" t="s">
        <v>550</v>
      </c>
      <c r="J489" s="74" t="s">
        <v>550</v>
      </c>
      <c r="K489" s="74" t="s">
        <v>25</v>
      </c>
      <c r="L489" s="74" t="s">
        <v>1953</v>
      </c>
      <c r="M489" s="107">
        <v>-3.2498483333333299</v>
      </c>
      <c r="N489" s="107">
        <v>37.115414999999999</v>
      </c>
      <c r="O489" s="108">
        <v>1084.3</v>
      </c>
      <c r="P489" s="108">
        <v>3</v>
      </c>
      <c r="Q489" s="108">
        <v>2.6954213400000002</v>
      </c>
      <c r="R489" s="135"/>
      <c r="S489" s="74">
        <v>79</v>
      </c>
      <c r="T489" s="74">
        <v>63</v>
      </c>
      <c r="U489" s="109">
        <f>V489/X489*T489</f>
        <v>8.8199999999999985</v>
      </c>
      <c r="V489" s="109">
        <v>0.42</v>
      </c>
      <c r="W489" s="109">
        <v>0.29293000000000002</v>
      </c>
      <c r="X489" s="74">
        <v>3</v>
      </c>
      <c r="Y489" s="109">
        <v>0.20588000000000001</v>
      </c>
      <c r="Z489" s="76">
        <v>10.5</v>
      </c>
      <c r="AA489" s="77">
        <f>Y489/W489</f>
        <v>0.70283002765165736</v>
      </c>
      <c r="AB489" s="77">
        <f>U489</f>
        <v>8.8199999999999985</v>
      </c>
      <c r="AC489" s="78">
        <f>+AB489*(100-Z489)/100</f>
        <v>7.8938999999999986</v>
      </c>
      <c r="AD489" s="78">
        <f>AC489*AA489</f>
        <v>5.5480699552794173</v>
      </c>
      <c r="AE489" s="78">
        <f>+(AD489/Z489*12.5)</f>
        <v>6.6048451848564493</v>
      </c>
      <c r="AF489" s="61">
        <f>AE489*10000/25</f>
        <v>2641.9380739425796</v>
      </c>
      <c r="AG489" s="63"/>
      <c r="AH489" s="74" t="s">
        <v>1755</v>
      </c>
    </row>
    <row r="490" spans="1:34" ht="15" x14ac:dyDescent="0.2">
      <c r="A490" s="106" t="s">
        <v>23</v>
      </c>
      <c r="B490" s="74" t="s">
        <v>1086</v>
      </c>
      <c r="C490" s="74" t="s">
        <v>1087</v>
      </c>
      <c r="D490" s="74" t="s">
        <v>1088</v>
      </c>
      <c r="E490" s="74" t="s">
        <v>1089</v>
      </c>
      <c r="H490" s="74" t="s">
        <v>692</v>
      </c>
      <c r="I490" s="74" t="s">
        <v>1481</v>
      </c>
      <c r="J490" s="74" t="s">
        <v>588</v>
      </c>
      <c r="K490" s="74" t="s">
        <v>26</v>
      </c>
      <c r="L490" s="74" t="s">
        <v>1482</v>
      </c>
      <c r="M490" s="107">
        <v>-3.2357449890000001</v>
      </c>
      <c r="N490" s="107">
        <v>37.086450030000002</v>
      </c>
      <c r="O490" s="108">
        <v>1155.45073</v>
      </c>
      <c r="P490" s="108">
        <v>2</v>
      </c>
      <c r="Q490" s="108">
        <v>1.6180435399999999</v>
      </c>
      <c r="R490" s="135"/>
      <c r="S490" s="74">
        <v>47</v>
      </c>
      <c r="T490" s="74">
        <v>44</v>
      </c>
      <c r="U490" s="109">
        <f>V490/X490*T490</f>
        <v>7.04</v>
      </c>
      <c r="V490" s="109">
        <v>0.48</v>
      </c>
      <c r="W490" s="109">
        <v>0.35044999999999998</v>
      </c>
      <c r="X490" s="74">
        <v>3</v>
      </c>
      <c r="Y490" s="109">
        <v>0.28810000000000002</v>
      </c>
      <c r="Z490" s="109">
        <v>10</v>
      </c>
      <c r="AA490" s="77">
        <f>Y490/W490</f>
        <v>0.82208588957055229</v>
      </c>
      <c r="AB490" s="77">
        <f>U490</f>
        <v>7.04</v>
      </c>
      <c r="AC490" s="78">
        <f>+AB490*(100-Z490)/100</f>
        <v>6.3360000000000003</v>
      </c>
      <c r="AD490" s="78">
        <f>AC490*AA490</f>
        <v>5.2087361963190197</v>
      </c>
      <c r="AE490" s="78">
        <f>+(AD490/Z490*12.5)</f>
        <v>6.5109202453987738</v>
      </c>
      <c r="AF490" s="63">
        <f>AE490*10000/25</f>
        <v>2604.3680981595094</v>
      </c>
      <c r="AG490" s="63"/>
      <c r="AH490" s="74" t="s">
        <v>1755</v>
      </c>
    </row>
    <row r="491" spans="1:34" ht="15" x14ac:dyDescent="0.2">
      <c r="A491" s="106" t="s">
        <v>23</v>
      </c>
      <c r="B491" s="74" t="s">
        <v>1086</v>
      </c>
      <c r="C491" s="74" t="s">
        <v>1103</v>
      </c>
      <c r="D491" s="74" t="s">
        <v>1288</v>
      </c>
      <c r="E491" s="74" t="s">
        <v>1289</v>
      </c>
      <c r="H491" s="74" t="s">
        <v>666</v>
      </c>
      <c r="I491" s="74" t="s">
        <v>814</v>
      </c>
      <c r="J491" s="74" t="s">
        <v>814</v>
      </c>
      <c r="K491" s="74" t="s">
        <v>25</v>
      </c>
      <c r="L491" s="74" t="s">
        <v>2327</v>
      </c>
      <c r="M491" s="107">
        <v>-3.8387827644130699</v>
      </c>
      <c r="N491" s="107">
        <v>35.453270647997002</v>
      </c>
      <c r="O491" s="108">
        <v>1867.19848986339</v>
      </c>
      <c r="P491" s="108">
        <v>4</v>
      </c>
      <c r="Q491" s="108">
        <v>3.7579728399999999</v>
      </c>
      <c r="R491" s="135"/>
      <c r="S491" s="74">
        <v>71</v>
      </c>
      <c r="T491" s="74">
        <v>78</v>
      </c>
      <c r="U491" s="109">
        <f>V491/X491*T491</f>
        <v>10.725000000000001</v>
      </c>
      <c r="V491" s="109">
        <v>0.55000000000000004</v>
      </c>
      <c r="W491" s="109">
        <v>0.25830999999999998</v>
      </c>
      <c r="X491" s="74">
        <v>4</v>
      </c>
      <c r="Y491" s="109">
        <v>0.15318000000000001</v>
      </c>
      <c r="Z491" s="109">
        <v>10.9</v>
      </c>
      <c r="AA491" s="77">
        <f>Y491/W491</f>
        <v>0.59300840075877825</v>
      </c>
      <c r="AB491" s="77">
        <f>U491</f>
        <v>10.725000000000001</v>
      </c>
      <c r="AC491" s="78">
        <f>+AB491*(100-Z491)/100</f>
        <v>9.5559750000000001</v>
      </c>
      <c r="AD491" s="78">
        <f>AC491*AA491</f>
        <v>5.6667734524408662</v>
      </c>
      <c r="AE491" s="78">
        <f>+(AD491/Z491*12.5)</f>
        <v>6.4985934087624608</v>
      </c>
      <c r="AF491" s="63">
        <f>AE491*10000/25</f>
        <v>2599.4373635049842</v>
      </c>
      <c r="AG491" s="63"/>
      <c r="AH491" s="74" t="s">
        <v>1714</v>
      </c>
    </row>
    <row r="492" spans="1:34" ht="15" x14ac:dyDescent="0.2">
      <c r="A492" s="106" t="s">
        <v>23</v>
      </c>
      <c r="B492" s="74" t="s">
        <v>1086</v>
      </c>
      <c r="C492" s="74" t="s">
        <v>1103</v>
      </c>
      <c r="D492" s="74" t="s">
        <v>1104</v>
      </c>
      <c r="E492" s="74" t="s">
        <v>1105</v>
      </c>
      <c r="H492" s="74" t="s">
        <v>851</v>
      </c>
      <c r="I492" s="74" t="s">
        <v>852</v>
      </c>
      <c r="J492" s="74" t="s">
        <v>852</v>
      </c>
      <c r="K492" s="74" t="s">
        <v>24</v>
      </c>
      <c r="L492" s="74" t="s">
        <v>2827</v>
      </c>
      <c r="M492" s="107">
        <v>-4.2920277553042796</v>
      </c>
      <c r="N492" s="107">
        <v>35.674393333951699</v>
      </c>
      <c r="O492" s="108">
        <v>1338.21260543361</v>
      </c>
      <c r="P492" s="108">
        <v>1.25</v>
      </c>
      <c r="Q492" s="108">
        <v>1.282722055</v>
      </c>
      <c r="R492" s="135"/>
      <c r="S492" s="74">
        <v>58</v>
      </c>
      <c r="T492" s="74">
        <v>60</v>
      </c>
      <c r="U492" s="109">
        <f>V492/X492*T492</f>
        <v>10</v>
      </c>
      <c r="V492" s="109">
        <v>0.5</v>
      </c>
      <c r="W492" s="109">
        <v>0.18553999999999998</v>
      </c>
      <c r="X492" s="74">
        <v>3</v>
      </c>
      <c r="Y492" s="109">
        <v>0.1143</v>
      </c>
      <c r="Z492" s="109">
        <v>10.6</v>
      </c>
      <c r="AA492" s="77">
        <f>Y492/W492</f>
        <v>0.61603966799611953</v>
      </c>
      <c r="AB492" s="77">
        <f>U492</f>
        <v>10</v>
      </c>
      <c r="AC492" s="78">
        <f>+AB492*(100-Z492)/100</f>
        <v>8.94</v>
      </c>
      <c r="AD492" s="78">
        <f>AC492*AA492</f>
        <v>5.5073946318853082</v>
      </c>
      <c r="AE492" s="78">
        <f>+(AD492/Z492*12.5)</f>
        <v>6.4945691413741846</v>
      </c>
      <c r="AF492" s="63">
        <f>AE492*10000/25</f>
        <v>2597.8276565496735</v>
      </c>
      <c r="AG492" s="63"/>
      <c r="AH492" s="74" t="s">
        <v>1714</v>
      </c>
    </row>
    <row r="493" spans="1:34" ht="15" x14ac:dyDescent="0.2">
      <c r="A493" s="106" t="s">
        <v>23</v>
      </c>
      <c r="B493" s="74" t="s">
        <v>1078</v>
      </c>
      <c r="C493" s="74" t="s">
        <v>1079</v>
      </c>
      <c r="D493" s="74" t="s">
        <v>1228</v>
      </c>
      <c r="E493" s="74" t="s">
        <v>1276</v>
      </c>
      <c r="H493" s="74" t="s">
        <v>910</v>
      </c>
      <c r="I493" s="74" t="s">
        <v>1325</v>
      </c>
      <c r="J493" s="74" t="s">
        <v>1325</v>
      </c>
      <c r="K493" s="74" t="s">
        <v>24</v>
      </c>
      <c r="L493" s="74" t="s">
        <v>1326</v>
      </c>
      <c r="M493" s="107">
        <v>-7.6219881715593099</v>
      </c>
      <c r="N493" s="107">
        <v>35.976927062204801</v>
      </c>
      <c r="O493" s="108">
        <v>1379.2224140906401</v>
      </c>
      <c r="P493" s="108">
        <v>1.5</v>
      </c>
      <c r="Q493" s="108">
        <v>0.62838801499999997</v>
      </c>
      <c r="R493" s="137"/>
      <c r="S493" s="74">
        <v>94</v>
      </c>
      <c r="T493" s="74">
        <v>66</v>
      </c>
      <c r="U493" s="109">
        <f>V493/X493*T493</f>
        <v>9.68</v>
      </c>
      <c r="V493" s="109">
        <v>0.44</v>
      </c>
      <c r="W493" s="109">
        <v>0.24944</v>
      </c>
      <c r="X493" s="74">
        <v>3</v>
      </c>
      <c r="Y493" s="109">
        <v>0.19037000000000001</v>
      </c>
      <c r="Z493" s="109">
        <v>12.5</v>
      </c>
      <c r="AA493" s="77">
        <f>Y493/W493</f>
        <v>0.76318954457985899</v>
      </c>
      <c r="AB493" s="77">
        <f>U493</f>
        <v>9.68</v>
      </c>
      <c r="AC493" s="78">
        <f>+AB493*(100-Z493)/100</f>
        <v>8.4700000000000006</v>
      </c>
      <c r="AD493" s="78">
        <f>AC493*AA493</f>
        <v>6.4642154425914065</v>
      </c>
      <c r="AE493" s="78">
        <f>+(AD493/Z493*12.5)</f>
        <v>6.4642154425914065</v>
      </c>
      <c r="AF493" s="63">
        <f>AE493*10000/25</f>
        <v>2585.6861770365626</v>
      </c>
      <c r="AG493" s="63"/>
      <c r="AH493" s="74" t="s">
        <v>1714</v>
      </c>
    </row>
    <row r="494" spans="1:34" ht="15" x14ac:dyDescent="0.2">
      <c r="A494" s="106" t="s">
        <v>23</v>
      </c>
      <c r="B494" s="74" t="s">
        <v>1086</v>
      </c>
      <c r="C494" s="74" t="s">
        <v>1087</v>
      </c>
      <c r="D494" s="74" t="s">
        <v>1141</v>
      </c>
      <c r="E494" s="74" t="s">
        <v>1495</v>
      </c>
      <c r="H494" s="74" t="s">
        <v>530</v>
      </c>
      <c r="I494" s="74" t="s">
        <v>2737</v>
      </c>
      <c r="J494" s="74" t="s">
        <v>845</v>
      </c>
      <c r="K494" s="74" t="s">
        <v>26</v>
      </c>
      <c r="L494" s="74" t="s">
        <v>2740</v>
      </c>
      <c r="M494" s="107">
        <v>-3.2230666669999999</v>
      </c>
      <c r="N494" s="107">
        <v>37.129703329999998</v>
      </c>
      <c r="O494" s="108">
        <v>1303.8</v>
      </c>
      <c r="P494" s="108">
        <v>0.5</v>
      </c>
      <c r="Q494" s="108">
        <v>0.40945298499999999</v>
      </c>
      <c r="R494" s="135"/>
      <c r="S494" s="74">
        <v>68</v>
      </c>
      <c r="T494" s="74">
        <v>56</v>
      </c>
      <c r="U494" s="109">
        <f>V494/X494*T494</f>
        <v>10.453333333333333</v>
      </c>
      <c r="V494" s="109">
        <v>0.56000000000000005</v>
      </c>
      <c r="W494" s="109">
        <v>0.41786000000000001</v>
      </c>
      <c r="X494" s="74">
        <v>3</v>
      </c>
      <c r="Y494" s="109">
        <v>0.26038</v>
      </c>
      <c r="Z494" s="109">
        <v>11.2</v>
      </c>
      <c r="AA494" s="77">
        <f>Y494/W494</f>
        <v>0.62312736323170437</v>
      </c>
      <c r="AB494" s="77">
        <f>U494</f>
        <v>10.453333333333333</v>
      </c>
      <c r="AC494" s="78">
        <f>+AB494*(100-Z494)/100</f>
        <v>9.2825600000000001</v>
      </c>
      <c r="AD494" s="78">
        <f>AC494*AA494</f>
        <v>5.7842171368400894</v>
      </c>
      <c r="AE494" s="78">
        <f>+(AD494/Z494*12.5)</f>
        <v>6.4555994830804568</v>
      </c>
      <c r="AF494" s="63">
        <f>AE494*10000/25</f>
        <v>2582.2397932321828</v>
      </c>
      <c r="AG494" s="63"/>
      <c r="AH494" s="74" t="s">
        <v>1388</v>
      </c>
    </row>
    <row r="495" spans="1:34" ht="15" x14ac:dyDescent="0.2">
      <c r="A495" s="106" t="s">
        <v>23</v>
      </c>
      <c r="B495" s="74" t="s">
        <v>1086</v>
      </c>
      <c r="C495" s="74" t="s">
        <v>1103</v>
      </c>
      <c r="D495" s="74" t="s">
        <v>1288</v>
      </c>
      <c r="E495" s="74" t="s">
        <v>1442</v>
      </c>
      <c r="H495" s="74" t="s">
        <v>667</v>
      </c>
      <c r="I495" s="74" t="s">
        <v>2209</v>
      </c>
      <c r="J495" s="74" t="s">
        <v>861</v>
      </c>
      <c r="K495" s="74" t="s">
        <v>25</v>
      </c>
      <c r="L495" s="74" t="s">
        <v>2212</v>
      </c>
      <c r="M495" s="107">
        <v>-3.8474009388306598</v>
      </c>
      <c r="N495" s="107">
        <v>35.473928703440997</v>
      </c>
      <c r="O495" s="108">
        <v>1829.1007523895</v>
      </c>
      <c r="P495" s="108">
        <v>3</v>
      </c>
      <c r="Q495" s="108">
        <v>2.9425263400000001</v>
      </c>
      <c r="R495" s="135"/>
      <c r="S495" s="74">
        <v>35</v>
      </c>
      <c r="T495" s="74">
        <v>38</v>
      </c>
      <c r="U495" s="109">
        <f>V495/X495*T495</f>
        <v>10.829999999999998</v>
      </c>
      <c r="V495" s="109">
        <v>1.1399999999999999</v>
      </c>
      <c r="W495" s="109">
        <v>0.64434999999999998</v>
      </c>
      <c r="X495" s="74">
        <v>4</v>
      </c>
      <c r="Y495" s="109">
        <v>0.42181999999999997</v>
      </c>
      <c r="Z495" s="109">
        <v>12.1</v>
      </c>
      <c r="AA495" s="77">
        <f>Y495/W495</f>
        <v>0.65464421510048887</v>
      </c>
      <c r="AB495" s="77">
        <f>U495</f>
        <v>10.829999999999998</v>
      </c>
      <c r="AC495" s="78">
        <f>+AB495*(100-Z495)/100</f>
        <v>9.5195699999999981</v>
      </c>
      <c r="AD495" s="78">
        <f>AC495*AA495</f>
        <v>6.2319314307441598</v>
      </c>
      <c r="AE495" s="78">
        <f>+(AD495/Z495*12.5)</f>
        <v>6.4379456929175207</v>
      </c>
      <c r="AF495" s="63">
        <f>AE495*10000/25</f>
        <v>2575.1782771670082</v>
      </c>
      <c r="AG495" s="63"/>
      <c r="AH495" s="74" t="s">
        <v>1388</v>
      </c>
    </row>
    <row r="496" spans="1:34" ht="15" x14ac:dyDescent="0.2">
      <c r="A496" s="106" t="s">
        <v>23</v>
      </c>
      <c r="B496" s="74" t="s">
        <v>1086</v>
      </c>
      <c r="C496" s="74" t="s">
        <v>1177</v>
      </c>
      <c r="D496" s="74" t="s">
        <v>1204</v>
      </c>
      <c r="E496" s="74" t="s">
        <v>1336</v>
      </c>
      <c r="H496" s="74" t="s">
        <v>507</v>
      </c>
      <c r="I496" s="74" t="s">
        <v>506</v>
      </c>
      <c r="J496" s="74" t="s">
        <v>506</v>
      </c>
      <c r="K496" s="74" t="s">
        <v>26</v>
      </c>
      <c r="L496" s="74" t="s">
        <v>2832</v>
      </c>
      <c r="M496" s="107">
        <v>-3.4350822650000001</v>
      </c>
      <c r="N496" s="107">
        <v>35.633508200000001</v>
      </c>
      <c r="O496" s="108">
        <v>1340.3509730000001</v>
      </c>
      <c r="P496" s="108">
        <v>5</v>
      </c>
      <c r="Q496" s="108">
        <v>5.59149194</v>
      </c>
      <c r="R496" s="135"/>
      <c r="S496" s="74">
        <v>59</v>
      </c>
      <c r="T496" s="74">
        <v>56</v>
      </c>
      <c r="U496" s="109">
        <f>V496/X496*T496</f>
        <v>10.080000000000002</v>
      </c>
      <c r="V496" s="109">
        <v>0.54</v>
      </c>
      <c r="W496" s="109">
        <v>0.47105999999999998</v>
      </c>
      <c r="X496" s="74">
        <v>3</v>
      </c>
      <c r="Y496" s="109">
        <v>0.37464999999999998</v>
      </c>
      <c r="Z496" s="109">
        <v>13.5</v>
      </c>
      <c r="AA496" s="77">
        <f>Y496/W496</f>
        <v>0.79533392773744316</v>
      </c>
      <c r="AB496" s="77">
        <f>U496</f>
        <v>10.080000000000002</v>
      </c>
      <c r="AC496" s="78">
        <f>+AB496*(100-Z496)/100</f>
        <v>8.7192000000000025</v>
      </c>
      <c r="AD496" s="78">
        <f>AC496*AA496</f>
        <v>6.9346755827283166</v>
      </c>
      <c r="AE496" s="78">
        <f>+(AD496/Z496*12.5)</f>
        <v>6.4209959099336258</v>
      </c>
      <c r="AF496" s="63">
        <f>AE496*10000/25</f>
        <v>2568.3983639734502</v>
      </c>
      <c r="AG496" s="63"/>
      <c r="AH496" s="74" t="s">
        <v>1388</v>
      </c>
    </row>
    <row r="497" spans="1:34" ht="15" x14ac:dyDescent="0.2">
      <c r="A497" s="106" t="s">
        <v>23</v>
      </c>
      <c r="B497" s="74" t="s">
        <v>1078</v>
      </c>
      <c r="C497" s="74" t="s">
        <v>1079</v>
      </c>
      <c r="D497" s="74" t="s">
        <v>1419</v>
      </c>
      <c r="E497" s="74" t="s">
        <v>1626</v>
      </c>
      <c r="H497" s="74" t="s">
        <v>203</v>
      </c>
      <c r="I497" s="74" t="s">
        <v>1664</v>
      </c>
      <c r="J497" s="74" t="s">
        <v>1664</v>
      </c>
      <c r="K497" s="74" t="s">
        <v>26</v>
      </c>
      <c r="L497" s="74" t="s">
        <v>1667</v>
      </c>
      <c r="M497" s="107">
        <v>-8.2915583329999993</v>
      </c>
      <c r="N497" s="107">
        <v>35.015349999999998</v>
      </c>
      <c r="O497" s="108">
        <v>1653</v>
      </c>
      <c r="P497" s="108">
        <v>2</v>
      </c>
      <c r="Q497" s="108">
        <v>2.045782295</v>
      </c>
      <c r="R497" s="137"/>
      <c r="S497" s="74">
        <v>50</v>
      </c>
      <c r="T497" s="74">
        <v>46</v>
      </c>
      <c r="U497" s="109">
        <f>V497/X497*T497</f>
        <v>10.733333333333333</v>
      </c>
      <c r="V497" s="109">
        <v>0.7</v>
      </c>
      <c r="W497" s="109">
        <v>0.47629000000000005</v>
      </c>
      <c r="X497" s="74">
        <v>3</v>
      </c>
      <c r="Y497" s="109">
        <v>0.36780000000000002</v>
      </c>
      <c r="Z497" s="109">
        <v>13.9</v>
      </c>
      <c r="AA497" s="77">
        <f>Y497/W497</f>
        <v>0.77221860631128092</v>
      </c>
      <c r="AB497" s="77">
        <f>U497</f>
        <v>10.733333333333333</v>
      </c>
      <c r="AC497" s="78">
        <f>+AB497*(100-Z497)/100</f>
        <v>9.2413999999999987</v>
      </c>
      <c r="AD497" s="78">
        <f>AC497*AA497</f>
        <v>7.1363810283650704</v>
      </c>
      <c r="AE497" s="78">
        <f>+(AD497/Z497*12.5)</f>
        <v>6.4176088384577969</v>
      </c>
      <c r="AF497" s="63">
        <f>AE497*10000/25</f>
        <v>2567.0435353831185</v>
      </c>
      <c r="AG497" s="63"/>
      <c r="AH497" s="74" t="s">
        <v>2993</v>
      </c>
    </row>
    <row r="498" spans="1:34" ht="15" x14ac:dyDescent="0.2">
      <c r="A498" s="106" t="s">
        <v>23</v>
      </c>
      <c r="B498" s="74" t="s">
        <v>1086</v>
      </c>
      <c r="C498" s="74" t="s">
        <v>1103</v>
      </c>
      <c r="D498" s="74" t="s">
        <v>1288</v>
      </c>
      <c r="E498" s="74" t="s">
        <v>1289</v>
      </c>
      <c r="H498" s="74" t="s">
        <v>802</v>
      </c>
      <c r="I498" s="74" t="s">
        <v>803</v>
      </c>
      <c r="J498" s="74" t="s">
        <v>803</v>
      </c>
      <c r="K498" s="74" t="s">
        <v>24</v>
      </c>
      <c r="L498" s="74" t="s">
        <v>2246</v>
      </c>
      <c r="M498" s="107">
        <v>-3.8462225773302801</v>
      </c>
      <c r="N498" s="107">
        <v>35.453380456633603</v>
      </c>
      <c r="O498" s="108">
        <v>1920.5557834719</v>
      </c>
      <c r="P498" s="108">
        <v>1</v>
      </c>
      <c r="Q498" s="108">
        <v>1.6430011449999999</v>
      </c>
      <c r="R498" s="135"/>
      <c r="S498" s="74">
        <v>78</v>
      </c>
      <c r="T498" s="74">
        <v>56</v>
      </c>
      <c r="U498" s="109">
        <f>V498/X498*T498</f>
        <v>9.3333333333333321</v>
      </c>
      <c r="V498" s="109">
        <v>0.5</v>
      </c>
      <c r="W498" s="109">
        <v>0.30538999999999999</v>
      </c>
      <c r="X498" s="74">
        <v>3</v>
      </c>
      <c r="Y498" s="109">
        <v>0.22225</v>
      </c>
      <c r="Z498" s="109">
        <v>11.8</v>
      </c>
      <c r="AA498" s="77">
        <f>Y498/W498</f>
        <v>0.72775794885228728</v>
      </c>
      <c r="AB498" s="77">
        <f>U498</f>
        <v>9.3333333333333321</v>
      </c>
      <c r="AC498" s="78">
        <f>+AB498*(100-Z498)/100</f>
        <v>8.2319999999999993</v>
      </c>
      <c r="AD498" s="78">
        <f>AC498*AA498</f>
        <v>5.9909034349520285</v>
      </c>
      <c r="AE498" s="78">
        <f>+(AD498/Z498*12.5)</f>
        <v>6.3462960116017246</v>
      </c>
      <c r="AF498" s="63">
        <f>AE498*10000/25</f>
        <v>2538.5184046406898</v>
      </c>
      <c r="AG498" s="63"/>
      <c r="AH498" s="74" t="s">
        <v>2993</v>
      </c>
    </row>
    <row r="499" spans="1:34" ht="15" x14ac:dyDescent="0.2">
      <c r="A499" s="106" t="s">
        <v>23</v>
      </c>
      <c r="B499" s="74" t="s">
        <v>1078</v>
      </c>
      <c r="C499" s="74" t="s">
        <v>1079</v>
      </c>
      <c r="D499" s="74" t="s">
        <v>1419</v>
      </c>
      <c r="E499" s="74" t="s">
        <v>1544</v>
      </c>
      <c r="H499" s="74" t="s">
        <v>196</v>
      </c>
      <c r="I499" s="74" t="s">
        <v>1605</v>
      </c>
      <c r="J499" s="74" t="s">
        <v>197</v>
      </c>
      <c r="K499" s="74" t="s">
        <v>26</v>
      </c>
      <c r="L499" s="74" t="s">
        <v>1620</v>
      </c>
      <c r="M499" s="107">
        <v>-8.3408516670000008</v>
      </c>
      <c r="N499" s="107">
        <v>35.061961670000002</v>
      </c>
      <c r="O499" s="108">
        <v>1741.5</v>
      </c>
      <c r="P499" s="108">
        <v>1.25</v>
      </c>
      <c r="Q499" s="108">
        <v>1.3637724950000001</v>
      </c>
      <c r="R499" s="137"/>
      <c r="S499" s="74">
        <v>70</v>
      </c>
      <c r="T499" s="74">
        <v>54</v>
      </c>
      <c r="U499" s="109">
        <f>V499/X499*T499</f>
        <v>8.1</v>
      </c>
      <c r="V499" s="109">
        <v>0.3</v>
      </c>
      <c r="W499" s="109">
        <v>0.16088</v>
      </c>
      <c r="X499" s="74">
        <v>2</v>
      </c>
      <c r="Y499" s="109">
        <v>0.10285999999999999</v>
      </c>
      <c r="Z499" s="109">
        <v>9.3000000000000007</v>
      </c>
      <c r="AA499" s="77">
        <f>Y499/W499</f>
        <v>0.63935852809547489</v>
      </c>
      <c r="AB499" s="77">
        <f>U499</f>
        <v>8.1</v>
      </c>
      <c r="AC499" s="78">
        <f>+AB499*(100-Z499)/100</f>
        <v>7.3466999999999993</v>
      </c>
      <c r="AD499" s="78">
        <f>AC499*AA499</f>
        <v>4.6971752983590251</v>
      </c>
      <c r="AE499" s="78">
        <f>+(AD499/Z499*12.5)</f>
        <v>6.3134076590847101</v>
      </c>
      <c r="AF499" s="63">
        <f>AE499*10000/25</f>
        <v>2525.3630636338839</v>
      </c>
      <c r="AG499" s="63"/>
      <c r="AH499" s="74" t="s">
        <v>2993</v>
      </c>
    </row>
    <row r="500" spans="1:34" ht="15" x14ac:dyDescent="0.2">
      <c r="A500" s="106" t="s">
        <v>23</v>
      </c>
      <c r="B500" s="74" t="s">
        <v>1078</v>
      </c>
      <c r="C500" s="74" t="s">
        <v>1079</v>
      </c>
      <c r="D500" s="74" t="s">
        <v>1228</v>
      </c>
      <c r="E500" s="74" t="s">
        <v>1366</v>
      </c>
      <c r="H500" s="74" t="s">
        <v>173</v>
      </c>
      <c r="I500" s="74" t="s">
        <v>1367</v>
      </c>
      <c r="J500" s="74" t="s">
        <v>1367</v>
      </c>
      <c r="K500" s="74" t="s">
        <v>25</v>
      </c>
      <c r="L500" s="74" t="s">
        <v>1369</v>
      </c>
      <c r="M500" s="107">
        <v>-7.6863569120329904</v>
      </c>
      <c r="N500" s="107">
        <v>35.981661864502698</v>
      </c>
      <c r="O500" s="108">
        <v>1486.91391474324</v>
      </c>
      <c r="P500" s="108">
        <v>2</v>
      </c>
      <c r="Q500" s="108">
        <v>0.35163041499999997</v>
      </c>
      <c r="R500" s="137"/>
      <c r="S500" s="74">
        <v>98</v>
      </c>
      <c r="T500" s="74">
        <v>98</v>
      </c>
      <c r="U500" s="109">
        <f>V500/X500*T500</f>
        <v>13.719999999999999</v>
      </c>
      <c r="V500" s="109">
        <v>0.42</v>
      </c>
      <c r="W500" s="109">
        <v>0.28100000000000003</v>
      </c>
      <c r="X500" s="74">
        <v>3</v>
      </c>
      <c r="Y500" s="109">
        <v>0.18243999999999999</v>
      </c>
      <c r="Z500" s="109">
        <v>15</v>
      </c>
      <c r="AA500" s="77">
        <f>Y500/W500</f>
        <v>0.6492526690391458</v>
      </c>
      <c r="AB500" s="77">
        <f>U500</f>
        <v>13.719999999999999</v>
      </c>
      <c r="AC500" s="78">
        <f>+AB500*(100-Z500)/100</f>
        <v>11.661999999999999</v>
      </c>
      <c r="AD500" s="78">
        <f>AC500*AA500</f>
        <v>7.5715846263345181</v>
      </c>
      <c r="AE500" s="78">
        <f>+(AD500/Z500*12.5)</f>
        <v>6.309653855278766</v>
      </c>
      <c r="AF500" s="63">
        <f>AE500*10000/25</f>
        <v>2523.8615421115064</v>
      </c>
      <c r="AG500" s="63"/>
      <c r="AH500" s="74" t="s">
        <v>2993</v>
      </c>
    </row>
    <row r="501" spans="1:34" ht="15" x14ac:dyDescent="0.2">
      <c r="A501" s="106" t="s">
        <v>23</v>
      </c>
      <c r="B501" s="74" t="s">
        <v>1086</v>
      </c>
      <c r="C501" s="74" t="s">
        <v>1087</v>
      </c>
      <c r="D501" s="74" t="s">
        <v>1141</v>
      </c>
      <c r="E501" s="74" t="s">
        <v>1184</v>
      </c>
      <c r="H501" s="74" t="s">
        <v>545</v>
      </c>
      <c r="I501" s="74" t="s">
        <v>1320</v>
      </c>
      <c r="J501" s="74" t="s">
        <v>1321</v>
      </c>
      <c r="K501" s="74" t="s">
        <v>25</v>
      </c>
      <c r="L501" s="74" t="s">
        <v>1323</v>
      </c>
      <c r="M501" s="107">
        <v>-3.25074833333333</v>
      </c>
      <c r="N501" s="107">
        <v>37.116126666666602</v>
      </c>
      <c r="O501" s="108">
        <v>1089.7</v>
      </c>
      <c r="P501" s="108">
        <v>1</v>
      </c>
      <c r="Q501" s="108">
        <v>0.58810989999999996</v>
      </c>
      <c r="R501" s="135"/>
      <c r="S501" s="74">
        <v>76</v>
      </c>
      <c r="T501" s="74">
        <v>76</v>
      </c>
      <c r="U501" s="109">
        <f>V501/X501*T501</f>
        <v>10.133333333333333</v>
      </c>
      <c r="V501" s="109">
        <v>0.4</v>
      </c>
      <c r="W501" s="109">
        <v>0.34967999999999999</v>
      </c>
      <c r="X501" s="74">
        <v>3</v>
      </c>
      <c r="Y501" s="109">
        <v>0.27710000000000001</v>
      </c>
      <c r="Z501" s="109">
        <v>13.8</v>
      </c>
      <c r="AA501" s="77">
        <f>Y501/W501</f>
        <v>0.79243880118965915</v>
      </c>
      <c r="AB501" s="77">
        <f>U501</f>
        <v>10.133333333333333</v>
      </c>
      <c r="AC501" s="78">
        <f>+AB501*(100-Z501)/100</f>
        <v>8.7349333333333341</v>
      </c>
      <c r="AD501" s="78">
        <f>AC501*AA501</f>
        <v>6.9219000991382602</v>
      </c>
      <c r="AE501" s="78">
        <f>+(AD501/Z501*12.5)</f>
        <v>6.2698370463208875</v>
      </c>
      <c r="AF501" s="63">
        <f>AE501*10000/25</f>
        <v>2507.9348185283552</v>
      </c>
      <c r="AG501" s="63"/>
      <c r="AH501" s="74" t="s">
        <v>2993</v>
      </c>
    </row>
    <row r="502" spans="1:34" ht="15" x14ac:dyDescent="0.2">
      <c r="A502" s="106" t="s">
        <v>23</v>
      </c>
      <c r="B502" s="74" t="s">
        <v>1078</v>
      </c>
      <c r="C502" s="74" t="s">
        <v>1194</v>
      </c>
      <c r="D502" s="74" t="s">
        <v>1195</v>
      </c>
      <c r="E502" s="74" t="s">
        <v>2189</v>
      </c>
      <c r="H502" s="74" t="s">
        <v>350</v>
      </c>
      <c r="I502" s="74" t="s">
        <v>2214</v>
      </c>
      <c r="J502" s="74" t="s">
        <v>2214</v>
      </c>
      <c r="K502" s="74" t="s">
        <v>26</v>
      </c>
      <c r="L502" s="74" t="s">
        <v>2215</v>
      </c>
      <c r="M502" s="107">
        <v>-8.5263046869999997</v>
      </c>
      <c r="N502" s="107">
        <v>32.025206840000003</v>
      </c>
      <c r="O502" s="108">
        <v>1572.3232599999999</v>
      </c>
      <c r="P502" s="108">
        <v>3</v>
      </c>
      <c r="Q502" s="108">
        <v>1.2785212699999999</v>
      </c>
      <c r="R502" s="137"/>
      <c r="S502" s="74">
        <v>56</v>
      </c>
      <c r="T502" s="74">
        <v>49</v>
      </c>
      <c r="U502" s="109">
        <v>8.1666666666666661</v>
      </c>
      <c r="V502" s="110">
        <v>0.5</v>
      </c>
      <c r="W502" s="76">
        <v>0.54</v>
      </c>
      <c r="X502" s="120">
        <v>3</v>
      </c>
      <c r="Y502" s="110">
        <v>0.40899999999999997</v>
      </c>
      <c r="Z502" s="110">
        <v>10.199999999999999</v>
      </c>
      <c r="AA502" s="77">
        <v>0.75740740740740731</v>
      </c>
      <c r="AB502" s="77">
        <v>8.1666666666666661</v>
      </c>
      <c r="AC502" s="78">
        <v>7.3336666666666659</v>
      </c>
      <c r="AD502" s="78">
        <v>5.5545734567901217</v>
      </c>
      <c r="AE502" s="78">
        <f>+(AD502/Z502*12.5)</f>
        <v>6.8070753146937761</v>
      </c>
      <c r="AF502" s="63">
        <v>2499.5580555555548</v>
      </c>
      <c r="AG502" s="63"/>
      <c r="AH502" s="74" t="s">
        <v>2993</v>
      </c>
    </row>
    <row r="503" spans="1:34" ht="15" x14ac:dyDescent="0.2">
      <c r="A503" s="106" t="s">
        <v>23</v>
      </c>
      <c r="B503" s="74" t="s">
        <v>1078</v>
      </c>
      <c r="C503" s="74" t="s">
        <v>1194</v>
      </c>
      <c r="D503" s="74" t="s">
        <v>1383</v>
      </c>
      <c r="E503" s="74" t="s">
        <v>1784</v>
      </c>
      <c r="H503" s="74" t="s">
        <v>343</v>
      </c>
      <c r="I503" s="74" t="s">
        <v>2136</v>
      </c>
      <c r="J503" s="74" t="s">
        <v>344</v>
      </c>
      <c r="K503" s="74" t="s">
        <v>24</v>
      </c>
      <c r="L503" s="74" t="s">
        <v>2149</v>
      </c>
      <c r="M503" s="107">
        <v>-7.6930349999999903</v>
      </c>
      <c r="N503" s="107">
        <v>31.116578333333301</v>
      </c>
      <c r="O503" s="108">
        <v>1637.1</v>
      </c>
      <c r="P503" s="108">
        <v>1</v>
      </c>
      <c r="Q503" s="108">
        <v>0.84658173000000003</v>
      </c>
      <c r="R503" s="137"/>
      <c r="S503" s="74">
        <v>59</v>
      </c>
      <c r="T503" s="74">
        <v>39</v>
      </c>
      <c r="U503" s="109">
        <f>V503/X503*T503</f>
        <v>9.36</v>
      </c>
      <c r="V503" s="109">
        <v>0.72</v>
      </c>
      <c r="W503" s="109">
        <v>0.44</v>
      </c>
      <c r="X503" s="74">
        <v>3</v>
      </c>
      <c r="Y503" s="109">
        <v>0.34699999999999998</v>
      </c>
      <c r="Z503" s="109">
        <v>12.9</v>
      </c>
      <c r="AA503" s="77">
        <f>Y503/W503</f>
        <v>0.78863636363636358</v>
      </c>
      <c r="AB503" s="77">
        <f>U503</f>
        <v>9.36</v>
      </c>
      <c r="AC503" s="78">
        <f>+AB503*(100-Z503)/100</f>
        <v>8.1525599999999994</v>
      </c>
      <c r="AD503" s="78">
        <f>AC503*AA503</f>
        <v>6.4294052727272719</v>
      </c>
      <c r="AE503" s="78">
        <f>+(AD503/Z503*12.5)</f>
        <v>6.2300438689217756</v>
      </c>
      <c r="AF503" s="63">
        <f>AE503*10000/25</f>
        <v>2492.0175475687101</v>
      </c>
      <c r="AG503" s="63"/>
      <c r="AH503" s="74" t="s">
        <v>2993</v>
      </c>
    </row>
    <row r="504" spans="1:34" ht="15" x14ac:dyDescent="0.2">
      <c r="A504" s="106" t="s">
        <v>23</v>
      </c>
      <c r="B504" s="74" t="s">
        <v>1078</v>
      </c>
      <c r="C504" s="74" t="s">
        <v>1079</v>
      </c>
      <c r="D504" s="74" t="s">
        <v>1228</v>
      </c>
      <c r="E504" s="74" t="s">
        <v>1366</v>
      </c>
      <c r="H504" s="74" t="s">
        <v>958</v>
      </c>
      <c r="I504" s="74" t="s">
        <v>1394</v>
      </c>
      <c r="J504" s="74" t="s">
        <v>1395</v>
      </c>
      <c r="K504" s="74" t="s">
        <v>24</v>
      </c>
      <c r="L504" s="74" t="s">
        <v>1398</v>
      </c>
      <c r="M504" s="107">
        <v>-7.6924016666666599</v>
      </c>
      <c r="N504" s="107">
        <v>35.981139999999897</v>
      </c>
      <c r="O504" s="108">
        <v>1530.4</v>
      </c>
      <c r="P504" s="108">
        <v>3</v>
      </c>
      <c r="Q504" s="108">
        <v>2.7342168249999999</v>
      </c>
      <c r="R504" s="137"/>
      <c r="S504" s="74">
        <v>65</v>
      </c>
      <c r="T504" s="74">
        <v>64</v>
      </c>
      <c r="U504" s="109">
        <f>V504/X504*T504</f>
        <v>11.093333333333334</v>
      </c>
      <c r="V504" s="109">
        <v>0.52</v>
      </c>
      <c r="W504" s="109">
        <v>0.32985000000000003</v>
      </c>
      <c r="X504" s="74">
        <v>3</v>
      </c>
      <c r="Y504" s="109">
        <v>0.25668000000000002</v>
      </c>
      <c r="Z504" s="110">
        <v>14.8</v>
      </c>
      <c r="AA504" s="77">
        <f>Y504/W504</f>
        <v>0.77817189631650752</v>
      </c>
      <c r="AB504" s="77">
        <f>U504</f>
        <v>11.093333333333334</v>
      </c>
      <c r="AC504" s="78">
        <f>+AB504*(100-Z504)/100</f>
        <v>9.4515200000000004</v>
      </c>
      <c r="AD504" s="78">
        <f>AC504*AA504</f>
        <v>7.3549072414733976</v>
      </c>
      <c r="AE504" s="78">
        <f>+(AD504/Z504*12.5)</f>
        <v>6.2119148998930722</v>
      </c>
      <c r="AF504" s="61">
        <f>AE504*10000/25</f>
        <v>2484.7659599572289</v>
      </c>
      <c r="AG504" s="63"/>
      <c r="AH504" s="74" t="s">
        <v>2993</v>
      </c>
    </row>
    <row r="505" spans="1:34" ht="15" x14ac:dyDescent="0.2">
      <c r="A505" s="106" t="s">
        <v>23</v>
      </c>
      <c r="B505" s="74" t="s">
        <v>1086</v>
      </c>
      <c r="C505" s="74" t="s">
        <v>1103</v>
      </c>
      <c r="D505" s="74" t="s">
        <v>1152</v>
      </c>
      <c r="E505" s="74" t="s">
        <v>1307</v>
      </c>
      <c r="H505" s="74" t="s">
        <v>704</v>
      </c>
      <c r="I505" s="74" t="s">
        <v>638</v>
      </c>
      <c r="J505" s="74" t="s">
        <v>638</v>
      </c>
      <c r="K505" s="74" t="s">
        <v>26</v>
      </c>
      <c r="L505" s="74" t="s">
        <v>1310</v>
      </c>
      <c r="M505" s="107">
        <v>-5.1569743900000002</v>
      </c>
      <c r="N505" s="107">
        <v>36.419181020000003</v>
      </c>
      <c r="O505" s="108">
        <v>1350.1428470000001</v>
      </c>
      <c r="P505" s="108">
        <v>9.5</v>
      </c>
      <c r="Q505" s="108">
        <v>9.8617134449999995</v>
      </c>
      <c r="R505" s="135"/>
      <c r="S505" s="74">
        <v>61</v>
      </c>
      <c r="T505" s="74">
        <v>45</v>
      </c>
      <c r="U505" s="109">
        <f>V505/X505*T505</f>
        <v>8.6999999999999993</v>
      </c>
      <c r="V505" s="109">
        <v>0.57999999999999996</v>
      </c>
      <c r="W505" s="109">
        <v>0.44310000000000005</v>
      </c>
      <c r="X505" s="74">
        <v>3</v>
      </c>
      <c r="Y505" s="109">
        <v>0.32868000000000003</v>
      </c>
      <c r="Z505" s="109">
        <v>11.5</v>
      </c>
      <c r="AA505" s="77">
        <f>Y505/W505</f>
        <v>0.74177386594448202</v>
      </c>
      <c r="AB505" s="77">
        <f>U505</f>
        <v>8.6999999999999993</v>
      </c>
      <c r="AC505" s="78">
        <f>+AB505*(100-Z505)/100</f>
        <v>7.6994999999999996</v>
      </c>
      <c r="AD505" s="78">
        <f>AC505*AA505</f>
        <v>5.7112878808395386</v>
      </c>
      <c r="AE505" s="78">
        <f>+(AD505/Z505*12.5)</f>
        <v>6.2079216096081939</v>
      </c>
      <c r="AF505" s="63">
        <f>AE505*10000/25</f>
        <v>2483.1686438432776</v>
      </c>
      <c r="AG505" s="63"/>
      <c r="AH505" s="74" t="s">
        <v>2993</v>
      </c>
    </row>
    <row r="506" spans="1:34" ht="15" x14ac:dyDescent="0.2">
      <c r="A506" s="106" t="s">
        <v>23</v>
      </c>
      <c r="B506" s="74" t="s">
        <v>1078</v>
      </c>
      <c r="C506" s="74" t="s">
        <v>1079</v>
      </c>
      <c r="D506" s="74" t="s">
        <v>1228</v>
      </c>
      <c r="E506" s="74" t="s">
        <v>1366</v>
      </c>
      <c r="H506" s="74" t="s">
        <v>173</v>
      </c>
      <c r="I506" s="74" t="s">
        <v>1367</v>
      </c>
      <c r="J506" s="74" t="s">
        <v>1367</v>
      </c>
      <c r="K506" s="74" t="s">
        <v>26</v>
      </c>
      <c r="L506" s="74" t="s">
        <v>1370</v>
      </c>
      <c r="M506" s="107">
        <v>-7.6865069310000003</v>
      </c>
      <c r="N506" s="107">
        <v>35.98119998</v>
      </c>
      <c r="O506" s="108">
        <v>1490.9524919999999</v>
      </c>
      <c r="P506" s="108">
        <v>2</v>
      </c>
      <c r="Q506" s="108">
        <v>0.35163041499999997</v>
      </c>
      <c r="R506" s="137"/>
      <c r="S506" s="74">
        <v>79</v>
      </c>
      <c r="T506" s="74">
        <v>77</v>
      </c>
      <c r="U506" s="109">
        <f>V506/X506*T506</f>
        <v>11.293333333333333</v>
      </c>
      <c r="V506" s="109">
        <v>0.44</v>
      </c>
      <c r="W506" s="109">
        <v>0.31722</v>
      </c>
      <c r="X506" s="74">
        <v>3</v>
      </c>
      <c r="Y506" s="109">
        <v>0.22874</v>
      </c>
      <c r="Z506" s="109">
        <v>14.1</v>
      </c>
      <c r="AA506" s="77">
        <f>Y506/W506</f>
        <v>0.72107685517937081</v>
      </c>
      <c r="AB506" s="77">
        <f>U506</f>
        <v>11.293333333333333</v>
      </c>
      <c r="AC506" s="78">
        <f>+AB506*(100-Z506)/100</f>
        <v>9.7009733333333337</v>
      </c>
      <c r="AD506" s="78">
        <f>AC506*AA506</f>
        <v>6.995147343378938</v>
      </c>
      <c r="AE506" s="78">
        <f>+(AD506/Z506*12.5)</f>
        <v>6.2013717583146617</v>
      </c>
      <c r="AF506" s="63">
        <f>AE506*10000/25</f>
        <v>2480.5487033258646</v>
      </c>
      <c r="AG506" s="63"/>
      <c r="AH506" s="74" t="s">
        <v>2566</v>
      </c>
    </row>
    <row r="507" spans="1:34" ht="15" x14ac:dyDescent="0.2">
      <c r="A507" s="106" t="s">
        <v>23</v>
      </c>
      <c r="B507" s="74" t="s">
        <v>1078</v>
      </c>
      <c r="C507" s="74" t="s">
        <v>1132</v>
      </c>
      <c r="D507" s="74" t="s">
        <v>1868</v>
      </c>
      <c r="E507" s="74" t="s">
        <v>2519</v>
      </c>
      <c r="H507" s="74" t="s">
        <v>467</v>
      </c>
      <c r="I507" s="74" t="s">
        <v>2879</v>
      </c>
      <c r="J507" s="74" t="s">
        <v>973</v>
      </c>
      <c r="K507" s="74" t="s">
        <v>24</v>
      </c>
      <c r="L507" s="74" t="s">
        <v>2886</v>
      </c>
      <c r="M507" s="107">
        <v>-9.1714216666666601</v>
      </c>
      <c r="N507" s="107">
        <v>32.731856666666602</v>
      </c>
      <c r="O507" s="108">
        <v>1298.3</v>
      </c>
      <c r="P507" s="108">
        <v>0.75</v>
      </c>
      <c r="Q507" s="108">
        <v>0.44775426000000002</v>
      </c>
      <c r="R507" s="137"/>
      <c r="S507" s="74">
        <v>64</v>
      </c>
      <c r="T507" s="74">
        <v>63</v>
      </c>
      <c r="U507" s="109">
        <f>V507/X507*T507</f>
        <v>8.82</v>
      </c>
      <c r="V507" s="109">
        <v>0.28000000000000003</v>
      </c>
      <c r="W507" s="109">
        <v>0.22097</v>
      </c>
      <c r="X507" s="74">
        <v>2</v>
      </c>
      <c r="Y507" s="109">
        <v>0.17104</v>
      </c>
      <c r="Z507" s="109">
        <v>12.2</v>
      </c>
      <c r="AA507" s="77">
        <f>Y507/W507</f>
        <v>0.77404172512105718</v>
      </c>
      <c r="AB507" s="77">
        <f>U507</f>
        <v>8.82</v>
      </c>
      <c r="AC507" s="78">
        <f>+AB507*(100-Z507)/100</f>
        <v>7.7439599999999995</v>
      </c>
      <c r="AD507" s="78">
        <f>AC507*AA507</f>
        <v>5.9941481576684614</v>
      </c>
      <c r="AE507" s="78">
        <f>+(AD507/Z507*12.5)</f>
        <v>6.141545243512768</v>
      </c>
      <c r="AF507" s="63">
        <f>AE507*10000/25</f>
        <v>2456.6180974051072</v>
      </c>
      <c r="AG507" s="63"/>
      <c r="AH507" s="74" t="s">
        <v>2566</v>
      </c>
    </row>
    <row r="508" spans="1:34" ht="15" x14ac:dyDescent="0.2">
      <c r="A508" s="106" t="s">
        <v>23</v>
      </c>
      <c r="B508" s="74" t="s">
        <v>1086</v>
      </c>
      <c r="C508" s="74" t="s">
        <v>1103</v>
      </c>
      <c r="D508" s="74" t="s">
        <v>1288</v>
      </c>
      <c r="E508" s="74" t="s">
        <v>1442</v>
      </c>
      <c r="H508" s="74" t="s">
        <v>740</v>
      </c>
      <c r="I508" s="74" t="s">
        <v>1682</v>
      </c>
      <c r="J508" s="74" t="s">
        <v>1683</v>
      </c>
      <c r="K508" s="74" t="s">
        <v>26</v>
      </c>
      <c r="L508" s="74" t="s">
        <v>1684</v>
      </c>
      <c r="M508" s="107">
        <v>-3.8472459250000002</v>
      </c>
      <c r="N508" s="107">
        <v>35.473306219999998</v>
      </c>
      <c r="O508" s="108">
        <v>1838.72641</v>
      </c>
      <c r="P508" s="108">
        <v>2</v>
      </c>
      <c r="Q508" s="108">
        <v>2.0215660049999999</v>
      </c>
      <c r="R508" s="135"/>
      <c r="S508" s="74">
        <v>59</v>
      </c>
      <c r="T508" s="74">
        <v>56</v>
      </c>
      <c r="U508" s="109">
        <f>V508/X508*T508</f>
        <v>11.573333333333334</v>
      </c>
      <c r="V508" s="109">
        <v>0.62</v>
      </c>
      <c r="W508" s="109">
        <v>0.29574</v>
      </c>
      <c r="X508" s="74">
        <v>3</v>
      </c>
      <c r="Y508" s="109">
        <v>0.1709</v>
      </c>
      <c r="Z508" s="109">
        <v>12</v>
      </c>
      <c r="AA508" s="77">
        <f>Y508/W508</f>
        <v>0.57787245553526745</v>
      </c>
      <c r="AB508" s="77">
        <f>U508</f>
        <v>11.573333333333334</v>
      </c>
      <c r="AC508" s="78">
        <f>+AB508*(100-Z508)/100</f>
        <v>10.184533333333334</v>
      </c>
      <c r="AD508" s="78">
        <f>AC508*AA508</f>
        <v>5.885361285814116</v>
      </c>
      <c r="AE508" s="78">
        <f>+(AD508/Z508*12.5)</f>
        <v>6.130584672723038</v>
      </c>
      <c r="AF508" s="63">
        <f>AE508*10000/25</f>
        <v>2452.2338690892152</v>
      </c>
      <c r="AG508" s="63"/>
      <c r="AH508" s="74" t="s">
        <v>2566</v>
      </c>
    </row>
    <row r="509" spans="1:34" ht="15" x14ac:dyDescent="0.2">
      <c r="A509" s="106" t="s">
        <v>23</v>
      </c>
      <c r="B509" s="74" t="s">
        <v>1086</v>
      </c>
      <c r="C509" s="74" t="s">
        <v>1177</v>
      </c>
      <c r="D509" s="74" t="s">
        <v>1178</v>
      </c>
      <c r="E509" s="74" t="s">
        <v>1179</v>
      </c>
      <c r="H509" s="74" t="s">
        <v>1062</v>
      </c>
      <c r="I509" s="74" t="s">
        <v>1199</v>
      </c>
      <c r="J509" s="74" t="s">
        <v>1200</v>
      </c>
      <c r="K509" s="74" t="s">
        <v>24</v>
      </c>
      <c r="L509" s="74" t="s">
        <v>1203</v>
      </c>
      <c r="M509" s="107">
        <v>-3.37987315709952</v>
      </c>
      <c r="N509" s="107">
        <v>36.320515915447402</v>
      </c>
      <c r="O509" s="108">
        <v>1408.70247267887</v>
      </c>
      <c r="P509" s="108">
        <v>2.5</v>
      </c>
      <c r="Q509" s="108">
        <v>2.4633897450000002</v>
      </c>
      <c r="R509" s="135"/>
      <c r="S509" s="74">
        <v>45</v>
      </c>
      <c r="T509" s="74">
        <v>42</v>
      </c>
      <c r="U509" s="109">
        <f>V509/X509*T509</f>
        <v>7.1400000000000006</v>
      </c>
      <c r="V509" s="109">
        <v>0.68</v>
      </c>
      <c r="W509" s="109">
        <v>0.46079000000000003</v>
      </c>
      <c r="X509" s="74">
        <v>4</v>
      </c>
      <c r="Y509" s="109">
        <v>0.34245999999999999</v>
      </c>
      <c r="Z509" s="109">
        <v>9.8000000000000007</v>
      </c>
      <c r="AA509" s="77">
        <f>Y509/W509</f>
        <v>0.74320189240217882</v>
      </c>
      <c r="AB509" s="77">
        <f>U509</f>
        <v>7.1400000000000006</v>
      </c>
      <c r="AC509" s="78">
        <f>+AB509*(100-Z509)/100</f>
        <v>6.4402800000000004</v>
      </c>
      <c r="AD509" s="78">
        <f>AC509*AA509</f>
        <v>4.7864282835999044</v>
      </c>
      <c r="AE509" s="78">
        <f>+(AD509/Z509*12.5)</f>
        <v>6.1051381168366126</v>
      </c>
      <c r="AF509" s="63">
        <f>AE509*10000/25</f>
        <v>2442.0552467346452</v>
      </c>
      <c r="AG509" s="63"/>
      <c r="AH509" s="74" t="s">
        <v>2993</v>
      </c>
    </row>
    <row r="510" spans="1:34" ht="15" x14ac:dyDescent="0.2">
      <c r="A510" s="106" t="s">
        <v>23</v>
      </c>
      <c r="B510" s="74" t="s">
        <v>1086</v>
      </c>
      <c r="C510" s="74" t="s">
        <v>1087</v>
      </c>
      <c r="D510" s="74" t="s">
        <v>1095</v>
      </c>
      <c r="E510" s="74" t="s">
        <v>1235</v>
      </c>
      <c r="H510" s="74" t="s">
        <v>1549</v>
      </c>
      <c r="I510" s="74" t="s">
        <v>1550</v>
      </c>
      <c r="J510" s="74" t="s">
        <v>1550</v>
      </c>
      <c r="K510" s="74" t="s">
        <v>26</v>
      </c>
      <c r="L510" s="74" t="s">
        <v>1551</v>
      </c>
      <c r="M510" s="107">
        <v>-3.4708666670000001</v>
      </c>
      <c r="N510" s="107">
        <v>37.423531670000003</v>
      </c>
      <c r="O510" s="108">
        <v>715.3</v>
      </c>
      <c r="P510" s="108">
        <v>3</v>
      </c>
      <c r="Q510" s="108">
        <v>2.8197151549999999</v>
      </c>
      <c r="R510" s="135"/>
      <c r="S510" s="74">
        <v>78</v>
      </c>
      <c r="T510" s="74">
        <v>38</v>
      </c>
      <c r="U510" s="109">
        <f>V510/X510*T510</f>
        <v>9.6266666666666669</v>
      </c>
      <c r="V510" s="109">
        <v>0.76</v>
      </c>
      <c r="W510" s="109">
        <v>0.44755</v>
      </c>
      <c r="X510" s="74">
        <v>3</v>
      </c>
      <c r="Y510" s="109">
        <v>0.35104000000000002</v>
      </c>
      <c r="Z510" s="109">
        <v>13.5</v>
      </c>
      <c r="AA510" s="77">
        <f>Y510/W510</f>
        <v>0.78435928946486433</v>
      </c>
      <c r="AB510" s="77">
        <f>U510</f>
        <v>9.6266666666666669</v>
      </c>
      <c r="AC510" s="78">
        <f>+AB510*(100-Z510)/100</f>
        <v>8.3270666666666671</v>
      </c>
      <c r="AD510" s="78">
        <f>AC510*AA510</f>
        <v>6.5314120939932234</v>
      </c>
      <c r="AE510" s="78">
        <f>+(AD510/Z510*12.5)</f>
        <v>6.047603790734466</v>
      </c>
      <c r="AF510" s="63">
        <f>AE510*10000/25</f>
        <v>2419.0415162937866</v>
      </c>
      <c r="AG510" s="63"/>
      <c r="AH510" s="74" t="s">
        <v>2993</v>
      </c>
    </row>
    <row r="511" spans="1:34" ht="15" x14ac:dyDescent="0.2">
      <c r="A511" s="106" t="s">
        <v>23</v>
      </c>
      <c r="B511" s="74" t="s">
        <v>1086</v>
      </c>
      <c r="C511" s="74" t="s">
        <v>1177</v>
      </c>
      <c r="D511" s="74" t="s">
        <v>1191</v>
      </c>
      <c r="E511" s="74" t="s">
        <v>1503</v>
      </c>
      <c r="H511" s="74" t="s">
        <v>1014</v>
      </c>
      <c r="I511" s="74" t="s">
        <v>1504</v>
      </c>
      <c r="J511" s="74" t="s">
        <v>726</v>
      </c>
      <c r="K511" s="74" t="s">
        <v>25</v>
      </c>
      <c r="L511" s="74" t="s">
        <v>1507</v>
      </c>
      <c r="M511" s="107">
        <v>-3.4479500000000001</v>
      </c>
      <c r="N511" s="107">
        <v>36.913131666666601</v>
      </c>
      <c r="O511" s="108">
        <v>1026.3</v>
      </c>
      <c r="P511" s="108">
        <v>4</v>
      </c>
      <c r="Q511" s="108">
        <v>5.23220127</v>
      </c>
      <c r="R511" s="135"/>
      <c r="S511" s="74">
        <v>64</v>
      </c>
      <c r="T511" s="74">
        <v>58</v>
      </c>
      <c r="U511" s="109">
        <f>V511/X511*T511</f>
        <v>8.8933333333333344</v>
      </c>
      <c r="V511" s="109">
        <v>0.46</v>
      </c>
      <c r="W511" s="109">
        <v>0.41799000000000003</v>
      </c>
      <c r="X511" s="74">
        <v>3</v>
      </c>
      <c r="Y511" s="109">
        <v>0.34523999999999999</v>
      </c>
      <c r="Z511" s="109">
        <v>13.2</v>
      </c>
      <c r="AA511" s="77">
        <f>Y511/W511</f>
        <v>0.82595277398980826</v>
      </c>
      <c r="AB511" s="77">
        <f>U511</f>
        <v>8.8933333333333344</v>
      </c>
      <c r="AC511" s="78">
        <f>+AB511*(100-Z511)/100</f>
        <v>7.7194133333333346</v>
      </c>
      <c r="AD511" s="78">
        <f>AC511*AA511</f>
        <v>6.3758708562405797</v>
      </c>
      <c r="AE511" s="78">
        <f>+(AD511/Z511*12.5)</f>
        <v>6.0377564926520648</v>
      </c>
      <c r="AF511" s="63">
        <f>AE511*10000/25</f>
        <v>2415.1025970608257</v>
      </c>
      <c r="AG511" s="63"/>
      <c r="AH511" s="74" t="s">
        <v>2993</v>
      </c>
    </row>
    <row r="512" spans="1:34" ht="15" x14ac:dyDescent="0.2">
      <c r="A512" s="106" t="s">
        <v>23</v>
      </c>
      <c r="B512" s="74" t="s">
        <v>1086</v>
      </c>
      <c r="C512" s="74" t="s">
        <v>1103</v>
      </c>
      <c r="D512" s="74" t="s">
        <v>1288</v>
      </c>
      <c r="E512" s="74" t="s">
        <v>1442</v>
      </c>
      <c r="H512" s="74" t="s">
        <v>667</v>
      </c>
      <c r="I512" s="74" t="s">
        <v>2209</v>
      </c>
      <c r="J512" s="74" t="s">
        <v>861</v>
      </c>
      <c r="K512" s="74" t="s">
        <v>24</v>
      </c>
      <c r="L512" s="74" t="s">
        <v>2211</v>
      </c>
      <c r="M512" s="107">
        <v>-3.8478716328162998</v>
      </c>
      <c r="N512" s="107">
        <v>35.4739274981698</v>
      </c>
      <c r="O512" s="108">
        <v>1827.08976417913</v>
      </c>
      <c r="P512" s="108">
        <v>3</v>
      </c>
      <c r="Q512" s="108">
        <v>2.9425263400000001</v>
      </c>
      <c r="R512" s="135"/>
      <c r="S512" s="74">
        <v>37</v>
      </c>
      <c r="T512" s="74">
        <v>30</v>
      </c>
      <c r="U512" s="109">
        <f>V512/X512*T512</f>
        <v>8</v>
      </c>
      <c r="V512" s="109">
        <v>0.8</v>
      </c>
      <c r="W512" s="109">
        <v>0.46083999999999997</v>
      </c>
      <c r="X512" s="74">
        <v>3</v>
      </c>
      <c r="Y512" s="109">
        <v>0.30825999999999998</v>
      </c>
      <c r="Z512" s="109">
        <v>10</v>
      </c>
      <c r="AA512" s="77">
        <f>Y512/W512</f>
        <v>0.66890894887596564</v>
      </c>
      <c r="AB512" s="77">
        <f>U512</f>
        <v>8</v>
      </c>
      <c r="AC512" s="78">
        <f>+AB512*(100-Z512)/100</f>
        <v>7.2</v>
      </c>
      <c r="AD512" s="78">
        <f>AC512*AA512</f>
        <v>4.8161444319069524</v>
      </c>
      <c r="AE512" s="78">
        <f>+(AD512/Z512*12.5)</f>
        <v>6.0201805398836905</v>
      </c>
      <c r="AF512" s="63">
        <f>AE512*10000/25</f>
        <v>2408.0722159534762</v>
      </c>
      <c r="AG512" s="63"/>
      <c r="AH512" s="74" t="s">
        <v>2993</v>
      </c>
    </row>
    <row r="513" spans="1:34" ht="15" x14ac:dyDescent="0.2">
      <c r="A513" s="106" t="s">
        <v>23</v>
      </c>
      <c r="B513" s="74" t="s">
        <v>1078</v>
      </c>
      <c r="C513" s="74" t="s">
        <v>1079</v>
      </c>
      <c r="D513" s="74" t="s">
        <v>1228</v>
      </c>
      <c r="E513" s="74" t="s">
        <v>1366</v>
      </c>
      <c r="H513" s="74" t="s">
        <v>958</v>
      </c>
      <c r="I513" s="74" t="s">
        <v>1394</v>
      </c>
      <c r="J513" s="74" t="s">
        <v>1395</v>
      </c>
      <c r="K513" s="74" t="s">
        <v>25</v>
      </c>
      <c r="L513" s="74" t="s">
        <v>1396</v>
      </c>
      <c r="M513" s="107">
        <v>-7.6919616666666597</v>
      </c>
      <c r="N513" s="107">
        <v>35.980959999999897</v>
      </c>
      <c r="O513" s="108">
        <v>1535</v>
      </c>
      <c r="P513" s="108">
        <v>3</v>
      </c>
      <c r="Q513" s="108">
        <v>2.7342168249999999</v>
      </c>
      <c r="R513" s="137"/>
      <c r="S513" s="74">
        <v>67</v>
      </c>
      <c r="T513" s="74">
        <v>67</v>
      </c>
      <c r="U513" s="109">
        <f>V513/X513*T513</f>
        <v>11.613333333333333</v>
      </c>
      <c r="V513" s="109">
        <v>0.52</v>
      </c>
      <c r="W513" s="109">
        <v>0.33611000000000002</v>
      </c>
      <c r="X513" s="74">
        <v>3</v>
      </c>
      <c r="Y513" s="109">
        <v>0.24568999999999999</v>
      </c>
      <c r="Z513" s="110">
        <v>15</v>
      </c>
      <c r="AA513" s="77">
        <f>Y513/W513</f>
        <v>0.73098092886257471</v>
      </c>
      <c r="AB513" s="77">
        <f>U513</f>
        <v>11.613333333333333</v>
      </c>
      <c r="AC513" s="78">
        <f>+AB513*(100-Z513)/100</f>
        <v>9.8713333333333324</v>
      </c>
      <c r="AD513" s="78">
        <f>AC513*AA513</f>
        <v>7.2157564091120951</v>
      </c>
      <c r="AE513" s="78">
        <f>+(AD513/Z513*12.5)</f>
        <v>6.0131303409267458</v>
      </c>
      <c r="AF513" s="61">
        <f>AE513*10000/25</f>
        <v>2405.2521363706983</v>
      </c>
      <c r="AG513" s="63"/>
      <c r="AH513" s="74" t="s">
        <v>2993</v>
      </c>
    </row>
    <row r="514" spans="1:34" ht="15" x14ac:dyDescent="0.2">
      <c r="A514" s="106" t="s">
        <v>23</v>
      </c>
      <c r="B514" s="74" t="s">
        <v>1086</v>
      </c>
      <c r="C514" s="74" t="s">
        <v>1177</v>
      </c>
      <c r="D514" s="74" t="s">
        <v>1204</v>
      </c>
      <c r="E514" s="74" t="s">
        <v>1205</v>
      </c>
      <c r="H514" s="74" t="s">
        <v>817</v>
      </c>
      <c r="I514" s="74" t="s">
        <v>818</v>
      </c>
      <c r="J514" s="74" t="s">
        <v>818</v>
      </c>
      <c r="K514" s="74" t="s">
        <v>24</v>
      </c>
      <c r="L514" s="74" t="s">
        <v>2391</v>
      </c>
      <c r="M514" s="107">
        <v>-3.4053327502427799</v>
      </c>
      <c r="N514" s="107">
        <v>35.6014549613108</v>
      </c>
      <c r="O514" s="108">
        <v>1374.0609930119799</v>
      </c>
      <c r="P514" s="108">
        <v>1</v>
      </c>
      <c r="Q514" s="108">
        <v>1.1705363849999999</v>
      </c>
      <c r="R514" s="135"/>
      <c r="S514" s="74">
        <v>45</v>
      </c>
      <c r="T514" s="74">
        <v>52</v>
      </c>
      <c r="U514" s="109">
        <f>V514/X514*T514</f>
        <v>8.84</v>
      </c>
      <c r="V514" s="109">
        <v>0.68</v>
      </c>
      <c r="W514" s="109">
        <v>0.52519000000000005</v>
      </c>
      <c r="X514" s="74">
        <v>4</v>
      </c>
      <c r="Y514" s="109">
        <v>0.40670000000000001</v>
      </c>
      <c r="Z514" s="109">
        <v>12.5</v>
      </c>
      <c r="AA514" s="77">
        <f>Y514/W514</f>
        <v>0.77438641253641538</v>
      </c>
      <c r="AB514" s="77">
        <f>U514</f>
        <v>8.84</v>
      </c>
      <c r="AC514" s="78">
        <f>+AB514*(100-Z514)/100</f>
        <v>7.7350000000000003</v>
      </c>
      <c r="AD514" s="78">
        <f>AC514*AA514</f>
        <v>5.9898789009691731</v>
      </c>
      <c r="AE514" s="78">
        <f>+(AD514/Z514*12.5)</f>
        <v>5.9898789009691731</v>
      </c>
      <c r="AF514" s="63">
        <f>AE514*10000/25</f>
        <v>2395.9515603876694</v>
      </c>
      <c r="AG514" s="63"/>
      <c r="AH514" s="74" t="s">
        <v>2993</v>
      </c>
    </row>
    <row r="515" spans="1:34" ht="15" x14ac:dyDescent="0.2">
      <c r="A515" s="106" t="s">
        <v>23</v>
      </c>
      <c r="B515" s="74" t="s">
        <v>1078</v>
      </c>
      <c r="C515" s="74" t="s">
        <v>1079</v>
      </c>
      <c r="D515" s="74" t="s">
        <v>1228</v>
      </c>
      <c r="E515" s="74" t="s">
        <v>1366</v>
      </c>
      <c r="H515" s="74" t="s">
        <v>175</v>
      </c>
      <c r="I515" s="74" t="s">
        <v>1390</v>
      </c>
      <c r="J515" s="74" t="s">
        <v>176</v>
      </c>
      <c r="K515" s="74" t="s">
        <v>26</v>
      </c>
      <c r="L515" s="74" t="s">
        <v>1393</v>
      </c>
      <c r="M515" s="107">
        <v>-7.6921900000000001</v>
      </c>
      <c r="N515" s="107">
        <v>35.985156670000002</v>
      </c>
      <c r="O515" s="108">
        <v>1486.9</v>
      </c>
      <c r="P515" s="108">
        <v>0.5</v>
      </c>
      <c r="Q515" s="108">
        <v>0.65309851500000005</v>
      </c>
      <c r="R515" s="137"/>
      <c r="S515" s="74">
        <v>92</v>
      </c>
      <c r="T515" s="74">
        <v>78</v>
      </c>
      <c r="U515" s="109">
        <f>V515/X515*T515</f>
        <v>10.919999999999998</v>
      </c>
      <c r="V515" s="109">
        <v>0.42</v>
      </c>
      <c r="W515" s="109">
        <v>0.24949000000000002</v>
      </c>
      <c r="X515" s="74">
        <v>3</v>
      </c>
      <c r="Y515" s="109">
        <v>0.18506</v>
      </c>
      <c r="Z515" s="110">
        <v>14.5</v>
      </c>
      <c r="AA515" s="77">
        <f>Y515/W515</f>
        <v>0.74175317648001915</v>
      </c>
      <c r="AB515" s="77">
        <f>U515</f>
        <v>10.919999999999998</v>
      </c>
      <c r="AC515" s="78">
        <f>+AB515*(100-Z515)/100</f>
        <v>9.3365999999999989</v>
      </c>
      <c r="AD515" s="78">
        <f>AC515*AA515</f>
        <v>6.9254527075233456</v>
      </c>
      <c r="AE515" s="78">
        <f>+(AD515/Z515*12.5)</f>
        <v>5.9702178513132287</v>
      </c>
      <c r="AF515" s="61">
        <f>AE515*10000/25</f>
        <v>2388.0871405252915</v>
      </c>
      <c r="AG515" s="63"/>
      <c r="AH515" s="74" t="s">
        <v>1704</v>
      </c>
    </row>
    <row r="516" spans="1:34" ht="15" x14ac:dyDescent="0.2">
      <c r="A516" s="106" t="s">
        <v>23</v>
      </c>
      <c r="B516" s="74" t="s">
        <v>1078</v>
      </c>
      <c r="C516" s="74" t="s">
        <v>1079</v>
      </c>
      <c r="D516" s="74" t="s">
        <v>1419</v>
      </c>
      <c r="E516" s="74" t="s">
        <v>1544</v>
      </c>
      <c r="H516" s="74" t="s">
        <v>196</v>
      </c>
      <c r="I516" s="74" t="s">
        <v>1605</v>
      </c>
      <c r="J516" s="74" t="s">
        <v>197</v>
      </c>
      <c r="K516" s="74" t="s">
        <v>24</v>
      </c>
      <c r="L516" s="74" t="s">
        <v>1606</v>
      </c>
      <c r="M516" s="107">
        <v>-8.3410916666666601</v>
      </c>
      <c r="N516" s="107">
        <v>35.062628333333301</v>
      </c>
      <c r="O516" s="108">
        <v>1741.2</v>
      </c>
      <c r="P516" s="108">
        <v>1.25</v>
      </c>
      <c r="Q516" s="108">
        <v>1.3637724950000001</v>
      </c>
      <c r="R516" s="137"/>
      <c r="S516" s="74">
        <v>74</v>
      </c>
      <c r="T516" s="74">
        <v>62</v>
      </c>
      <c r="U516" s="109">
        <f>V516/X516*T516</f>
        <v>11.160000000000002</v>
      </c>
      <c r="V516" s="109">
        <v>0.54</v>
      </c>
      <c r="W516" s="109">
        <v>0.35449000000000003</v>
      </c>
      <c r="X516" s="74">
        <v>3</v>
      </c>
      <c r="Y516" s="109">
        <v>0.26552999999999999</v>
      </c>
      <c r="Z516" s="109">
        <v>14.9</v>
      </c>
      <c r="AA516" s="77">
        <f>Y516/W516</f>
        <v>0.74904792800925268</v>
      </c>
      <c r="AB516" s="77">
        <f>U516</f>
        <v>11.160000000000002</v>
      </c>
      <c r="AC516" s="78">
        <f>+AB516*(100-Z516)/100</f>
        <v>9.4971600000000009</v>
      </c>
      <c r="AD516" s="78">
        <f>AC516*AA516</f>
        <v>7.1138280199723551</v>
      </c>
      <c r="AE516" s="78">
        <f>+(AD516/Z516*12.5)</f>
        <v>5.9679765268224454</v>
      </c>
      <c r="AF516" s="63">
        <f>AE516*10000/25</f>
        <v>2387.1906107289778</v>
      </c>
      <c r="AG516" s="63"/>
      <c r="AH516" s="74" t="s">
        <v>1704</v>
      </c>
    </row>
    <row r="517" spans="1:34" ht="15" x14ac:dyDescent="0.2">
      <c r="A517" s="106" t="s">
        <v>23</v>
      </c>
      <c r="B517" s="74" t="s">
        <v>1078</v>
      </c>
      <c r="C517" s="74" t="s">
        <v>1079</v>
      </c>
      <c r="D517" s="74" t="s">
        <v>1228</v>
      </c>
      <c r="E517" s="74" t="s">
        <v>1229</v>
      </c>
      <c r="H517" s="74" t="s">
        <v>940</v>
      </c>
      <c r="I517" s="74" t="s">
        <v>941</v>
      </c>
      <c r="J517" s="74" t="s">
        <v>941</v>
      </c>
      <c r="K517" s="74" t="s">
        <v>26</v>
      </c>
      <c r="L517" s="74" t="s">
        <v>1252</v>
      </c>
      <c r="M517" s="107">
        <v>-7.6150572399999996</v>
      </c>
      <c r="N517" s="107">
        <v>35.953920420000003</v>
      </c>
      <c r="O517" s="108">
        <v>1370.8894190000001</v>
      </c>
      <c r="P517" s="108">
        <v>0.5</v>
      </c>
      <c r="Q517" s="108">
        <v>0.33458017000000001</v>
      </c>
      <c r="R517" s="137"/>
      <c r="S517" s="74">
        <v>93</v>
      </c>
      <c r="T517" s="74">
        <v>55</v>
      </c>
      <c r="U517" s="109">
        <f>V517/X517*T517</f>
        <v>9.02</v>
      </c>
      <c r="V517" s="109">
        <v>0.82</v>
      </c>
      <c r="W517" s="109">
        <v>0.66346000000000005</v>
      </c>
      <c r="X517" s="74">
        <v>5</v>
      </c>
      <c r="Y517" s="109">
        <v>0.51870000000000005</v>
      </c>
      <c r="Z517" s="110">
        <v>12.9</v>
      </c>
      <c r="AA517" s="77">
        <f>Y517/W517</f>
        <v>0.78181050854610679</v>
      </c>
      <c r="AB517" s="77">
        <f>U517</f>
        <v>9.02</v>
      </c>
      <c r="AC517" s="78">
        <f>+AB517*(100-Z517)/100</f>
        <v>7.8564199999999991</v>
      </c>
      <c r="AD517" s="78">
        <f>AC517*AA517</f>
        <v>6.1422317155518034</v>
      </c>
      <c r="AE517" s="78">
        <f>+(AD517/Z517*12.5)</f>
        <v>5.9517749181703525</v>
      </c>
      <c r="AF517" s="61">
        <f>AE517*10000/25</f>
        <v>2380.7099672681411</v>
      </c>
      <c r="AG517" s="63"/>
      <c r="AH517" s="74" t="s">
        <v>1704</v>
      </c>
    </row>
    <row r="518" spans="1:34" ht="15" x14ac:dyDescent="0.2">
      <c r="A518" s="106" t="s">
        <v>23</v>
      </c>
      <c r="B518" s="74" t="s">
        <v>1086</v>
      </c>
      <c r="C518" s="74" t="s">
        <v>1103</v>
      </c>
      <c r="D518" s="74" t="s">
        <v>1288</v>
      </c>
      <c r="E518" s="74" t="s">
        <v>1442</v>
      </c>
      <c r="H518" s="74" t="s">
        <v>1037</v>
      </c>
      <c r="I518" s="74" t="s">
        <v>1038</v>
      </c>
      <c r="J518" s="74" t="s">
        <v>2011</v>
      </c>
      <c r="K518" s="74" t="s">
        <v>26</v>
      </c>
      <c r="L518" s="74" t="s">
        <v>2012</v>
      </c>
      <c r="M518" s="107">
        <v>-3.8493599999999999</v>
      </c>
      <c r="N518" s="107">
        <v>35.473696670000002</v>
      </c>
      <c r="O518" s="108">
        <v>1835.6</v>
      </c>
      <c r="P518" s="108">
        <v>2.5</v>
      </c>
      <c r="Q518" s="108">
        <v>2.0045157599999999</v>
      </c>
      <c r="R518" s="135"/>
      <c r="S518" s="74">
        <v>114</v>
      </c>
      <c r="T518" s="74">
        <v>60</v>
      </c>
      <c r="U518" s="109">
        <f>V518/X518*T518</f>
        <v>9.6</v>
      </c>
      <c r="V518" s="109">
        <v>0.32</v>
      </c>
      <c r="W518" s="109">
        <v>0.14008999999999999</v>
      </c>
      <c r="X518" s="74">
        <v>2</v>
      </c>
      <c r="Y518" s="109">
        <v>9.4659999999999994E-2</v>
      </c>
      <c r="Z518" s="109">
        <v>12</v>
      </c>
      <c r="AA518" s="77">
        <f>Y518/W518</f>
        <v>0.67570847312442006</v>
      </c>
      <c r="AB518" s="77">
        <f>U518</f>
        <v>9.6</v>
      </c>
      <c r="AC518" s="78">
        <f>+AB518*(100-Z518)/100</f>
        <v>8.4480000000000004</v>
      </c>
      <c r="AD518" s="78">
        <f>AC518*AA518</f>
        <v>5.7083851809551014</v>
      </c>
      <c r="AE518" s="78">
        <f>+(AD518/Z518*12.5)</f>
        <v>5.9462345634948974</v>
      </c>
      <c r="AF518" s="63">
        <f>AE518*10000/25</f>
        <v>2378.493825397959</v>
      </c>
      <c r="AG518" s="63"/>
      <c r="AH518" s="74" t="s">
        <v>2993</v>
      </c>
    </row>
    <row r="519" spans="1:34" ht="15" x14ac:dyDescent="0.2">
      <c r="A519" s="106" t="s">
        <v>23</v>
      </c>
      <c r="B519" s="74" t="s">
        <v>1086</v>
      </c>
      <c r="C519" s="74" t="s">
        <v>1103</v>
      </c>
      <c r="D519" s="74" t="s">
        <v>1288</v>
      </c>
      <c r="E519" s="74" t="s">
        <v>1289</v>
      </c>
      <c r="H519" s="74" t="s">
        <v>664</v>
      </c>
      <c r="I519" s="74" t="s">
        <v>662</v>
      </c>
      <c r="J519" s="74" t="s">
        <v>662</v>
      </c>
      <c r="K519" s="74" t="s">
        <v>24</v>
      </c>
      <c r="L519" s="74" t="s">
        <v>1946</v>
      </c>
      <c r="M519" s="107">
        <v>-3.8395183333333298</v>
      </c>
      <c r="N519" s="107">
        <v>35.444083333333303</v>
      </c>
      <c r="O519" s="108">
        <v>1882.8</v>
      </c>
      <c r="P519" s="108">
        <v>2</v>
      </c>
      <c r="Q519" s="108">
        <v>2.0326857299999999</v>
      </c>
      <c r="R519" s="135"/>
      <c r="S519" s="74">
        <v>36</v>
      </c>
      <c r="T519" s="74">
        <v>30</v>
      </c>
      <c r="U519" s="109">
        <f>V519/X519*T519</f>
        <v>8.3999999999999986</v>
      </c>
      <c r="V519" s="109">
        <v>0.84</v>
      </c>
      <c r="W519" s="109">
        <v>0.31938</v>
      </c>
      <c r="X519" s="74">
        <v>3</v>
      </c>
      <c r="Y519" s="109">
        <v>0.20086999999999999</v>
      </c>
      <c r="Z519" s="76">
        <v>10</v>
      </c>
      <c r="AA519" s="77">
        <f>Y519/W519</f>
        <v>0.6289373160498466</v>
      </c>
      <c r="AB519" s="77">
        <f>U519</f>
        <v>8.3999999999999986</v>
      </c>
      <c r="AC519" s="78">
        <f>+AB519*(100-Z519)/100</f>
        <v>7.5599999999999987</v>
      </c>
      <c r="AD519" s="78">
        <f>AC519*AA519</f>
        <v>4.7547661093368392</v>
      </c>
      <c r="AE519" s="78">
        <f>+(AD519/Z519*12.5)</f>
        <v>5.9434576366710488</v>
      </c>
      <c r="AF519" s="61">
        <f>AE519*10000/25</f>
        <v>2377.3830546684198</v>
      </c>
      <c r="AG519" s="63"/>
      <c r="AH519" s="74" t="s">
        <v>2993</v>
      </c>
    </row>
    <row r="520" spans="1:34" ht="15" x14ac:dyDescent="0.2">
      <c r="A520" s="106" t="s">
        <v>23</v>
      </c>
      <c r="B520" s="74" t="s">
        <v>1086</v>
      </c>
      <c r="C520" s="74" t="s">
        <v>1103</v>
      </c>
      <c r="D520" s="74" t="s">
        <v>1294</v>
      </c>
      <c r="E520" s="74" t="s">
        <v>1295</v>
      </c>
      <c r="H520" s="74" t="s">
        <v>615</v>
      </c>
      <c r="I520" s="74" t="s">
        <v>2551</v>
      </c>
      <c r="J520" s="74" t="s">
        <v>2551</v>
      </c>
      <c r="K520" s="74" t="s">
        <v>24</v>
      </c>
      <c r="L520" s="74" t="s">
        <v>2555</v>
      </c>
      <c r="M520" s="107">
        <v>-4.4532158122228296</v>
      </c>
      <c r="N520" s="107">
        <v>35.506970097935103</v>
      </c>
      <c r="O520" s="108">
        <v>1540.2546736208201</v>
      </c>
      <c r="P520" s="108">
        <v>0.75</v>
      </c>
      <c r="Q520" s="108">
        <v>0.71166240000000003</v>
      </c>
      <c r="R520" s="135"/>
      <c r="S520" s="74">
        <v>95</v>
      </c>
      <c r="T520" s="74">
        <v>56</v>
      </c>
      <c r="U520" s="109">
        <f>V520/X520*T520</f>
        <v>8.5866666666666678</v>
      </c>
      <c r="V520" s="109">
        <v>0.46</v>
      </c>
      <c r="W520" s="109">
        <v>0.21509</v>
      </c>
      <c r="X520" s="74">
        <v>3</v>
      </c>
      <c r="Y520" s="109">
        <v>0.13966999999999999</v>
      </c>
      <c r="Z520" s="110">
        <v>10.5</v>
      </c>
      <c r="AA520" s="77">
        <f>Y520/W520</f>
        <v>0.64935608349993024</v>
      </c>
      <c r="AB520" s="77">
        <f>U520</f>
        <v>8.5866666666666678</v>
      </c>
      <c r="AC520" s="78">
        <f>+AB520*(100-Z520)/100</f>
        <v>7.6850666666666676</v>
      </c>
      <c r="AD520" s="78">
        <f>AC520*AA520</f>
        <v>4.9903447921025315</v>
      </c>
      <c r="AE520" s="78">
        <f>+(AD520/Z520*12.5)</f>
        <v>5.9408866572649179</v>
      </c>
      <c r="AF520" s="63">
        <f>AE520*10000/25</f>
        <v>2376.3546629059674</v>
      </c>
      <c r="AG520" s="63"/>
      <c r="AH520" s="74" t="s">
        <v>2993</v>
      </c>
    </row>
    <row r="521" spans="1:34" ht="15" x14ac:dyDescent="0.2">
      <c r="A521" s="106" t="s">
        <v>23</v>
      </c>
      <c r="B521" s="74" t="s">
        <v>1086</v>
      </c>
      <c r="C521" s="74" t="s">
        <v>1103</v>
      </c>
      <c r="D521" s="74" t="s">
        <v>1288</v>
      </c>
      <c r="E521" s="74" t="s">
        <v>1330</v>
      </c>
      <c r="H521" s="74" t="s">
        <v>744</v>
      </c>
      <c r="I521" s="74" t="s">
        <v>1774</v>
      </c>
      <c r="J521" s="74" t="s">
        <v>1775</v>
      </c>
      <c r="K521" s="74" t="s">
        <v>26</v>
      </c>
      <c r="L521" s="74" t="s">
        <v>1777</v>
      </c>
      <c r="M521" s="107">
        <v>-3.7635683329999998</v>
      </c>
      <c r="N521" s="107">
        <v>35.485566669999997</v>
      </c>
      <c r="O521" s="108">
        <v>1735.9</v>
      </c>
      <c r="P521" s="108">
        <v>1</v>
      </c>
      <c r="Q521" s="108">
        <v>1.393425095</v>
      </c>
      <c r="R521" s="135"/>
      <c r="S521" s="74">
        <v>86</v>
      </c>
      <c r="T521" s="74">
        <v>77</v>
      </c>
      <c r="U521" s="109">
        <f>V521/X521*T521</f>
        <v>10.266666666666666</v>
      </c>
      <c r="V521" s="109">
        <v>0.4</v>
      </c>
      <c r="W521" s="109">
        <v>0.29239999999999999</v>
      </c>
      <c r="X521" s="74">
        <v>3</v>
      </c>
      <c r="Y521" s="109">
        <v>0.21640000000000001</v>
      </c>
      <c r="Z521" s="109">
        <v>13.8</v>
      </c>
      <c r="AA521" s="77">
        <f>Y521/W521</f>
        <v>0.74008207934336534</v>
      </c>
      <c r="AB521" s="77">
        <f>U521</f>
        <v>10.266666666666666</v>
      </c>
      <c r="AC521" s="78">
        <f>+AB521*(100-Z521)/100</f>
        <v>8.8498666666666654</v>
      </c>
      <c r="AD521" s="78">
        <f>AC521*AA521</f>
        <v>6.5496277245782029</v>
      </c>
      <c r="AE521" s="78">
        <f>+(AD521/Z521*12.5)</f>
        <v>5.9326338084947485</v>
      </c>
      <c r="AF521" s="63">
        <f>AE521*10000/25</f>
        <v>2373.0535233978994</v>
      </c>
      <c r="AG521" s="63"/>
      <c r="AH521" s="74" t="s">
        <v>2646</v>
      </c>
    </row>
    <row r="522" spans="1:34" ht="15" x14ac:dyDescent="0.2">
      <c r="A522" s="106" t="s">
        <v>23</v>
      </c>
      <c r="B522" s="74" t="s">
        <v>1078</v>
      </c>
      <c r="C522" s="74" t="s">
        <v>1132</v>
      </c>
      <c r="D522" s="74" t="s">
        <v>1133</v>
      </c>
      <c r="E522" s="74" t="s">
        <v>1660</v>
      </c>
      <c r="H522" s="74" t="s">
        <v>871</v>
      </c>
      <c r="I522" s="74" t="s">
        <v>2803</v>
      </c>
      <c r="J522" s="74" t="s">
        <v>872</v>
      </c>
      <c r="K522" s="74" t="s">
        <v>25</v>
      </c>
      <c r="L522" s="74" t="s">
        <v>2807</v>
      </c>
      <c r="M522" s="107">
        <v>-8.8526399999999992</v>
      </c>
      <c r="N522" s="107">
        <v>32.963963333333297</v>
      </c>
      <c r="O522" s="108">
        <v>1546</v>
      </c>
      <c r="P522" s="108">
        <v>2</v>
      </c>
      <c r="Q522" s="108">
        <v>1.22218133</v>
      </c>
      <c r="R522" s="137"/>
      <c r="S522" s="74">
        <v>99</v>
      </c>
      <c r="T522" s="74">
        <v>76</v>
      </c>
      <c r="U522" s="109">
        <f>V522/X522*T522</f>
        <v>9.5</v>
      </c>
      <c r="V522" s="109">
        <v>0.5</v>
      </c>
      <c r="W522" s="109">
        <v>0.4</v>
      </c>
      <c r="X522" s="74">
        <v>4</v>
      </c>
      <c r="Y522" s="109">
        <v>0.32900000000000001</v>
      </c>
      <c r="Z522" s="109">
        <v>14.2</v>
      </c>
      <c r="AA522" s="77">
        <f>Y522/W522</f>
        <v>0.82250000000000001</v>
      </c>
      <c r="AB522" s="77">
        <f>U522</f>
        <v>9.5</v>
      </c>
      <c r="AC522" s="78">
        <f>+AB522*(100-Z522)/100</f>
        <v>8.1509999999999998</v>
      </c>
      <c r="AD522" s="78">
        <f>AC522*AA522</f>
        <v>6.7041975000000003</v>
      </c>
      <c r="AE522" s="78">
        <f>+(AD522/Z522*12.5)</f>
        <v>5.901582306338029</v>
      </c>
      <c r="AF522" s="63">
        <f>AE522*10000/25</f>
        <v>2360.6329225352115</v>
      </c>
      <c r="AG522" s="63"/>
      <c r="AH522" s="74" t="s">
        <v>2646</v>
      </c>
    </row>
    <row r="523" spans="1:34" ht="15" x14ac:dyDescent="0.2">
      <c r="A523" s="106" t="s">
        <v>23</v>
      </c>
      <c r="B523" s="74" t="s">
        <v>1078</v>
      </c>
      <c r="C523" s="74" t="s">
        <v>1079</v>
      </c>
      <c r="D523" s="74" t="s">
        <v>1080</v>
      </c>
      <c r="E523" s="74" t="s">
        <v>1081</v>
      </c>
      <c r="H523" s="74" t="s">
        <v>121</v>
      </c>
      <c r="I523" s="74" t="s">
        <v>122</v>
      </c>
      <c r="J523" s="74" t="s">
        <v>122</v>
      </c>
      <c r="K523" s="74" t="s">
        <v>26</v>
      </c>
      <c r="L523" s="74" t="s">
        <v>1085</v>
      </c>
      <c r="M523" s="107">
        <v>-7.4918536290000004</v>
      </c>
      <c r="N523" s="107">
        <v>35.756549540000002</v>
      </c>
      <c r="O523" s="108">
        <v>1313.540939</v>
      </c>
      <c r="P523" s="108">
        <v>6</v>
      </c>
      <c r="Q523" s="108">
        <v>5.69132236</v>
      </c>
      <c r="R523" s="135"/>
      <c r="S523" s="74">
        <v>43</v>
      </c>
      <c r="T523" s="74">
        <v>40</v>
      </c>
      <c r="U523" s="109">
        <f>V523/X523*T523</f>
        <v>9.0666666666666664</v>
      </c>
      <c r="V523" s="109">
        <v>0.68</v>
      </c>
      <c r="W523" s="109">
        <v>0.41822000000000004</v>
      </c>
      <c r="X523" s="74">
        <v>3</v>
      </c>
      <c r="Y523" s="109">
        <v>0.31230000000000002</v>
      </c>
      <c r="Z523" s="109">
        <v>12.6</v>
      </c>
      <c r="AA523" s="77">
        <f>Y523/W523</f>
        <v>0.74673616756730909</v>
      </c>
      <c r="AB523" s="77">
        <f>U523</f>
        <v>9.0666666666666664</v>
      </c>
      <c r="AC523" s="78">
        <f>+AB523*(100-Z523)/100</f>
        <v>7.924266666666667</v>
      </c>
      <c r="AD523" s="78">
        <f>AC523*AA523</f>
        <v>5.9173365214480418</v>
      </c>
      <c r="AE523" s="78">
        <f>+(AD523/Z523*12.5)</f>
        <v>5.8703735331825806</v>
      </c>
      <c r="AF523" s="63">
        <f>AE523*10000/25</f>
        <v>2348.1494132730322</v>
      </c>
      <c r="AG523" s="63"/>
      <c r="AH523" s="74" t="s">
        <v>2646</v>
      </c>
    </row>
    <row r="524" spans="1:34" ht="15" x14ac:dyDescent="0.2">
      <c r="A524" s="106" t="s">
        <v>23</v>
      </c>
      <c r="B524" s="74" t="s">
        <v>1078</v>
      </c>
      <c r="C524" s="74" t="s">
        <v>1132</v>
      </c>
      <c r="D524" s="74" t="s">
        <v>1868</v>
      </c>
      <c r="E524" s="74" t="s">
        <v>2075</v>
      </c>
      <c r="H524" s="74" t="s">
        <v>923</v>
      </c>
      <c r="I524" s="74" t="s">
        <v>924</v>
      </c>
      <c r="J524" s="74" t="s">
        <v>924</v>
      </c>
      <c r="K524" s="74" t="s">
        <v>25</v>
      </c>
      <c r="L524" s="74" t="s">
        <v>2917</v>
      </c>
      <c r="M524" s="107">
        <v>-9.1732800000000001</v>
      </c>
      <c r="N524" s="107">
        <v>32.706130000000002</v>
      </c>
      <c r="O524" s="108">
        <v>1310.9</v>
      </c>
      <c r="P524" s="108">
        <v>5.5</v>
      </c>
      <c r="Q524" s="108">
        <v>4.5781143350000004</v>
      </c>
      <c r="R524" s="137"/>
      <c r="S524" s="74">
        <v>83</v>
      </c>
      <c r="T524" s="74">
        <v>80</v>
      </c>
      <c r="U524" s="109">
        <f>V524/X524*T524</f>
        <v>8.8000000000000007</v>
      </c>
      <c r="V524" s="109">
        <v>0.33</v>
      </c>
      <c r="W524" s="109">
        <v>0.29138999999999998</v>
      </c>
      <c r="X524" s="74">
        <v>3</v>
      </c>
      <c r="Y524" s="109">
        <v>0.23646999999999999</v>
      </c>
      <c r="Z524" s="109">
        <v>13.3</v>
      </c>
      <c r="AA524" s="77">
        <f>Y524/W524</f>
        <v>0.81152407426473117</v>
      </c>
      <c r="AB524" s="77">
        <f>U524</f>
        <v>8.8000000000000007</v>
      </c>
      <c r="AC524" s="78">
        <f>+AB524*(100-Z524)/100</f>
        <v>7.6295999999999999</v>
      </c>
      <c r="AD524" s="78">
        <f>AC524*AA524</f>
        <v>6.1916040770101928</v>
      </c>
      <c r="AE524" s="78">
        <f>+(AD524/Z524*12.5)</f>
        <v>5.8191767641073238</v>
      </c>
      <c r="AF524" s="63">
        <f>AE524*10000/25</f>
        <v>2327.6707056429295</v>
      </c>
      <c r="AG524" s="63"/>
      <c r="AH524" s="74" t="s">
        <v>1806</v>
      </c>
    </row>
    <row r="525" spans="1:34" ht="15" x14ac:dyDescent="0.2">
      <c r="A525" s="106" t="s">
        <v>23</v>
      </c>
      <c r="B525" s="74" t="s">
        <v>1086</v>
      </c>
      <c r="C525" s="74" t="s">
        <v>1177</v>
      </c>
      <c r="D525" s="74" t="s">
        <v>1191</v>
      </c>
      <c r="E525" s="74" t="s">
        <v>1353</v>
      </c>
      <c r="H525" s="74" t="s">
        <v>1040</v>
      </c>
      <c r="I525" s="74" t="s">
        <v>1354</v>
      </c>
      <c r="K525" s="74" t="s">
        <v>24</v>
      </c>
      <c r="L525" s="74" t="s">
        <v>1356</v>
      </c>
      <c r="M525" s="107">
        <v>-3.38319499999999</v>
      </c>
      <c r="N525" s="107">
        <v>36.937741666666597</v>
      </c>
      <c r="O525" s="108">
        <v>1111.0999999999999</v>
      </c>
      <c r="P525" s="108">
        <v>3</v>
      </c>
      <c r="Q525" s="108">
        <v>4.3648627199999996</v>
      </c>
      <c r="R525" s="135"/>
      <c r="S525" s="74">
        <v>58</v>
      </c>
      <c r="T525" s="74">
        <v>52</v>
      </c>
      <c r="U525" s="109">
        <f>V525/X525*T525</f>
        <v>9.1866666666666674</v>
      </c>
      <c r="V525" s="109">
        <v>0.53</v>
      </c>
      <c r="W525" s="109">
        <v>0.37269000000000002</v>
      </c>
      <c r="X525" s="74">
        <v>3</v>
      </c>
      <c r="Y525" s="109">
        <v>0.28461000000000003</v>
      </c>
      <c r="Z525" s="109">
        <v>13.1</v>
      </c>
      <c r="AA525" s="77">
        <f>Y525/W525</f>
        <v>0.76366417129517838</v>
      </c>
      <c r="AB525" s="77">
        <f>U525</f>
        <v>9.1866666666666674</v>
      </c>
      <c r="AC525" s="78">
        <f>+AB525*(100-Z525)/100</f>
        <v>7.9832133333333344</v>
      </c>
      <c r="AD525" s="78">
        <f>AC525*AA525</f>
        <v>6.0964939944726195</v>
      </c>
      <c r="AE525" s="78">
        <f>+(AD525/Z525*12.5)</f>
        <v>5.8172652619013547</v>
      </c>
      <c r="AF525" s="63">
        <f>AE525*10000/25</f>
        <v>2326.9061047605419</v>
      </c>
      <c r="AG525" s="63"/>
      <c r="AH525" s="74" t="s">
        <v>1806</v>
      </c>
    </row>
    <row r="526" spans="1:34" ht="15" x14ac:dyDescent="0.2">
      <c r="A526" s="106" t="s">
        <v>23</v>
      </c>
      <c r="B526" s="74" t="s">
        <v>1086</v>
      </c>
      <c r="C526" s="74" t="s">
        <v>1103</v>
      </c>
      <c r="D526" s="74" t="s">
        <v>1294</v>
      </c>
      <c r="E526" s="74" t="s">
        <v>1295</v>
      </c>
      <c r="H526" s="74" t="s">
        <v>615</v>
      </c>
      <c r="I526" s="74" t="s">
        <v>2551</v>
      </c>
      <c r="J526" s="74" t="s">
        <v>2551</v>
      </c>
      <c r="K526" s="74" t="s">
        <v>25</v>
      </c>
      <c r="L526" s="74" t="s">
        <v>2554</v>
      </c>
      <c r="M526" s="107">
        <v>-4.4533394316692902</v>
      </c>
      <c r="N526" s="107">
        <v>35.507113979293599</v>
      </c>
      <c r="O526" s="108">
        <v>1545.60286468755</v>
      </c>
      <c r="P526" s="108">
        <v>0.75</v>
      </c>
      <c r="Q526" s="108">
        <v>0.71166240000000003</v>
      </c>
      <c r="R526" s="135"/>
      <c r="S526" s="74">
        <v>39</v>
      </c>
      <c r="T526" s="74">
        <v>42</v>
      </c>
      <c r="U526" s="109">
        <f>V526/X526*T526</f>
        <v>9.24</v>
      </c>
      <c r="V526" s="109">
        <v>0.88</v>
      </c>
      <c r="W526" s="109">
        <v>0.34861000000000003</v>
      </c>
      <c r="X526" s="74">
        <v>4</v>
      </c>
      <c r="Y526" s="109">
        <v>0.20562</v>
      </c>
      <c r="Z526" s="110">
        <v>10.5</v>
      </c>
      <c r="AA526" s="77">
        <f>Y526/W526</f>
        <v>0.58982817475115457</v>
      </c>
      <c r="AB526" s="77">
        <f>U526</f>
        <v>9.24</v>
      </c>
      <c r="AC526" s="78">
        <f>+AB526*(100-Z526)/100</f>
        <v>8.2698</v>
      </c>
      <c r="AD526" s="78">
        <f>AC526*AA526</f>
        <v>4.8777610395570976</v>
      </c>
      <c r="AE526" s="78">
        <f>+(AD526/Z526*12.5)</f>
        <v>5.8068583804251155</v>
      </c>
      <c r="AF526" s="63">
        <f>AE526*10000/25</f>
        <v>2322.7433521700459</v>
      </c>
      <c r="AG526" s="63"/>
      <c r="AH526" s="74" t="s">
        <v>1806</v>
      </c>
    </row>
    <row r="527" spans="1:34" ht="15" x14ac:dyDescent="0.2">
      <c r="A527" s="106" t="s">
        <v>23</v>
      </c>
      <c r="B527" s="74" t="s">
        <v>1086</v>
      </c>
      <c r="C527" s="74" t="s">
        <v>1177</v>
      </c>
      <c r="D527" s="74" t="s">
        <v>1178</v>
      </c>
      <c r="E527" s="74" t="s">
        <v>2086</v>
      </c>
      <c r="H527" s="74" t="s">
        <v>1053</v>
      </c>
      <c r="I527" s="74" t="s">
        <v>2436</v>
      </c>
      <c r="J527" s="74" t="s">
        <v>2437</v>
      </c>
      <c r="K527" s="74" t="s">
        <v>25</v>
      </c>
      <c r="L527" s="74" t="s">
        <v>2438</v>
      </c>
      <c r="M527" s="107">
        <v>-3.3608683333333298</v>
      </c>
      <c r="N527" s="107">
        <v>36.327386666666598</v>
      </c>
      <c r="O527" s="108">
        <v>1456.6</v>
      </c>
      <c r="P527" s="108">
        <v>1</v>
      </c>
      <c r="Q527" s="108">
        <v>0.68868163500000001</v>
      </c>
      <c r="R527" s="135"/>
      <c r="S527" s="74">
        <v>57</v>
      </c>
      <c r="T527" s="74">
        <v>52</v>
      </c>
      <c r="U527" s="109">
        <f>V527/X527*T527</f>
        <v>7.6266666666666669</v>
      </c>
      <c r="V527" s="109">
        <v>0.44</v>
      </c>
      <c r="W527" s="109">
        <v>0.36643999999999999</v>
      </c>
      <c r="X527" s="74">
        <v>3</v>
      </c>
      <c r="Y527" s="109">
        <v>0.28895999999999999</v>
      </c>
      <c r="Z527" s="109">
        <v>11.6</v>
      </c>
      <c r="AA527" s="77">
        <f>Y527/W527</f>
        <v>0.78856020085143541</v>
      </c>
      <c r="AB527" s="77">
        <f>U527</f>
        <v>7.6266666666666669</v>
      </c>
      <c r="AC527" s="78">
        <f>+AB527*(100-Z527)/100</f>
        <v>6.741973333333334</v>
      </c>
      <c r="AD527" s="78">
        <f>AC527*AA527</f>
        <v>5.3164518458683556</v>
      </c>
      <c r="AE527" s="78">
        <f>+(AD527/Z527*12.5)</f>
        <v>5.7289351787374523</v>
      </c>
      <c r="AF527" s="63">
        <f>AE527*10000/25</f>
        <v>2291.5740714949807</v>
      </c>
      <c r="AG527" s="63"/>
      <c r="AH527" s="74" t="s">
        <v>2059</v>
      </c>
    </row>
    <row r="528" spans="1:34" ht="15" x14ac:dyDescent="0.2">
      <c r="A528" s="106" t="s">
        <v>23</v>
      </c>
      <c r="B528" s="74" t="s">
        <v>1086</v>
      </c>
      <c r="C528" s="74" t="s">
        <v>1103</v>
      </c>
      <c r="D528" s="74" t="s">
        <v>1288</v>
      </c>
      <c r="E528" s="74" t="s">
        <v>1330</v>
      </c>
      <c r="H528" s="74" t="s">
        <v>673</v>
      </c>
      <c r="I528" s="74" t="s">
        <v>1872</v>
      </c>
      <c r="J528" s="74" t="s">
        <v>1032</v>
      </c>
      <c r="K528" s="74" t="s">
        <v>25</v>
      </c>
      <c r="L528" s="74" t="s">
        <v>1874</v>
      </c>
      <c r="M528" s="107">
        <v>-3.7721403738330999</v>
      </c>
      <c r="N528" s="107">
        <v>35.480814463069002</v>
      </c>
      <c r="O528" s="108">
        <v>1756.2426819832899</v>
      </c>
      <c r="P528" s="108">
        <v>3</v>
      </c>
      <c r="Q528" s="108">
        <v>3.332210925</v>
      </c>
      <c r="R528" s="135"/>
      <c r="S528" s="74">
        <v>52</v>
      </c>
      <c r="T528" s="74">
        <v>52</v>
      </c>
      <c r="U528" s="109">
        <f>V528/X528*T528</f>
        <v>11.44</v>
      </c>
      <c r="V528" s="109">
        <v>0.66</v>
      </c>
      <c r="W528" s="109">
        <v>0.38806000000000002</v>
      </c>
      <c r="X528" s="74">
        <v>3</v>
      </c>
      <c r="Y528" s="109">
        <v>0.24218999999999999</v>
      </c>
      <c r="Z528" s="109">
        <v>13.5</v>
      </c>
      <c r="AA528" s="77">
        <f>Y528/W528</f>
        <v>0.62410451991960003</v>
      </c>
      <c r="AB528" s="77">
        <f>U528</f>
        <v>11.44</v>
      </c>
      <c r="AC528" s="78">
        <f>+AB528*(100-Z528)/100</f>
        <v>9.8956</v>
      </c>
      <c r="AD528" s="78">
        <f>AC528*AA528</f>
        <v>6.1758886873163936</v>
      </c>
      <c r="AE528" s="78">
        <f>+(AD528/Z528*12.5)</f>
        <v>5.718415451218883</v>
      </c>
      <c r="AF528" s="63">
        <f>AE528*10000/25</f>
        <v>2287.3661804875533</v>
      </c>
      <c r="AG528" s="63"/>
      <c r="AH528" s="74" t="s">
        <v>2059</v>
      </c>
    </row>
    <row r="529" spans="1:34" ht="15" x14ac:dyDescent="0.2">
      <c r="A529" s="106" t="s">
        <v>23</v>
      </c>
      <c r="B529" s="74" t="s">
        <v>1078</v>
      </c>
      <c r="C529" s="74" t="s">
        <v>1079</v>
      </c>
      <c r="D529" s="74" t="s">
        <v>1419</v>
      </c>
      <c r="E529" s="74" t="s">
        <v>1626</v>
      </c>
      <c r="H529" s="74" t="s">
        <v>203</v>
      </c>
      <c r="I529" s="74" t="s">
        <v>1664</v>
      </c>
      <c r="J529" s="74" t="s">
        <v>1664</v>
      </c>
      <c r="K529" s="74" t="s">
        <v>25</v>
      </c>
      <c r="L529" s="74" t="s">
        <v>1666</v>
      </c>
      <c r="M529" s="107">
        <v>-8.2926149999999996</v>
      </c>
      <c r="N529" s="107">
        <v>35.015306666666604</v>
      </c>
      <c r="O529" s="108">
        <v>1653.8</v>
      </c>
      <c r="P529" s="108">
        <v>2</v>
      </c>
      <c r="Q529" s="108">
        <v>2.045782295</v>
      </c>
      <c r="R529" s="137"/>
      <c r="S529" s="74">
        <v>71</v>
      </c>
      <c r="T529" s="74">
        <v>50</v>
      </c>
      <c r="U529" s="109">
        <f>V529/X529*T529</f>
        <v>12.75</v>
      </c>
      <c r="V529" s="109">
        <v>1.02</v>
      </c>
      <c r="W529" s="109">
        <v>0.71157999999999999</v>
      </c>
      <c r="X529" s="74">
        <v>4</v>
      </c>
      <c r="Y529" s="109">
        <v>0.5161</v>
      </c>
      <c r="Z529" s="109">
        <v>16.899999999999999</v>
      </c>
      <c r="AA529" s="77">
        <f>Y529/W529</f>
        <v>0.72528738862812336</v>
      </c>
      <c r="AB529" s="77">
        <f>U529</f>
        <v>12.75</v>
      </c>
      <c r="AC529" s="78">
        <f>+AB529*(100-Z529)/100</f>
        <v>10.595249999999998</v>
      </c>
      <c r="AD529" s="78">
        <f>AC529*AA529</f>
        <v>7.6846012043621226</v>
      </c>
      <c r="AE529" s="78">
        <f>+(AD529/Z529*12.5)</f>
        <v>5.683876630445357</v>
      </c>
      <c r="AF529" s="63">
        <f>AE529*10000/25</f>
        <v>2273.5506521781431</v>
      </c>
      <c r="AG529" s="63"/>
      <c r="AH529" s="74" t="s">
        <v>2059</v>
      </c>
    </row>
    <row r="530" spans="1:34" ht="15" x14ac:dyDescent="0.2">
      <c r="A530" s="106" t="s">
        <v>23</v>
      </c>
      <c r="B530" s="74" t="s">
        <v>1078</v>
      </c>
      <c r="C530" s="74" t="s">
        <v>1079</v>
      </c>
      <c r="D530" s="74" t="s">
        <v>1228</v>
      </c>
      <c r="E530" s="74" t="s">
        <v>1276</v>
      </c>
      <c r="H530" s="74" t="s">
        <v>168</v>
      </c>
      <c r="I530" s="74" t="s">
        <v>169</v>
      </c>
      <c r="J530" s="74" t="s">
        <v>169</v>
      </c>
      <c r="K530" s="74" t="s">
        <v>26</v>
      </c>
      <c r="L530" s="74" t="s">
        <v>1315</v>
      </c>
      <c r="M530" s="107">
        <v>-7.6124964510000002</v>
      </c>
      <c r="N530" s="107">
        <v>35.98018158</v>
      </c>
      <c r="O530" s="108">
        <v>1352.582584</v>
      </c>
      <c r="P530" s="108">
        <v>8</v>
      </c>
      <c r="Q530" s="108">
        <v>8.3420176949999991</v>
      </c>
      <c r="R530" s="137"/>
      <c r="S530" s="74">
        <v>71</v>
      </c>
      <c r="T530" s="74">
        <v>57</v>
      </c>
      <c r="U530" s="109">
        <f>V530/X530*T530</f>
        <v>6.08</v>
      </c>
      <c r="V530" s="109">
        <v>0.32</v>
      </c>
      <c r="W530" s="109">
        <v>0.22866999999999998</v>
      </c>
      <c r="X530" s="74">
        <v>3</v>
      </c>
      <c r="Y530" s="109">
        <v>0.22805</v>
      </c>
      <c r="Z530" s="109">
        <v>11.8</v>
      </c>
      <c r="AA530" s="77">
        <f>Y530/W530</f>
        <v>0.99728866926138116</v>
      </c>
      <c r="AB530" s="77">
        <f>U530</f>
        <v>6.08</v>
      </c>
      <c r="AC530" s="78">
        <f>+AB530*(100-Z530)/100</f>
        <v>5.3625599999999993</v>
      </c>
      <c r="AD530" s="78">
        <f>AC530*AA530</f>
        <v>5.3480203262343116</v>
      </c>
      <c r="AE530" s="78">
        <f>+(AD530/Z530*12.5)</f>
        <v>5.6652757693160076</v>
      </c>
      <c r="AF530" s="63">
        <f>AE530*10000/25</f>
        <v>2266.1103077264033</v>
      </c>
      <c r="AG530" s="63"/>
      <c r="AH530" s="74" t="s">
        <v>2993</v>
      </c>
    </row>
    <row r="531" spans="1:34" ht="15" x14ac:dyDescent="0.2">
      <c r="A531" s="106" t="s">
        <v>23</v>
      </c>
      <c r="B531" s="74" t="s">
        <v>1086</v>
      </c>
      <c r="C531" s="74" t="s">
        <v>1177</v>
      </c>
      <c r="D531" s="74" t="s">
        <v>1178</v>
      </c>
      <c r="E531" s="74" t="s">
        <v>2004</v>
      </c>
      <c r="H531" s="74" t="s">
        <v>518</v>
      </c>
      <c r="I531" s="74" t="s">
        <v>816</v>
      </c>
      <c r="J531" s="74" t="s">
        <v>816</v>
      </c>
      <c r="K531" s="74" t="s">
        <v>24</v>
      </c>
      <c r="L531" s="74" t="s">
        <v>2360</v>
      </c>
      <c r="M531" s="107">
        <v>-3.3505245525409202</v>
      </c>
      <c r="N531" s="107">
        <v>36.355430357387398</v>
      </c>
      <c r="O531" s="108">
        <v>1405.2902169828899</v>
      </c>
      <c r="P531" s="108">
        <v>1</v>
      </c>
      <c r="Q531" s="108">
        <v>1.1265516950000001</v>
      </c>
      <c r="R531" s="135"/>
      <c r="S531" s="74">
        <v>63</v>
      </c>
      <c r="T531" s="74">
        <v>51</v>
      </c>
      <c r="U531" s="109">
        <f>V531/X531*T531</f>
        <v>10.200000000000001</v>
      </c>
      <c r="V531" s="109">
        <v>0.4</v>
      </c>
      <c r="W531" s="109">
        <v>0.25871</v>
      </c>
      <c r="X531" s="74">
        <v>2</v>
      </c>
      <c r="Y531" s="109">
        <v>0.17455999999999999</v>
      </c>
      <c r="Z531" s="109">
        <v>13.3</v>
      </c>
      <c r="AA531" s="77">
        <f>Y531/W531</f>
        <v>0.6747323257701674</v>
      </c>
      <c r="AB531" s="77">
        <f>U531</f>
        <v>10.200000000000001</v>
      </c>
      <c r="AC531" s="78">
        <f>+AB531*(100-Z531)/100</f>
        <v>8.8434000000000008</v>
      </c>
      <c r="AD531" s="78">
        <f>AC531*AA531</f>
        <v>5.9669278497158986</v>
      </c>
      <c r="AE531" s="78">
        <f>+(AD531/Z531*12.5)</f>
        <v>5.6080148963495287</v>
      </c>
      <c r="AF531" s="63">
        <f>AE531*10000/25</f>
        <v>2243.2059585398115</v>
      </c>
      <c r="AG531" s="63"/>
      <c r="AH531" s="74" t="s">
        <v>2993</v>
      </c>
    </row>
    <row r="532" spans="1:34" ht="15" x14ac:dyDescent="0.2">
      <c r="A532" s="106" t="s">
        <v>23</v>
      </c>
      <c r="B532" s="74" t="s">
        <v>1086</v>
      </c>
      <c r="C532" s="74" t="s">
        <v>1177</v>
      </c>
      <c r="D532" s="74" t="s">
        <v>1178</v>
      </c>
      <c r="E532" s="74" t="s">
        <v>2086</v>
      </c>
      <c r="H532" s="74" t="s">
        <v>1053</v>
      </c>
      <c r="I532" s="74" t="s">
        <v>2436</v>
      </c>
      <c r="J532" s="74" t="s">
        <v>2437</v>
      </c>
      <c r="K532" s="74" t="s">
        <v>26</v>
      </c>
      <c r="L532" s="74" t="s">
        <v>2440</v>
      </c>
      <c r="M532" s="107">
        <v>-3.361681667</v>
      </c>
      <c r="N532" s="107">
        <v>36.327198330000002</v>
      </c>
      <c r="O532" s="108">
        <v>1445.5</v>
      </c>
      <c r="P532" s="108">
        <v>1</v>
      </c>
      <c r="Q532" s="108">
        <v>0.68868163500000001</v>
      </c>
      <c r="R532" s="135"/>
      <c r="S532" s="74">
        <v>55</v>
      </c>
      <c r="T532" s="74">
        <v>47</v>
      </c>
      <c r="U532" s="109">
        <f>V532/X532*T532</f>
        <v>6.2666666666666666</v>
      </c>
      <c r="V532" s="109">
        <v>0.4</v>
      </c>
      <c r="W532" s="109">
        <v>0.30570999999999998</v>
      </c>
      <c r="X532" s="74">
        <v>3</v>
      </c>
      <c r="Y532" s="109">
        <v>0.25108999999999998</v>
      </c>
      <c r="Z532" s="109">
        <v>10.3</v>
      </c>
      <c r="AA532" s="77">
        <f>Y532/W532</f>
        <v>0.82133394393379344</v>
      </c>
      <c r="AB532" s="77">
        <f>U532</f>
        <v>6.2666666666666666</v>
      </c>
      <c r="AC532" s="78">
        <f>+AB532*(100-Z532)/100</f>
        <v>5.6212</v>
      </c>
      <c r="AD532" s="78">
        <f>AC532*AA532</f>
        <v>4.6168823656406399</v>
      </c>
      <c r="AE532" s="78">
        <f>+(AD532/Z532*12.5)</f>
        <v>5.6030125796609704</v>
      </c>
      <c r="AF532" s="63">
        <f>AE532*10000/25</f>
        <v>2241.2050318643883</v>
      </c>
      <c r="AG532" s="63"/>
      <c r="AH532" s="74" t="s">
        <v>2993</v>
      </c>
    </row>
    <row r="533" spans="1:34" ht="15" x14ac:dyDescent="0.2">
      <c r="A533" s="106" t="s">
        <v>23</v>
      </c>
      <c r="B533" s="74" t="s">
        <v>1086</v>
      </c>
      <c r="C533" s="74" t="s">
        <v>1177</v>
      </c>
      <c r="D533" s="74" t="s">
        <v>1191</v>
      </c>
      <c r="E533" s="74" t="s">
        <v>1192</v>
      </c>
      <c r="H533" s="74" t="s">
        <v>2464</v>
      </c>
      <c r="I533" s="74" t="s">
        <v>819</v>
      </c>
      <c r="K533" s="74" t="s">
        <v>26</v>
      </c>
      <c r="L533" s="74" t="s">
        <v>2467</v>
      </c>
      <c r="M533" s="107">
        <v>-3.4621216669999999</v>
      </c>
      <c r="N533" s="107">
        <v>36.857125000000003</v>
      </c>
      <c r="O533" s="108">
        <v>1009.8</v>
      </c>
      <c r="P533" s="108">
        <v>3</v>
      </c>
      <c r="Q533" s="108">
        <v>3.0986967000000001</v>
      </c>
      <c r="R533" s="135"/>
      <c r="S533" s="74">
        <v>56</v>
      </c>
      <c r="T533" s="74">
        <v>42</v>
      </c>
      <c r="U533" s="109">
        <f>V533/X533*T533</f>
        <v>7.8400000000000007</v>
      </c>
      <c r="V533" s="109">
        <v>0.56000000000000005</v>
      </c>
      <c r="W533" s="109">
        <v>0.43122000000000005</v>
      </c>
      <c r="X533" s="74">
        <v>3</v>
      </c>
      <c r="Y533" s="109">
        <v>0.35220000000000001</v>
      </c>
      <c r="Z533" s="109">
        <v>12.5</v>
      </c>
      <c r="AA533" s="77">
        <f>Y533/W533</f>
        <v>0.81675246973702509</v>
      </c>
      <c r="AB533" s="77">
        <f>U533</f>
        <v>7.8400000000000007</v>
      </c>
      <c r="AC533" s="78">
        <f>+AB533*(100-Z533)/100</f>
        <v>6.8600000000000012</v>
      </c>
      <c r="AD533" s="78">
        <f>AC533*AA533</f>
        <v>5.6029219423959935</v>
      </c>
      <c r="AE533" s="78">
        <f>+(AD533/Z533*12.5)</f>
        <v>5.6029219423959935</v>
      </c>
      <c r="AF533" s="63">
        <f>AE533*10000/25</f>
        <v>2241.1687769583973</v>
      </c>
      <c r="AG533" s="63"/>
      <c r="AH533" s="74" t="s">
        <v>2993</v>
      </c>
    </row>
    <row r="534" spans="1:34" ht="15" x14ac:dyDescent="0.2">
      <c r="A534" s="106" t="s">
        <v>23</v>
      </c>
      <c r="B534" s="74" t="s">
        <v>1078</v>
      </c>
      <c r="C534" s="74" t="s">
        <v>1079</v>
      </c>
      <c r="D534" s="74" t="s">
        <v>1228</v>
      </c>
      <c r="E534" s="74" t="s">
        <v>1229</v>
      </c>
      <c r="H534" s="74" t="s">
        <v>940</v>
      </c>
      <c r="I534" s="74" t="s">
        <v>941</v>
      </c>
      <c r="J534" s="74" t="s">
        <v>941</v>
      </c>
      <c r="K534" s="74" t="s">
        <v>25</v>
      </c>
      <c r="L534" s="74" t="s">
        <v>1253</v>
      </c>
      <c r="M534" s="107">
        <v>-7.6148224771961299</v>
      </c>
      <c r="N534" s="107">
        <v>35.953939294694997</v>
      </c>
      <c r="O534" s="108">
        <v>1381.02326201255</v>
      </c>
      <c r="P534" s="108">
        <v>0.5</v>
      </c>
      <c r="Q534" s="108">
        <v>0.33458017000000001</v>
      </c>
      <c r="R534" s="137"/>
      <c r="S534" s="74">
        <v>91</v>
      </c>
      <c r="T534" s="74">
        <v>60</v>
      </c>
      <c r="U534" s="109">
        <f>V534/X534*T534</f>
        <v>9.2000000000000011</v>
      </c>
      <c r="V534" s="109">
        <v>0.46</v>
      </c>
      <c r="W534" s="109">
        <v>0.30434</v>
      </c>
      <c r="X534" s="74">
        <v>3</v>
      </c>
      <c r="Y534" s="109">
        <v>0.21946000000000002</v>
      </c>
      <c r="Z534" s="110">
        <v>12.9</v>
      </c>
      <c r="AA534" s="77">
        <f>Y534/W534</f>
        <v>0.72110139975027931</v>
      </c>
      <c r="AB534" s="77">
        <f>U534</f>
        <v>9.2000000000000011</v>
      </c>
      <c r="AC534" s="78">
        <f>+AB534*(100-Z534)/100</f>
        <v>8.0132000000000012</v>
      </c>
      <c r="AD534" s="78">
        <f>AC534*AA534</f>
        <v>5.7783297364789394</v>
      </c>
      <c r="AE534" s="78">
        <f>+(AD534/Z534*12.5)</f>
        <v>5.599156721394321</v>
      </c>
      <c r="AF534" s="61">
        <f>AE534*10000/25</f>
        <v>2239.6626885577284</v>
      </c>
      <c r="AG534" s="63"/>
      <c r="AH534" s="74" t="s">
        <v>2993</v>
      </c>
    </row>
    <row r="535" spans="1:34" ht="15" x14ac:dyDescent="0.2">
      <c r="A535" s="106" t="s">
        <v>23</v>
      </c>
      <c r="B535" s="74" t="s">
        <v>1086</v>
      </c>
      <c r="C535" s="74" t="s">
        <v>1087</v>
      </c>
      <c r="D535" s="74" t="s">
        <v>1088</v>
      </c>
      <c r="E535" s="74" t="s">
        <v>1467</v>
      </c>
      <c r="H535" s="74" t="s">
        <v>583</v>
      </c>
      <c r="I535" s="74" t="s">
        <v>1764</v>
      </c>
      <c r="J535" s="74" t="s">
        <v>1765</v>
      </c>
      <c r="K535" s="74" t="s">
        <v>24</v>
      </c>
      <c r="L535" s="74" t="s">
        <v>1768</v>
      </c>
      <c r="M535" s="107">
        <v>-3.22854451125193</v>
      </c>
      <c r="N535" s="107">
        <v>37.0405640337788</v>
      </c>
      <c r="O535" s="108">
        <v>1203.43706698388</v>
      </c>
      <c r="P535" s="108">
        <v>7</v>
      </c>
      <c r="Q535" s="108">
        <v>9.9877369950000006</v>
      </c>
      <c r="R535" s="135"/>
      <c r="S535" s="74">
        <v>41</v>
      </c>
      <c r="T535" s="74">
        <v>36</v>
      </c>
      <c r="U535" s="109">
        <f>V535/X535*T535</f>
        <v>9.120000000000001</v>
      </c>
      <c r="V535" s="109">
        <v>0.76</v>
      </c>
      <c r="W535" s="109">
        <v>0.44613999999999998</v>
      </c>
      <c r="X535" s="74">
        <v>3</v>
      </c>
      <c r="Y535" s="109">
        <v>0.35367000000000004</v>
      </c>
      <c r="Z535" s="109">
        <v>13.9</v>
      </c>
      <c r="AA535" s="77">
        <f>Y535/W535</f>
        <v>0.79273322275518909</v>
      </c>
      <c r="AB535" s="77">
        <f>U535</f>
        <v>9.120000000000001</v>
      </c>
      <c r="AC535" s="78">
        <f>+AB535*(100-Z535)/100</f>
        <v>7.8523200000000006</v>
      </c>
      <c r="AD535" s="78">
        <f>AC535*AA535</f>
        <v>6.2247949397050268</v>
      </c>
      <c r="AE535" s="78">
        <f>+(AD535/Z535*12.5)</f>
        <v>5.5978371759937291</v>
      </c>
      <c r="AF535" s="63">
        <f>AE535*10000/25</f>
        <v>2239.1348703974918</v>
      </c>
      <c r="AG535" s="63"/>
      <c r="AH535" s="74" t="s">
        <v>2993</v>
      </c>
    </row>
    <row r="536" spans="1:34" ht="15" x14ac:dyDescent="0.2">
      <c r="A536" s="106" t="s">
        <v>23</v>
      </c>
      <c r="B536" s="74" t="s">
        <v>1086</v>
      </c>
      <c r="C536" s="74" t="s">
        <v>1177</v>
      </c>
      <c r="D536" s="74" t="s">
        <v>1204</v>
      </c>
      <c r="E536" s="74" t="s">
        <v>1336</v>
      </c>
      <c r="H536" s="74" t="s">
        <v>508</v>
      </c>
      <c r="I536" s="74" t="s">
        <v>502</v>
      </c>
      <c r="J536" s="74" t="s">
        <v>502</v>
      </c>
      <c r="K536" s="74" t="s">
        <v>24</v>
      </c>
      <c r="L536" s="74" t="s">
        <v>2284</v>
      </c>
      <c r="M536" s="107">
        <v>-3.4331949382019098</v>
      </c>
      <c r="N536" s="107">
        <v>35.634594523322399</v>
      </c>
      <c r="O536" s="108">
        <v>1342.37382360736</v>
      </c>
      <c r="P536" s="108">
        <v>3</v>
      </c>
      <c r="Q536" s="108">
        <v>2.7846262450000001</v>
      </c>
      <c r="R536" s="135"/>
      <c r="S536" s="74">
        <v>77</v>
      </c>
      <c r="T536" s="74">
        <v>73</v>
      </c>
      <c r="U536" s="109">
        <f>V536/X536*T536</f>
        <v>7.3</v>
      </c>
      <c r="V536" s="109">
        <v>0.3</v>
      </c>
      <c r="W536" s="109">
        <v>0.24092</v>
      </c>
      <c r="X536" s="74">
        <v>3</v>
      </c>
      <c r="Y536" s="109">
        <v>0.17488000000000001</v>
      </c>
      <c r="Z536" s="109">
        <v>10.6</v>
      </c>
      <c r="AA536" s="77">
        <f>Y536/W536</f>
        <v>0.72588411090818539</v>
      </c>
      <c r="AB536" s="77">
        <f>U536</f>
        <v>7.3</v>
      </c>
      <c r="AC536" s="78">
        <f>+AB536*(100-Z536)/100</f>
        <v>6.5262000000000002</v>
      </c>
      <c r="AD536" s="78">
        <f>AC536*AA536</f>
        <v>4.737264884609</v>
      </c>
      <c r="AE536" s="78">
        <f>+(AD536/Z536*12.5)</f>
        <v>5.5863972695860848</v>
      </c>
      <c r="AF536" s="63">
        <f>AE536*10000/25</f>
        <v>2234.5589078344342</v>
      </c>
      <c r="AG536" s="63"/>
      <c r="AH536" s="74" t="s">
        <v>1791</v>
      </c>
    </row>
    <row r="537" spans="1:34" ht="15" x14ac:dyDescent="0.2">
      <c r="A537" s="106" t="s">
        <v>23</v>
      </c>
      <c r="B537" s="74" t="s">
        <v>1078</v>
      </c>
      <c r="C537" s="74" t="s">
        <v>1079</v>
      </c>
      <c r="D537" s="74" t="s">
        <v>1080</v>
      </c>
      <c r="E537" s="74" t="s">
        <v>1081</v>
      </c>
      <c r="H537" s="74" t="s">
        <v>121</v>
      </c>
      <c r="I537" s="74" t="s">
        <v>122</v>
      </c>
      <c r="J537" s="74" t="s">
        <v>122</v>
      </c>
      <c r="K537" s="74" t="s">
        <v>24</v>
      </c>
      <c r="L537" s="74" t="s">
        <v>1082</v>
      </c>
      <c r="M537" s="107">
        <v>-7.4916703662709798</v>
      </c>
      <c r="N537" s="107">
        <v>35.756235205317097</v>
      </c>
      <c r="O537" s="108">
        <v>1307.2630817858801</v>
      </c>
      <c r="P537" s="108">
        <v>6</v>
      </c>
      <c r="Q537" s="108">
        <v>5.69132236</v>
      </c>
      <c r="R537" s="135"/>
      <c r="S537" s="74">
        <v>49</v>
      </c>
      <c r="T537" s="74">
        <v>49</v>
      </c>
      <c r="U537" s="109">
        <f>V537/X537*T537</f>
        <v>7.84</v>
      </c>
      <c r="V537" s="109">
        <v>0.48</v>
      </c>
      <c r="W537" s="109">
        <v>0.38672000000000001</v>
      </c>
      <c r="X537" s="74">
        <v>3</v>
      </c>
      <c r="Y537" s="109">
        <v>0.28079999999999999</v>
      </c>
      <c r="Z537" s="109">
        <v>11.4</v>
      </c>
      <c r="AA537" s="77">
        <f>Y537/W537</f>
        <v>0.72610674389739338</v>
      </c>
      <c r="AB537" s="77">
        <f>U537</f>
        <v>7.84</v>
      </c>
      <c r="AC537" s="78">
        <f>+AB537*(100-Z537)/100</f>
        <v>6.9462399999999995</v>
      </c>
      <c r="AD537" s="78">
        <f>AC537*AA537</f>
        <v>5.0437117087298295</v>
      </c>
      <c r="AE537" s="78">
        <f>+(AD537/Z537*12.5)</f>
        <v>5.530385645537093</v>
      </c>
      <c r="AF537" s="63">
        <f>AE537*10000/25</f>
        <v>2212.1542582148372</v>
      </c>
      <c r="AG537" s="63"/>
      <c r="AH537" s="74" t="s">
        <v>1791</v>
      </c>
    </row>
    <row r="538" spans="1:34" ht="15" x14ac:dyDescent="0.2">
      <c r="A538" s="106" t="s">
        <v>23</v>
      </c>
      <c r="B538" s="74" t="s">
        <v>1086</v>
      </c>
      <c r="C538" s="74" t="s">
        <v>1087</v>
      </c>
      <c r="D538" s="74" t="s">
        <v>1095</v>
      </c>
      <c r="E538" s="74" t="s">
        <v>1235</v>
      </c>
      <c r="H538" s="74" t="s">
        <v>566</v>
      </c>
      <c r="I538" s="74" t="s">
        <v>570</v>
      </c>
      <c r="J538" s="74" t="s">
        <v>570</v>
      </c>
      <c r="K538" s="74" t="s">
        <v>24</v>
      </c>
      <c r="L538" s="74" t="s">
        <v>2452</v>
      </c>
      <c r="M538" s="107">
        <v>-3.4694731892822901</v>
      </c>
      <c r="N538" s="107">
        <v>37.422022422231301</v>
      </c>
      <c r="O538" s="108">
        <v>698.42663732113704</v>
      </c>
      <c r="P538" s="108">
        <v>3</v>
      </c>
      <c r="Q538" s="108">
        <v>2.6689811049999999</v>
      </c>
      <c r="R538" s="135"/>
      <c r="S538" s="74">
        <v>48</v>
      </c>
      <c r="T538" s="74">
        <v>48</v>
      </c>
      <c r="U538" s="109">
        <f>V538/X538*T538</f>
        <v>10.56</v>
      </c>
      <c r="V538" s="109">
        <v>0.66</v>
      </c>
      <c r="W538" s="109">
        <v>0.29944999999999999</v>
      </c>
      <c r="X538" s="74">
        <v>3</v>
      </c>
      <c r="Y538" s="109">
        <v>0.18725</v>
      </c>
      <c r="Z538" s="109">
        <v>13</v>
      </c>
      <c r="AA538" s="77">
        <f>Y538/W538</f>
        <v>0.62531307396894309</v>
      </c>
      <c r="AB538" s="77">
        <f>U538</f>
        <v>10.56</v>
      </c>
      <c r="AC538" s="78">
        <f>+AB538*(100-Z538)/100</f>
        <v>9.1872000000000007</v>
      </c>
      <c r="AD538" s="78">
        <f>AC538*AA538</f>
        <v>5.7448762731674741</v>
      </c>
      <c r="AE538" s="78">
        <f>+(AD538/Z538*12.5)</f>
        <v>5.5239194934302631</v>
      </c>
      <c r="AF538" s="63">
        <f>AE538*10000/25</f>
        <v>2209.5677973721049</v>
      </c>
      <c r="AG538" s="63"/>
      <c r="AH538" s="74" t="s">
        <v>1791</v>
      </c>
    </row>
    <row r="539" spans="1:34" ht="15" x14ac:dyDescent="0.2">
      <c r="A539" s="106" t="s">
        <v>23</v>
      </c>
      <c r="B539" s="74" t="s">
        <v>1086</v>
      </c>
      <c r="C539" s="74" t="s">
        <v>1177</v>
      </c>
      <c r="D539" s="74" t="s">
        <v>1178</v>
      </c>
      <c r="E539" s="74" t="s">
        <v>1179</v>
      </c>
      <c r="H539" s="74" t="s">
        <v>1062</v>
      </c>
      <c r="I539" s="74" t="s">
        <v>1199</v>
      </c>
      <c r="J539" s="74" t="s">
        <v>1200</v>
      </c>
      <c r="K539" s="74" t="s">
        <v>26</v>
      </c>
      <c r="L539" s="74" t="s">
        <v>1201</v>
      </c>
      <c r="M539" s="107">
        <v>-3.3796549699999998</v>
      </c>
      <c r="N539" s="107">
        <v>36.320921589999998</v>
      </c>
      <c r="O539" s="108">
        <v>1404.1454980000001</v>
      </c>
      <c r="P539" s="108">
        <v>2.5</v>
      </c>
      <c r="Q539" s="108">
        <v>2.4633897450000002</v>
      </c>
      <c r="R539" s="135"/>
      <c r="S539" s="74">
        <v>42</v>
      </c>
      <c r="T539" s="74">
        <v>42</v>
      </c>
      <c r="U539" s="109">
        <f>V539/X539*T539</f>
        <v>8.68</v>
      </c>
      <c r="V539" s="109">
        <v>0.62</v>
      </c>
      <c r="W539" s="109">
        <v>0.2409</v>
      </c>
      <c r="X539" s="74">
        <v>3</v>
      </c>
      <c r="Y539" s="109">
        <v>0.16866999999999999</v>
      </c>
      <c r="Z539" s="109">
        <v>12.1</v>
      </c>
      <c r="AA539" s="77">
        <f>Y539/W539</f>
        <v>0.70016604400166038</v>
      </c>
      <c r="AB539" s="77">
        <f>U539</f>
        <v>8.68</v>
      </c>
      <c r="AC539" s="78">
        <f>+AB539*(100-Z539)/100</f>
        <v>7.6297199999999998</v>
      </c>
      <c r="AD539" s="78">
        <f>AC539*AA539</f>
        <v>5.3420708692403478</v>
      </c>
      <c r="AE539" s="78">
        <f>+(AD539/Z539*12.5)</f>
        <v>5.5186682533474665</v>
      </c>
      <c r="AF539" s="63">
        <f>AE539*10000/25</f>
        <v>2207.4673013389865</v>
      </c>
      <c r="AG539" s="63"/>
      <c r="AH539" s="74" t="s">
        <v>2993</v>
      </c>
    </row>
    <row r="540" spans="1:34" ht="15" x14ac:dyDescent="0.2">
      <c r="A540" s="106" t="s">
        <v>23</v>
      </c>
      <c r="B540" s="74" t="s">
        <v>1086</v>
      </c>
      <c r="C540" s="74" t="s">
        <v>1103</v>
      </c>
      <c r="D540" s="74" t="s">
        <v>1294</v>
      </c>
      <c r="E540" s="74" t="s">
        <v>1565</v>
      </c>
      <c r="H540" s="74" t="s">
        <v>617</v>
      </c>
      <c r="I540" s="74" t="s">
        <v>2600</v>
      </c>
      <c r="J540" s="74" t="s">
        <v>623</v>
      </c>
      <c r="K540" s="74" t="s">
        <v>25</v>
      </c>
      <c r="L540" s="74" t="s">
        <v>2603</v>
      </c>
      <c r="M540" s="107">
        <v>-4.39663213160261</v>
      </c>
      <c r="N540" s="107">
        <v>35.549362572836202</v>
      </c>
      <c r="O540" s="108">
        <v>1572.07327807503</v>
      </c>
      <c r="P540" s="108">
        <v>1.25</v>
      </c>
      <c r="Q540" s="108">
        <v>1.26221234</v>
      </c>
      <c r="R540" s="135"/>
      <c r="S540" s="74">
        <v>51</v>
      </c>
      <c r="T540" s="74">
        <v>45</v>
      </c>
      <c r="U540" s="109">
        <f>V540/X540*T540</f>
        <v>9</v>
      </c>
      <c r="V540" s="109">
        <v>0.6</v>
      </c>
      <c r="W540" s="109">
        <v>0.23063</v>
      </c>
      <c r="X540" s="74">
        <v>3</v>
      </c>
      <c r="Y540" s="109">
        <v>0.14687</v>
      </c>
      <c r="Z540" s="110">
        <v>11.5</v>
      </c>
      <c r="AA540" s="77">
        <f>Y540/W540</f>
        <v>0.63682088193209907</v>
      </c>
      <c r="AB540" s="77">
        <f>U540</f>
        <v>9</v>
      </c>
      <c r="AC540" s="78">
        <f>+AB540*(100-Z540)/100</f>
        <v>7.9649999999999999</v>
      </c>
      <c r="AD540" s="78">
        <f>AC540*AA540</f>
        <v>5.0722783245891687</v>
      </c>
      <c r="AE540" s="78">
        <f>+(AD540/Z540*12.5)</f>
        <v>5.513346004988227</v>
      </c>
      <c r="AF540" s="63">
        <f>AE540*10000/25</f>
        <v>2205.338401995291</v>
      </c>
      <c r="AG540" s="63"/>
      <c r="AH540" s="74" t="s">
        <v>2993</v>
      </c>
    </row>
    <row r="541" spans="1:34" ht="15" x14ac:dyDescent="0.2">
      <c r="A541" s="106" t="s">
        <v>23</v>
      </c>
      <c r="B541" s="74" t="s">
        <v>1086</v>
      </c>
      <c r="C541" s="74" t="s">
        <v>1103</v>
      </c>
      <c r="D541" s="74" t="s">
        <v>1294</v>
      </c>
      <c r="E541" s="74" t="s">
        <v>1565</v>
      </c>
      <c r="H541" s="74" t="s">
        <v>617</v>
      </c>
      <c r="I541" s="74" t="s">
        <v>2600</v>
      </c>
      <c r="J541" s="74" t="s">
        <v>623</v>
      </c>
      <c r="K541" s="74" t="s">
        <v>24</v>
      </c>
      <c r="L541" s="74" t="s">
        <v>2602</v>
      </c>
      <c r="M541" s="107">
        <v>-4.3966349474758397</v>
      </c>
      <c r="N541" s="107">
        <v>35.548923236527699</v>
      </c>
      <c r="O541" s="108">
        <v>1563.16147959608</v>
      </c>
      <c r="P541" s="108">
        <v>1.25</v>
      </c>
      <c r="Q541" s="108">
        <v>1.26221234</v>
      </c>
      <c r="R541" s="135"/>
      <c r="S541" s="74">
        <v>75</v>
      </c>
      <c r="T541" s="74">
        <v>54</v>
      </c>
      <c r="U541" s="109">
        <f>V541/X541*T541</f>
        <v>10.08</v>
      </c>
      <c r="V541" s="109">
        <v>0.56000000000000005</v>
      </c>
      <c r="W541" s="109">
        <v>0.2215</v>
      </c>
      <c r="X541" s="74">
        <v>3</v>
      </c>
      <c r="Y541" s="109">
        <v>0.12448999999999999</v>
      </c>
      <c r="Z541" s="110">
        <v>11.4</v>
      </c>
      <c r="AA541" s="77">
        <f>Y541/W541</f>
        <v>0.56203160270880359</v>
      </c>
      <c r="AB541" s="77">
        <f>U541</f>
        <v>10.08</v>
      </c>
      <c r="AC541" s="78">
        <f>+AB541*(100-Z541)/100</f>
        <v>8.9308800000000002</v>
      </c>
      <c r="AD541" s="78">
        <f>AC541*AA541</f>
        <v>5.0194368000000003</v>
      </c>
      <c r="AE541" s="78">
        <f>+(AD541/Z541*12.5)</f>
        <v>5.5037684210526319</v>
      </c>
      <c r="AF541" s="63">
        <f>AE541*10000/25</f>
        <v>2201.5073684210529</v>
      </c>
      <c r="AG541" s="63"/>
      <c r="AH541" s="74" t="s">
        <v>2993</v>
      </c>
    </row>
    <row r="542" spans="1:34" ht="15" x14ac:dyDescent="0.2">
      <c r="A542" s="106" t="s">
        <v>23</v>
      </c>
      <c r="B542" s="74" t="s">
        <v>1086</v>
      </c>
      <c r="C542" s="74" t="s">
        <v>1177</v>
      </c>
      <c r="D542" s="74" t="s">
        <v>1178</v>
      </c>
      <c r="E542" s="74" t="s">
        <v>1179</v>
      </c>
      <c r="H542" s="74" t="s">
        <v>690</v>
      </c>
      <c r="I542" s="74" t="s">
        <v>1180</v>
      </c>
      <c r="J542" s="74" t="s">
        <v>691</v>
      </c>
      <c r="K542" s="74" t="s">
        <v>24</v>
      </c>
      <c r="L542" s="74" t="s">
        <v>1181</v>
      </c>
      <c r="M542" s="107">
        <v>-3.3795433333333298</v>
      </c>
      <c r="N542" s="107">
        <v>36.319785000000003</v>
      </c>
      <c r="O542" s="108">
        <v>1410.7</v>
      </c>
      <c r="P542" s="108">
        <v>2.5</v>
      </c>
      <c r="Q542" s="108">
        <v>2.8812443000000001</v>
      </c>
      <c r="R542" s="135"/>
      <c r="S542" s="74">
        <v>74</v>
      </c>
      <c r="T542" s="74">
        <v>72</v>
      </c>
      <c r="U542" s="109">
        <f>V542/X542*T542</f>
        <v>8.16</v>
      </c>
      <c r="V542" s="109">
        <v>0.34</v>
      </c>
      <c r="W542" s="109">
        <v>0.26794000000000001</v>
      </c>
      <c r="X542" s="74">
        <v>3</v>
      </c>
      <c r="Y542" s="109">
        <v>0.19405</v>
      </c>
      <c r="Z542" s="109">
        <v>11.9</v>
      </c>
      <c r="AA542" s="77">
        <f>Y542/W542</f>
        <v>0.72422930506829886</v>
      </c>
      <c r="AB542" s="77">
        <f>U542</f>
        <v>8.16</v>
      </c>
      <c r="AC542" s="78">
        <f>+AB542*(100-Z542)/100</f>
        <v>7.1889599999999998</v>
      </c>
      <c r="AD542" s="78">
        <f>AC542*AA542</f>
        <v>5.2064555049637979</v>
      </c>
      <c r="AE542" s="78">
        <f>+(AD542/Z542*12.5)</f>
        <v>5.4689658665586105</v>
      </c>
      <c r="AF542" s="63">
        <f>AE542*10000/25</f>
        <v>2187.5863466234441</v>
      </c>
      <c r="AG542" s="63"/>
      <c r="AH542" s="74" t="s">
        <v>2993</v>
      </c>
    </row>
    <row r="543" spans="1:34" ht="15" x14ac:dyDescent="0.2">
      <c r="A543" s="106" t="s">
        <v>23</v>
      </c>
      <c r="B543" s="74" t="s">
        <v>1086</v>
      </c>
      <c r="C543" s="74" t="s">
        <v>1177</v>
      </c>
      <c r="D543" s="74" t="s">
        <v>1191</v>
      </c>
      <c r="E543" s="74" t="s">
        <v>1192</v>
      </c>
      <c r="H543" s="74" t="s">
        <v>476</v>
      </c>
      <c r="I543" s="74" t="s">
        <v>1224</v>
      </c>
      <c r="J543" s="74" t="s">
        <v>1224</v>
      </c>
      <c r="K543" s="74" t="s">
        <v>25</v>
      </c>
      <c r="L543" s="74" t="s">
        <v>1226</v>
      </c>
      <c r="M543" s="107">
        <v>-3.45641666666666</v>
      </c>
      <c r="N543" s="107">
        <v>36.849778333333298</v>
      </c>
      <c r="O543" s="108">
        <v>1030.8</v>
      </c>
      <c r="P543" s="108">
        <v>1</v>
      </c>
      <c r="Q543" s="108">
        <v>0.89600272999999997</v>
      </c>
      <c r="R543" s="135"/>
      <c r="S543" s="74">
        <v>42</v>
      </c>
      <c r="T543" s="74">
        <v>41</v>
      </c>
      <c r="U543" s="109">
        <f>V543/X543*T543</f>
        <v>7.6533333333333333</v>
      </c>
      <c r="V543" s="109">
        <v>0.56000000000000005</v>
      </c>
      <c r="W543" s="109">
        <v>0.47532999999999997</v>
      </c>
      <c r="X543" s="74">
        <v>3</v>
      </c>
      <c r="Y543" s="109">
        <v>0.39499000000000001</v>
      </c>
      <c r="Z543" s="109">
        <v>12.7</v>
      </c>
      <c r="AA543" s="77">
        <f>Y543/W543</f>
        <v>0.83098058191151414</v>
      </c>
      <c r="AB543" s="77">
        <f>U543</f>
        <v>7.6533333333333333</v>
      </c>
      <c r="AC543" s="78">
        <f>+AB543*(100-Z543)/100</f>
        <v>6.6813599999999997</v>
      </c>
      <c r="AD543" s="78">
        <f>AC543*AA543</f>
        <v>5.5520804207603138</v>
      </c>
      <c r="AE543" s="78">
        <f>+(AD543/Z543*12.5)</f>
        <v>5.4646460834255066</v>
      </c>
      <c r="AF543" s="63">
        <f>AE543*10000/25</f>
        <v>2185.8584333702024</v>
      </c>
      <c r="AG543" s="63"/>
      <c r="AH543" s="74" t="s">
        <v>2993</v>
      </c>
    </row>
    <row r="544" spans="1:34" ht="15" x14ac:dyDescent="0.2">
      <c r="A544" s="106" t="s">
        <v>23</v>
      </c>
      <c r="B544" s="74" t="s">
        <v>1078</v>
      </c>
      <c r="C544" s="74" t="s">
        <v>1079</v>
      </c>
      <c r="D544" s="74" t="s">
        <v>1228</v>
      </c>
      <c r="E544" s="74" t="s">
        <v>1229</v>
      </c>
      <c r="H544" s="74" t="s">
        <v>161</v>
      </c>
      <c r="I544" s="74" t="s">
        <v>1230</v>
      </c>
      <c r="J544" s="74" t="s">
        <v>1231</v>
      </c>
      <c r="K544" s="74" t="s">
        <v>25</v>
      </c>
      <c r="L544" s="74" t="s">
        <v>1233</v>
      </c>
      <c r="M544" s="107">
        <v>-7.6117281757453101</v>
      </c>
      <c r="N544" s="107">
        <v>35.9561269655076</v>
      </c>
      <c r="O544" s="108">
        <v>1362.8017856495101</v>
      </c>
      <c r="P544" s="108">
        <v>2.5</v>
      </c>
      <c r="Q544" s="108">
        <v>2.666015845</v>
      </c>
      <c r="R544" s="137"/>
      <c r="S544" s="74">
        <v>67</v>
      </c>
      <c r="T544" s="74">
        <v>63</v>
      </c>
      <c r="U544" s="109">
        <f>V544/X544*T544</f>
        <v>10.08</v>
      </c>
      <c r="V544" s="109">
        <v>0.48</v>
      </c>
      <c r="W544" s="109">
        <v>0.29414999999999997</v>
      </c>
      <c r="X544" s="74">
        <v>3</v>
      </c>
      <c r="Y544" s="109">
        <v>0.21390000000000001</v>
      </c>
      <c r="Z544" s="109">
        <v>14.4</v>
      </c>
      <c r="AA544" s="77">
        <f>Y544/W544</f>
        <v>0.72718001019887823</v>
      </c>
      <c r="AB544" s="77">
        <f>U544</f>
        <v>10.08</v>
      </c>
      <c r="AC544" s="78">
        <f>+AB544*(100-Z544)/100</f>
        <v>8.6284799999999997</v>
      </c>
      <c r="AD544" s="78">
        <f>AC544*AA544</f>
        <v>6.2744581744008165</v>
      </c>
      <c r="AE544" s="78">
        <f>+(AD544/Z544*12.5)</f>
        <v>5.446578276389598</v>
      </c>
      <c r="AF544" s="63">
        <f>AE544*10000/25</f>
        <v>2178.6313105558393</v>
      </c>
      <c r="AG544" s="63"/>
      <c r="AH544" s="74" t="s">
        <v>2993</v>
      </c>
    </row>
    <row r="545" spans="1:34" ht="15" x14ac:dyDescent="0.2">
      <c r="A545" s="106" t="s">
        <v>23</v>
      </c>
      <c r="B545" s="74" t="s">
        <v>1086</v>
      </c>
      <c r="C545" s="74" t="s">
        <v>1177</v>
      </c>
      <c r="D545" s="74" t="s">
        <v>1191</v>
      </c>
      <c r="E545" s="74" t="s">
        <v>1503</v>
      </c>
      <c r="H545" s="74" t="s">
        <v>485</v>
      </c>
      <c r="I545" s="74" t="s">
        <v>1561</v>
      </c>
      <c r="J545" s="74" t="s">
        <v>1561</v>
      </c>
      <c r="K545" s="74" t="s">
        <v>24</v>
      </c>
      <c r="L545" s="74" t="s">
        <v>1563</v>
      </c>
      <c r="M545" s="107">
        <v>-3.4466855756138202</v>
      </c>
      <c r="N545" s="107">
        <v>36.913601550751203</v>
      </c>
      <c r="O545" s="108">
        <v>1006.40529782813</v>
      </c>
      <c r="P545" s="108">
        <v>1.5</v>
      </c>
      <c r="Q545" s="108">
        <v>1.0894859450000001</v>
      </c>
      <c r="R545" s="135"/>
      <c r="S545" s="74">
        <v>46</v>
      </c>
      <c r="T545" s="74">
        <v>43</v>
      </c>
      <c r="U545" s="109">
        <f>V545/X545*T545</f>
        <v>7.3100000000000005</v>
      </c>
      <c r="V545" s="109">
        <v>0.34</v>
      </c>
      <c r="W545" s="109">
        <v>0.29469999999999996</v>
      </c>
      <c r="X545" s="74">
        <v>2</v>
      </c>
      <c r="Y545" s="109">
        <v>0.24406</v>
      </c>
      <c r="Z545" s="109">
        <v>12.2</v>
      </c>
      <c r="AA545" s="77">
        <f>Y545/W545</f>
        <v>0.82816423481506629</v>
      </c>
      <c r="AB545" s="77">
        <f>U545</f>
        <v>7.3100000000000005</v>
      </c>
      <c r="AC545" s="78">
        <f>+AB545*(100-Z545)/100</f>
        <v>6.4181799999999996</v>
      </c>
      <c r="AD545" s="78">
        <f>AC545*AA545</f>
        <v>5.3153071286053617</v>
      </c>
      <c r="AE545" s="78">
        <f>+(AD545/Z545*12.5)</f>
        <v>5.4460114022595922</v>
      </c>
      <c r="AF545" s="63">
        <f>AE545*10000/25</f>
        <v>2178.4045609038371</v>
      </c>
      <c r="AG545" s="63"/>
      <c r="AH545" s="74" t="s">
        <v>2160</v>
      </c>
    </row>
    <row r="546" spans="1:34" ht="15" x14ac:dyDescent="0.2">
      <c r="A546" s="106" t="s">
        <v>23</v>
      </c>
      <c r="B546" s="74" t="s">
        <v>1086</v>
      </c>
      <c r="C546" s="74" t="s">
        <v>1177</v>
      </c>
      <c r="D546" s="74" t="s">
        <v>1204</v>
      </c>
      <c r="E546" s="74" t="s">
        <v>1205</v>
      </c>
      <c r="H546" s="74" t="s">
        <v>697</v>
      </c>
      <c r="I546" s="74" t="s">
        <v>496</v>
      </c>
      <c r="J546" s="74" t="s">
        <v>496</v>
      </c>
      <c r="K546" s="74" t="s">
        <v>26</v>
      </c>
      <c r="L546" s="74" t="s">
        <v>1208</v>
      </c>
      <c r="M546" s="107">
        <v>-3.408076667</v>
      </c>
      <c r="N546" s="107">
        <v>35.594074999999997</v>
      </c>
      <c r="O546" s="108">
        <v>1379.5</v>
      </c>
      <c r="P546" s="108">
        <v>3</v>
      </c>
      <c r="Q546" s="108">
        <v>3.57610356</v>
      </c>
      <c r="R546" s="135"/>
      <c r="S546" s="74">
        <v>40</v>
      </c>
      <c r="T546" s="74">
        <v>29</v>
      </c>
      <c r="U546" s="109">
        <f>V546/X546*T546</f>
        <v>7.3466666666666676</v>
      </c>
      <c r="V546" s="109">
        <v>0.76</v>
      </c>
      <c r="W546" s="109">
        <v>0.41742000000000001</v>
      </c>
      <c r="X546" s="74">
        <v>3</v>
      </c>
      <c r="Y546" s="109">
        <v>0.32457999999999998</v>
      </c>
      <c r="Z546" s="109">
        <v>11.6</v>
      </c>
      <c r="AA546" s="77">
        <f>Y546/W546</f>
        <v>0.77758612428728846</v>
      </c>
      <c r="AB546" s="77">
        <f>U546</f>
        <v>7.3466666666666676</v>
      </c>
      <c r="AC546" s="78">
        <f>+AB546*(100-Z546)/100</f>
        <v>6.4944533333333343</v>
      </c>
      <c r="AD546" s="78">
        <f>AC546*AA546</f>
        <v>5.0499967968313291</v>
      </c>
      <c r="AE546" s="78">
        <f>+(AD546/Z546*12.5)</f>
        <v>5.4418068931372083</v>
      </c>
      <c r="AF546" s="63">
        <f>AE546*10000/25</f>
        <v>2176.7227572548836</v>
      </c>
      <c r="AG546" s="63"/>
      <c r="AH546" s="74" t="s">
        <v>2160</v>
      </c>
    </row>
    <row r="547" spans="1:34" ht="15" x14ac:dyDescent="0.2">
      <c r="A547" s="106" t="s">
        <v>23</v>
      </c>
      <c r="B547" s="74" t="s">
        <v>1086</v>
      </c>
      <c r="C547" s="74" t="s">
        <v>1177</v>
      </c>
      <c r="D547" s="74" t="s">
        <v>1178</v>
      </c>
      <c r="E547" s="74" t="s">
        <v>2004</v>
      </c>
      <c r="H547" s="74" t="s">
        <v>520</v>
      </c>
      <c r="I547" s="74" t="s">
        <v>2112</v>
      </c>
      <c r="J547" s="74" t="s">
        <v>792</v>
      </c>
      <c r="K547" s="74" t="s">
        <v>25</v>
      </c>
      <c r="L547" s="74" t="s">
        <v>2114</v>
      </c>
      <c r="M547" s="107">
        <v>-3.3523749999999999</v>
      </c>
      <c r="N547" s="107">
        <v>36.355488333333298</v>
      </c>
      <c r="O547" s="108">
        <v>1386.3</v>
      </c>
      <c r="P547" s="108">
        <v>1</v>
      </c>
      <c r="Q547" s="108">
        <v>1.608900655</v>
      </c>
      <c r="R547" s="135"/>
      <c r="S547" s="74">
        <v>60</v>
      </c>
      <c r="T547" s="74">
        <v>52</v>
      </c>
      <c r="U547" s="109">
        <f>V547/X547*T547</f>
        <v>8.32</v>
      </c>
      <c r="V547" s="109">
        <v>0.48</v>
      </c>
      <c r="W547" s="109">
        <v>0.33914999999999995</v>
      </c>
      <c r="X547" s="74">
        <v>3</v>
      </c>
      <c r="Y547" s="109">
        <v>0.25308999999999998</v>
      </c>
      <c r="Z547" s="109">
        <v>12.5</v>
      </c>
      <c r="AA547" s="77">
        <f>Y547/W547</f>
        <v>0.74624797287335998</v>
      </c>
      <c r="AB547" s="77">
        <f>U547</f>
        <v>8.32</v>
      </c>
      <c r="AC547" s="78">
        <f>+AB547*(100-Z547)/100</f>
        <v>7.28</v>
      </c>
      <c r="AD547" s="78">
        <f>AC547*AA547</f>
        <v>5.432685242518061</v>
      </c>
      <c r="AE547" s="78">
        <f>+(AD547/Z547*12.5)</f>
        <v>5.432685242518061</v>
      </c>
      <c r="AF547" s="63">
        <f>AE547*10000/25</f>
        <v>2173.0740970072243</v>
      </c>
      <c r="AG547" s="63"/>
      <c r="AH547" s="74" t="s">
        <v>2160</v>
      </c>
    </row>
    <row r="548" spans="1:34" ht="15" x14ac:dyDescent="0.2">
      <c r="A548" s="106" t="s">
        <v>23</v>
      </c>
      <c r="B548" s="74" t="s">
        <v>1086</v>
      </c>
      <c r="C548" s="74" t="s">
        <v>1103</v>
      </c>
      <c r="D548" s="74" t="s">
        <v>1288</v>
      </c>
      <c r="E548" s="74" t="s">
        <v>1289</v>
      </c>
      <c r="H548" s="74" t="s">
        <v>658</v>
      </c>
      <c r="I548" s="74" t="s">
        <v>1878</v>
      </c>
      <c r="J548" s="74" t="s">
        <v>1878</v>
      </c>
      <c r="K548" s="74" t="s">
        <v>24</v>
      </c>
      <c r="L548" s="74" t="s">
        <v>1880</v>
      </c>
      <c r="M548" s="107">
        <v>-3.8453302050045202</v>
      </c>
      <c r="N548" s="107">
        <v>35.449462972258502</v>
      </c>
      <c r="O548" s="108">
        <v>1897.23429612477</v>
      </c>
      <c r="P548" s="108">
        <v>1</v>
      </c>
      <c r="Q548" s="108">
        <v>1.2340423700000001</v>
      </c>
      <c r="R548" s="135"/>
      <c r="S548" s="74">
        <v>63</v>
      </c>
      <c r="T548" s="74">
        <v>39</v>
      </c>
      <c r="U548" s="109">
        <f>V548/X548*T548</f>
        <v>8.19</v>
      </c>
      <c r="V548" s="109">
        <v>0.42</v>
      </c>
      <c r="W548" s="109">
        <v>0.30104999999999998</v>
      </c>
      <c r="X548" s="74">
        <v>2</v>
      </c>
      <c r="Y548" s="109">
        <v>0.2261</v>
      </c>
      <c r="Z548" s="109">
        <v>12.4</v>
      </c>
      <c r="AA548" s="77">
        <f>Y548/W548</f>
        <v>0.75103803354924437</v>
      </c>
      <c r="AB548" s="77">
        <f>U548</f>
        <v>8.19</v>
      </c>
      <c r="AC548" s="78">
        <f>+AB548*(100-Z548)/100</f>
        <v>7.1744399999999997</v>
      </c>
      <c r="AD548" s="78">
        <f>AC548*AA548</f>
        <v>5.3882773094170409</v>
      </c>
      <c r="AE548" s="78">
        <f>+(AD548/Z548*12.5)</f>
        <v>5.4317311586865324</v>
      </c>
      <c r="AF548" s="63">
        <f>AE548*10000/25</f>
        <v>2172.6924634746129</v>
      </c>
      <c r="AG548" s="63"/>
      <c r="AH548" s="74" t="s">
        <v>1476</v>
      </c>
    </row>
    <row r="549" spans="1:34" ht="15" x14ac:dyDescent="0.2">
      <c r="A549" s="106" t="s">
        <v>23</v>
      </c>
      <c r="B549" s="74" t="s">
        <v>1086</v>
      </c>
      <c r="C549" s="74" t="s">
        <v>1103</v>
      </c>
      <c r="D549" s="74" t="s">
        <v>1288</v>
      </c>
      <c r="E549" s="74" t="s">
        <v>1442</v>
      </c>
      <c r="H549" s="74" t="s">
        <v>716</v>
      </c>
      <c r="I549" s="74" t="s">
        <v>717</v>
      </c>
      <c r="J549" s="74" t="s">
        <v>717</v>
      </c>
      <c r="K549" s="74" t="s">
        <v>26</v>
      </c>
      <c r="L549" s="74" t="s">
        <v>1443</v>
      </c>
      <c r="M549" s="107">
        <v>-3.8491778459999999</v>
      </c>
      <c r="N549" s="107">
        <v>35.471104789999998</v>
      </c>
      <c r="O549" s="108">
        <v>1842.13858</v>
      </c>
      <c r="P549" s="108">
        <v>1</v>
      </c>
      <c r="Q549" s="108">
        <v>1.0694704399999999</v>
      </c>
      <c r="R549" s="135"/>
      <c r="S549" s="74">
        <v>55</v>
      </c>
      <c r="T549" s="74">
        <v>54</v>
      </c>
      <c r="U549" s="109">
        <f>V549/X549*T549</f>
        <v>9</v>
      </c>
      <c r="V549" s="109">
        <v>0.5</v>
      </c>
      <c r="W549" s="109">
        <v>0.36022999999999999</v>
      </c>
      <c r="X549" s="74">
        <v>3</v>
      </c>
      <c r="Y549" s="109">
        <v>0.27106000000000002</v>
      </c>
      <c r="Z549" s="109">
        <v>13.5</v>
      </c>
      <c r="AA549" s="77">
        <f>Y549/W549</f>
        <v>0.75246370374482974</v>
      </c>
      <c r="AB549" s="77">
        <f>U549</f>
        <v>9</v>
      </c>
      <c r="AC549" s="78">
        <f>+AB549*(100-Z549)/100</f>
        <v>7.7850000000000001</v>
      </c>
      <c r="AD549" s="78">
        <f>AC549*AA549</f>
        <v>5.8579299336534998</v>
      </c>
      <c r="AE549" s="78">
        <f>+(AD549/Z549*12.5)</f>
        <v>5.4240091978273144</v>
      </c>
      <c r="AF549" s="63">
        <f>AE549*10000/25</f>
        <v>2169.6036791309257</v>
      </c>
      <c r="AG549" s="63"/>
      <c r="AH549" s="74" t="s">
        <v>1476</v>
      </c>
    </row>
    <row r="550" spans="1:34" ht="15" x14ac:dyDescent="0.2">
      <c r="A550" s="106" t="s">
        <v>23</v>
      </c>
      <c r="B550" s="74" t="s">
        <v>1078</v>
      </c>
      <c r="C550" s="74" t="s">
        <v>1157</v>
      </c>
      <c r="D550" s="74" t="s">
        <v>1158</v>
      </c>
      <c r="E550" s="74" t="s">
        <v>2346</v>
      </c>
      <c r="H550" s="74" t="s">
        <v>372</v>
      </c>
      <c r="I550" s="74" t="s">
        <v>2365</v>
      </c>
      <c r="J550" s="74" t="s">
        <v>373</v>
      </c>
      <c r="K550" s="74" t="s">
        <v>26</v>
      </c>
      <c r="L550" s="74" t="s">
        <v>2367</v>
      </c>
      <c r="M550" s="107">
        <v>-10.446858239999999</v>
      </c>
      <c r="N550" s="107">
        <v>36.173959019999998</v>
      </c>
      <c r="O550" s="108">
        <v>772.6396972</v>
      </c>
      <c r="P550" s="108">
        <v>1.5</v>
      </c>
      <c r="Q550" s="108">
        <v>1.181903215</v>
      </c>
      <c r="R550" s="137"/>
      <c r="S550" s="74">
        <v>26</v>
      </c>
      <c r="T550" s="74">
        <v>24</v>
      </c>
      <c r="U550" s="109">
        <f>V550/X550*T550</f>
        <v>5.44</v>
      </c>
      <c r="V550" s="109">
        <v>0.68</v>
      </c>
      <c r="W550" s="109">
        <v>0.48</v>
      </c>
      <c r="X550" s="74">
        <v>3</v>
      </c>
      <c r="Y550" s="109">
        <v>0.41699999999999998</v>
      </c>
      <c r="Z550" s="109">
        <v>9.9</v>
      </c>
      <c r="AA550" s="77">
        <f>Y550/W550</f>
        <v>0.86875000000000002</v>
      </c>
      <c r="AB550" s="77">
        <f>U550</f>
        <v>5.44</v>
      </c>
      <c r="AC550" s="78">
        <f>+AB550*(100-Z550)/100</f>
        <v>4.90144</v>
      </c>
      <c r="AD550" s="78">
        <f>AC550*AA550</f>
        <v>4.2581259999999999</v>
      </c>
      <c r="AE550" s="78">
        <f>+(AD550/Z550*12.5)</f>
        <v>5.3764217171717172</v>
      </c>
      <c r="AF550" s="63">
        <f>AE550*10000/25</f>
        <v>2150.5686868686871</v>
      </c>
      <c r="AG550" s="63"/>
      <c r="AH550" s="74" t="s">
        <v>1476</v>
      </c>
    </row>
    <row r="551" spans="1:34" ht="15" x14ac:dyDescent="0.2">
      <c r="A551" s="106" t="s">
        <v>23</v>
      </c>
      <c r="B551" s="74" t="s">
        <v>1078</v>
      </c>
      <c r="C551" s="74" t="s">
        <v>1079</v>
      </c>
      <c r="D551" s="74" t="s">
        <v>1419</v>
      </c>
      <c r="E551" s="74" t="s">
        <v>1626</v>
      </c>
      <c r="H551" s="74" t="s">
        <v>203</v>
      </c>
      <c r="I551" s="74" t="s">
        <v>1664</v>
      </c>
      <c r="J551" s="74" t="s">
        <v>1664</v>
      </c>
      <c r="K551" s="74" t="s">
        <v>24</v>
      </c>
      <c r="L551" s="74" t="s">
        <v>1665</v>
      </c>
      <c r="M551" s="107">
        <v>-8.2921316666666591</v>
      </c>
      <c r="N551" s="107">
        <v>35.015336666666599</v>
      </c>
      <c r="O551" s="108">
        <v>1654.3</v>
      </c>
      <c r="P551" s="108">
        <v>2</v>
      </c>
      <c r="Q551" s="108">
        <v>2.045782295</v>
      </c>
      <c r="R551" s="137"/>
      <c r="S551" s="74">
        <v>64</v>
      </c>
      <c r="T551" s="74">
        <v>59</v>
      </c>
      <c r="U551" s="109">
        <f>V551/X551*T551</f>
        <v>11.013333333333334</v>
      </c>
      <c r="V551" s="109">
        <v>0.56000000000000005</v>
      </c>
      <c r="W551" s="109">
        <v>0.37245</v>
      </c>
      <c r="X551" s="74">
        <v>3</v>
      </c>
      <c r="Y551" s="109">
        <v>0.27672000000000002</v>
      </c>
      <c r="Z551" s="109">
        <v>16</v>
      </c>
      <c r="AA551" s="77">
        <f>Y551/W551</f>
        <v>0.7429722110350383</v>
      </c>
      <c r="AB551" s="77">
        <f>U551</f>
        <v>11.013333333333334</v>
      </c>
      <c r="AC551" s="78">
        <f>+AB551*(100-Z551)/100</f>
        <v>9.2512000000000008</v>
      </c>
      <c r="AD551" s="78">
        <f>AC551*AA551</f>
        <v>6.873384518727347</v>
      </c>
      <c r="AE551" s="78">
        <f>+(AD551/Z551*12.5)</f>
        <v>5.3698316552557399</v>
      </c>
      <c r="AF551" s="63">
        <f>AE551*10000/25</f>
        <v>2147.932662102296</v>
      </c>
      <c r="AG551" s="63"/>
      <c r="AH551" s="74" t="s">
        <v>2993</v>
      </c>
    </row>
    <row r="552" spans="1:34" ht="15" x14ac:dyDescent="0.2">
      <c r="A552" s="106" t="s">
        <v>23</v>
      </c>
      <c r="B552" s="74" t="s">
        <v>1086</v>
      </c>
      <c r="C552" s="74" t="s">
        <v>1177</v>
      </c>
      <c r="D552" s="74" t="s">
        <v>1178</v>
      </c>
      <c r="E552" s="74" t="s">
        <v>2086</v>
      </c>
      <c r="H552" s="74" t="s">
        <v>513</v>
      </c>
      <c r="I552" s="74" t="s">
        <v>820</v>
      </c>
      <c r="J552" s="74" t="s">
        <v>820</v>
      </c>
      <c r="K552" s="74" t="s">
        <v>26</v>
      </c>
      <c r="L552" s="74" t="s">
        <v>2471</v>
      </c>
      <c r="M552" s="107">
        <v>-3.357882155</v>
      </c>
      <c r="N552" s="107">
        <v>36.324067810000003</v>
      </c>
      <c r="O552" s="108">
        <v>1483.74667</v>
      </c>
      <c r="P552" s="108">
        <v>1</v>
      </c>
      <c r="Q552" s="108">
        <v>1.759140495</v>
      </c>
      <c r="R552" s="135"/>
      <c r="S552" s="74">
        <v>72</v>
      </c>
      <c r="T552" s="74">
        <v>73</v>
      </c>
      <c r="U552" s="109">
        <f>V552/X552*T552</f>
        <v>10.706666666666667</v>
      </c>
      <c r="V552" s="109">
        <v>0.44</v>
      </c>
      <c r="W552" s="109">
        <v>0.43674000000000002</v>
      </c>
      <c r="X552" s="74">
        <v>3</v>
      </c>
      <c r="Y552" s="109">
        <v>0.22741999999999998</v>
      </c>
      <c r="Z552" s="109">
        <v>11.5</v>
      </c>
      <c r="AA552" s="77">
        <f>Y552/W552</f>
        <v>0.52072171085771846</v>
      </c>
      <c r="AB552" s="77">
        <f>U552</f>
        <v>10.706666666666667</v>
      </c>
      <c r="AC552" s="78">
        <f>+AB552*(100-Z552)/100</f>
        <v>9.4754000000000005</v>
      </c>
      <c r="AD552" s="78">
        <f>AC552*AA552</f>
        <v>4.9340464990612256</v>
      </c>
      <c r="AE552" s="78">
        <f>+(AD552/Z552*12.5)</f>
        <v>5.3630940207187239</v>
      </c>
      <c r="AF552" s="63">
        <f>AE552*10000/25</f>
        <v>2145.2376082874894</v>
      </c>
      <c r="AG552" s="63"/>
      <c r="AH552" s="74" t="s">
        <v>2993</v>
      </c>
    </row>
    <row r="553" spans="1:34" ht="15" x14ac:dyDescent="0.2">
      <c r="A553" s="106" t="s">
        <v>23</v>
      </c>
      <c r="B553" s="74" t="s">
        <v>1086</v>
      </c>
      <c r="C553" s="74" t="s">
        <v>1177</v>
      </c>
      <c r="D553" s="74" t="s">
        <v>1178</v>
      </c>
      <c r="E553" s="74" t="s">
        <v>2004</v>
      </c>
      <c r="H553" s="74" t="s">
        <v>519</v>
      </c>
      <c r="I553" s="74" t="s">
        <v>2184</v>
      </c>
      <c r="J553" s="74" t="s">
        <v>2185</v>
      </c>
      <c r="K553" s="74" t="s">
        <v>26</v>
      </c>
      <c r="L553" s="74" t="s">
        <v>2187</v>
      </c>
      <c r="M553" s="107">
        <v>-3.3523639119999999</v>
      </c>
      <c r="N553" s="107">
        <v>36.358020920000001</v>
      </c>
      <c r="O553" s="108">
        <v>1382.6936559999999</v>
      </c>
      <c r="P553" s="108">
        <v>1</v>
      </c>
      <c r="Q553" s="108">
        <v>1.1277872200000001</v>
      </c>
      <c r="R553" s="135"/>
      <c r="S553" s="74">
        <v>59</v>
      </c>
      <c r="T553" s="74">
        <v>47</v>
      </c>
      <c r="U553" s="109">
        <f>V553/X553*T553</f>
        <v>8.1466666666666665</v>
      </c>
      <c r="V553" s="109">
        <v>0.52</v>
      </c>
      <c r="W553" s="109">
        <v>0.35150999999999999</v>
      </c>
      <c r="X553" s="74">
        <v>3</v>
      </c>
      <c r="Y553" s="109">
        <v>0.26407999999999998</v>
      </c>
      <c r="Z553" s="109">
        <v>12.5</v>
      </c>
      <c r="AA553" s="77">
        <f>Y553/W553</f>
        <v>0.75127307900201978</v>
      </c>
      <c r="AB553" s="77">
        <f>U553</f>
        <v>8.1466666666666665</v>
      </c>
      <c r="AC553" s="78">
        <f>+AB553*(100-Z553)/100</f>
        <v>7.1283333333333339</v>
      </c>
      <c r="AD553" s="78">
        <f>AC553*AA553</f>
        <v>5.3553249314860647</v>
      </c>
      <c r="AE553" s="78">
        <f>+(AD553/Z553*12.5)</f>
        <v>5.3553249314860647</v>
      </c>
      <c r="AF553" s="63">
        <f>AE553*10000/25</f>
        <v>2142.1299725944259</v>
      </c>
      <c r="AG553" s="63"/>
      <c r="AH553" s="74" t="s">
        <v>2993</v>
      </c>
    </row>
    <row r="554" spans="1:34" ht="15" x14ac:dyDescent="0.2">
      <c r="A554" s="106" t="s">
        <v>23</v>
      </c>
      <c r="B554" s="74" t="s">
        <v>1078</v>
      </c>
      <c r="C554" s="74" t="s">
        <v>1194</v>
      </c>
      <c r="D554" s="74" t="s">
        <v>1195</v>
      </c>
      <c r="E554" s="74" t="s">
        <v>2277</v>
      </c>
      <c r="H554" s="74" t="s">
        <v>954</v>
      </c>
      <c r="I554" s="74" t="s">
        <v>955</v>
      </c>
      <c r="J554" s="74" t="s">
        <v>2278</v>
      </c>
      <c r="K554" s="74" t="s">
        <v>25</v>
      </c>
      <c r="L554" s="74" t="s">
        <v>2279</v>
      </c>
      <c r="M554" s="107">
        <v>-8.5568449999999991</v>
      </c>
      <c r="N554" s="107">
        <v>32.050604999999997</v>
      </c>
      <c r="O554" s="108">
        <v>1617.5</v>
      </c>
      <c r="P554" s="108">
        <v>1</v>
      </c>
      <c r="Q554" s="108">
        <v>0.47666554500000002</v>
      </c>
      <c r="R554" s="137"/>
      <c r="S554" s="74">
        <v>40</v>
      </c>
      <c r="T554" s="74">
        <v>32</v>
      </c>
      <c r="U554" s="109">
        <v>6.8266666666666671</v>
      </c>
      <c r="V554" s="76">
        <v>0.64</v>
      </c>
      <c r="W554" s="76">
        <v>0.38</v>
      </c>
      <c r="X554" s="111">
        <v>3</v>
      </c>
      <c r="Y554" s="76">
        <v>0.30299999999999999</v>
      </c>
      <c r="Z554" s="110">
        <v>12.6</v>
      </c>
      <c r="AA554" s="77">
        <v>0.7973684210526315</v>
      </c>
      <c r="AB554" s="77">
        <v>6.8266666666666671</v>
      </c>
      <c r="AC554" s="78">
        <v>5.9665066666666675</v>
      </c>
      <c r="AD554" s="78">
        <v>4.757504</v>
      </c>
      <c r="AE554" s="78">
        <f>+(AD554/Z554*12.5)</f>
        <v>4.7197460317460322</v>
      </c>
      <c r="AF554" s="63">
        <v>2140.8768</v>
      </c>
      <c r="AG554" s="63"/>
      <c r="AH554" s="74" t="s">
        <v>2993</v>
      </c>
    </row>
    <row r="555" spans="1:34" ht="15" x14ac:dyDescent="0.2">
      <c r="A555" s="106" t="s">
        <v>23</v>
      </c>
      <c r="B555" s="74" t="s">
        <v>1078</v>
      </c>
      <c r="C555" s="74" t="s">
        <v>1194</v>
      </c>
      <c r="D555" s="74" t="s">
        <v>1383</v>
      </c>
      <c r="E555" s="74" t="s">
        <v>1784</v>
      </c>
      <c r="H555" s="74" t="s">
        <v>338</v>
      </c>
      <c r="I555" s="74" t="s">
        <v>2094</v>
      </c>
      <c r="J555" s="74" t="s">
        <v>2094</v>
      </c>
      <c r="K555" s="74" t="s">
        <v>25</v>
      </c>
      <c r="L555" s="74" t="s">
        <v>2099</v>
      </c>
      <c r="M555" s="107">
        <v>-7.6937990322937599</v>
      </c>
      <c r="N555" s="107">
        <v>31.114128766024798</v>
      </c>
      <c r="O555" s="108">
        <v>1617.3324042883</v>
      </c>
      <c r="P555" s="108">
        <v>2</v>
      </c>
      <c r="Q555" s="108">
        <v>2.2422307699999999</v>
      </c>
      <c r="R555" s="137"/>
      <c r="S555" s="74">
        <v>33</v>
      </c>
      <c r="T555" s="74">
        <v>30</v>
      </c>
      <c r="U555" s="109">
        <f>V555/X555*T555</f>
        <v>6.2</v>
      </c>
      <c r="V555" s="109">
        <v>0.62</v>
      </c>
      <c r="W555" s="109">
        <v>0.48</v>
      </c>
      <c r="X555" s="74">
        <v>3</v>
      </c>
      <c r="Y555" s="109">
        <v>0.379</v>
      </c>
      <c r="Z555" s="109">
        <v>10.3</v>
      </c>
      <c r="AA555" s="77">
        <f>Y555/W555</f>
        <v>0.78958333333333341</v>
      </c>
      <c r="AB555" s="77">
        <f>U555</f>
        <v>6.2</v>
      </c>
      <c r="AC555" s="78">
        <f>+AB555*(100-Z555)/100</f>
        <v>5.5613999999999999</v>
      </c>
      <c r="AD555" s="78">
        <f>AC555*AA555</f>
        <v>4.3911887500000004</v>
      </c>
      <c r="AE555" s="78">
        <f>+(AD555/Z555*12.5)</f>
        <v>5.3291125606796115</v>
      </c>
      <c r="AF555" s="63">
        <f>AE555*10000/25</f>
        <v>2131.6450242718447</v>
      </c>
      <c r="AG555" s="63"/>
      <c r="AH555" s="74" t="s">
        <v>2993</v>
      </c>
    </row>
    <row r="556" spans="1:34" ht="15" x14ac:dyDescent="0.2">
      <c r="A556" s="106" t="s">
        <v>23</v>
      </c>
      <c r="B556" s="74" t="s">
        <v>1086</v>
      </c>
      <c r="C556" s="74" t="s">
        <v>1177</v>
      </c>
      <c r="D556" s="74" t="s">
        <v>1191</v>
      </c>
      <c r="E556" s="74" t="s">
        <v>1353</v>
      </c>
      <c r="H556" s="74" t="s">
        <v>486</v>
      </c>
      <c r="I556" s="74" t="s">
        <v>488</v>
      </c>
      <c r="K556" s="74" t="s">
        <v>26</v>
      </c>
      <c r="L556" s="74" t="s">
        <v>1653</v>
      </c>
      <c r="M556" s="107">
        <v>-3.3811433329999998</v>
      </c>
      <c r="N556" s="107">
        <v>36.935066669999998</v>
      </c>
      <c r="O556" s="108">
        <v>1125</v>
      </c>
      <c r="P556" s="108">
        <v>1.5</v>
      </c>
      <c r="Q556" s="108">
        <v>3.668767935</v>
      </c>
      <c r="R556" s="135"/>
      <c r="S556" s="74">
        <v>68</v>
      </c>
      <c r="T556" s="74">
        <v>65</v>
      </c>
      <c r="U556" s="109">
        <f>V556/X556*T556</f>
        <v>8.2333333333333343</v>
      </c>
      <c r="V556" s="109">
        <v>0.38</v>
      </c>
      <c r="W556" s="109">
        <v>0.2838</v>
      </c>
      <c r="X556" s="74">
        <v>3</v>
      </c>
      <c r="Y556" s="109">
        <v>0.20924999999999999</v>
      </c>
      <c r="Z556" s="109">
        <v>12.5</v>
      </c>
      <c r="AA556" s="77">
        <f>Y556/W556</f>
        <v>0.73731501057082449</v>
      </c>
      <c r="AB556" s="77">
        <f>U556</f>
        <v>8.2333333333333343</v>
      </c>
      <c r="AC556" s="78">
        <f>+AB556*(100-Z556)/100</f>
        <v>7.2041666666666675</v>
      </c>
      <c r="AD556" s="78">
        <f>AC556*AA556</f>
        <v>5.3117402219873151</v>
      </c>
      <c r="AE556" s="78">
        <f>+(AD556/Z556*12.5)</f>
        <v>5.3117402219873151</v>
      </c>
      <c r="AF556" s="63">
        <f>AE556*10000/25</f>
        <v>2124.6960887949263</v>
      </c>
      <c r="AG556" s="63"/>
      <c r="AH556" s="74" t="s">
        <v>2993</v>
      </c>
    </row>
    <row r="557" spans="1:34" ht="15" x14ac:dyDescent="0.2">
      <c r="A557" s="106" t="s">
        <v>23</v>
      </c>
      <c r="B557" s="74" t="s">
        <v>1078</v>
      </c>
      <c r="C557" s="74" t="s">
        <v>1079</v>
      </c>
      <c r="D557" s="74" t="s">
        <v>1419</v>
      </c>
      <c r="E557" s="74" t="s">
        <v>1544</v>
      </c>
      <c r="H557" s="74" t="s">
        <v>194</v>
      </c>
      <c r="I557" s="74" t="s">
        <v>1592</v>
      </c>
      <c r="J557" s="74" t="s">
        <v>195</v>
      </c>
      <c r="K557" s="74" t="s">
        <v>26</v>
      </c>
      <c r="L557" s="74" t="s">
        <v>1594</v>
      </c>
      <c r="M557" s="107">
        <v>-8.3404659349999992</v>
      </c>
      <c r="N557" s="107">
        <v>35.056343320000003</v>
      </c>
      <c r="O557" s="108">
        <v>1726.169163</v>
      </c>
      <c r="P557" s="108">
        <v>2.25</v>
      </c>
      <c r="Q557" s="108">
        <v>2.3376133000000001</v>
      </c>
      <c r="R557" s="137"/>
      <c r="S557" s="74">
        <v>70</v>
      </c>
      <c r="T557" s="74">
        <v>52</v>
      </c>
      <c r="U557" s="109">
        <f>V557/X557*T557</f>
        <v>10.4</v>
      </c>
      <c r="V557" s="109">
        <v>0.2</v>
      </c>
      <c r="W557" s="109">
        <v>0.11804000000000001</v>
      </c>
      <c r="X557" s="74">
        <v>1</v>
      </c>
      <c r="Y557" s="109">
        <v>6.4860000000000001E-2</v>
      </c>
      <c r="Z557" s="109">
        <v>12</v>
      </c>
      <c r="AA557" s="77">
        <f>Y557/W557</f>
        <v>0.54947475432056925</v>
      </c>
      <c r="AB557" s="77">
        <f>U557</f>
        <v>10.4</v>
      </c>
      <c r="AC557" s="78">
        <f>+AB557*(100-Z557)/100</f>
        <v>9.152000000000001</v>
      </c>
      <c r="AD557" s="78">
        <f>AC557*AA557</f>
        <v>5.0287929515418499</v>
      </c>
      <c r="AE557" s="78">
        <f>+(AD557/Z557*12.5)</f>
        <v>5.2383259911894271</v>
      </c>
      <c r="AF557" s="63">
        <f>AE557*10000/25</f>
        <v>2095.3303964757711</v>
      </c>
      <c r="AG557" s="63"/>
      <c r="AH557" s="74" t="s">
        <v>2993</v>
      </c>
    </row>
    <row r="558" spans="1:34" ht="15" x14ac:dyDescent="0.2">
      <c r="A558" s="106" t="s">
        <v>23</v>
      </c>
      <c r="B558" s="74" t="s">
        <v>1086</v>
      </c>
      <c r="C558" s="74" t="s">
        <v>1087</v>
      </c>
      <c r="D558" s="74" t="s">
        <v>1088</v>
      </c>
      <c r="E558" s="74" t="s">
        <v>1089</v>
      </c>
      <c r="H558" s="74" t="s">
        <v>586</v>
      </c>
      <c r="I558" s="74" t="s">
        <v>2057</v>
      </c>
      <c r="J558" s="74" t="s">
        <v>780</v>
      </c>
      <c r="K558" s="74" t="s">
        <v>25</v>
      </c>
      <c r="L558" s="74" t="s">
        <v>2060</v>
      </c>
      <c r="M558" s="107">
        <v>-3.2324198386468801</v>
      </c>
      <c r="N558" s="107">
        <v>37.082664803579497</v>
      </c>
      <c r="O558" s="108">
        <v>1135.0964706253201</v>
      </c>
      <c r="P558" s="108">
        <v>0.5</v>
      </c>
      <c r="Q558" s="108">
        <v>0.32469597</v>
      </c>
      <c r="R558" s="135"/>
      <c r="S558" s="74">
        <v>60</v>
      </c>
      <c r="T558" s="74">
        <v>60</v>
      </c>
      <c r="U558" s="109">
        <f>V558/X558*T558</f>
        <v>7.1999999999999993</v>
      </c>
      <c r="V558" s="109">
        <v>0.36</v>
      </c>
      <c r="W558" s="109">
        <v>0.35693000000000003</v>
      </c>
      <c r="X558" s="74">
        <v>3</v>
      </c>
      <c r="Y558" s="109">
        <v>0.29527999999999999</v>
      </c>
      <c r="Z558" s="109">
        <v>12.5</v>
      </c>
      <c r="AA558" s="77">
        <f>Y558/W558</f>
        <v>0.82727705712604704</v>
      </c>
      <c r="AB558" s="77">
        <f>U558</f>
        <v>7.1999999999999993</v>
      </c>
      <c r="AC558" s="78">
        <f>+AB558*(100-Z558)/100</f>
        <v>6.2999999999999989</v>
      </c>
      <c r="AD558" s="78">
        <f>AC558*AA558</f>
        <v>5.2118454598940955</v>
      </c>
      <c r="AE558" s="78">
        <f>+(AD558/Z558*12.5)</f>
        <v>5.2118454598940955</v>
      </c>
      <c r="AF558" s="63">
        <f>AE558*10000/25</f>
        <v>2084.7381839576383</v>
      </c>
      <c r="AG558" s="63"/>
      <c r="AH558" s="74" t="s">
        <v>2993</v>
      </c>
    </row>
    <row r="559" spans="1:34" ht="15" x14ac:dyDescent="0.2">
      <c r="A559" s="64" t="s">
        <v>33</v>
      </c>
      <c r="B559" s="45"/>
      <c r="C559" s="45"/>
      <c r="D559" s="45"/>
      <c r="E559" s="45"/>
      <c r="F559" s="65"/>
      <c r="G559" s="65"/>
      <c r="H559" s="73"/>
      <c r="I559" s="71"/>
      <c r="J559" s="68"/>
      <c r="K559" s="69"/>
      <c r="L559" s="69"/>
      <c r="M559" s="70" t="e">
        <f>+STDEV(M79:M553)</f>
        <v>#REF!</v>
      </c>
      <c r="N559" s="70" t="e">
        <f>+STDEV(N79:N553)</f>
        <v>#REF!</v>
      </c>
      <c r="O559" s="70" t="e">
        <f>+STDEV(O79:O553)</f>
        <v>#REF!</v>
      </c>
      <c r="P559" s="70" t="e">
        <f>+STDEV(P79:P553)</f>
        <v>#REF!</v>
      </c>
      <c r="Q559" s="70" t="e">
        <f>+STDEV(Q79:Q553)</f>
        <v>#REF!</v>
      </c>
      <c r="R559" s="137"/>
      <c r="S559" s="70" t="e">
        <f>+STDEV(S79:S553)</f>
        <v>#REF!</v>
      </c>
      <c r="T559" s="70" t="e">
        <f>+STDEV(T79:T553)</f>
        <v>#REF!</v>
      </c>
      <c r="U559" s="70" t="e">
        <f>+STDEV(U79:U553)</f>
        <v>#REF!</v>
      </c>
      <c r="V559" s="70" t="e">
        <f>+STDEV(V79:V553)</f>
        <v>#REF!</v>
      </c>
      <c r="W559" s="70" t="e">
        <f>+STDEV(W79:W553)</f>
        <v>#REF!</v>
      </c>
      <c r="X559" s="70" t="e">
        <f>+STDEV(X79:X553)</f>
        <v>#REF!</v>
      </c>
      <c r="Y559" s="70" t="e">
        <f>+STDEV(Y79:Y553)</f>
        <v>#REF!</v>
      </c>
      <c r="Z559" s="70" t="e">
        <f>+STDEV(Z79:Z553)</f>
        <v>#REF!</v>
      </c>
      <c r="AA559" s="70" t="e">
        <f>+STDEV(AA79:AA553)</f>
        <v>#REF!</v>
      </c>
      <c r="AB559" s="70" t="e">
        <f>+STDEV(AB79:AB553)</f>
        <v>#REF!</v>
      </c>
      <c r="AC559" s="70" t="e">
        <f>+STDEV(AC79:AC553)</f>
        <v>#REF!</v>
      </c>
      <c r="AD559" s="70" t="e">
        <f>+STDEV(AD79:AD553)</f>
        <v>#REF!</v>
      </c>
      <c r="AE559" s="70" t="e">
        <f>+STDEV(AE79:AE553)</f>
        <v>#REF!</v>
      </c>
      <c r="AF559" s="70" t="e">
        <f>+STDEV(AF79:AF553)</f>
        <v>#REF!</v>
      </c>
      <c r="AG559" s="63"/>
      <c r="AH559" s="74" t="s">
        <v>2993</v>
      </c>
    </row>
    <row r="560" spans="1:34" ht="15" x14ac:dyDescent="0.2">
      <c r="A560" s="106" t="s">
        <v>23</v>
      </c>
      <c r="B560" s="74" t="s">
        <v>1086</v>
      </c>
      <c r="C560" s="74" t="s">
        <v>1103</v>
      </c>
      <c r="D560" s="74" t="s">
        <v>1104</v>
      </c>
      <c r="E560" s="74" t="s">
        <v>1267</v>
      </c>
      <c r="H560" s="74" t="s">
        <v>599</v>
      </c>
      <c r="I560" s="74" t="s">
        <v>1455</v>
      </c>
      <c r="J560" s="74" t="s">
        <v>1456</v>
      </c>
      <c r="K560" s="74" t="s">
        <v>24</v>
      </c>
      <c r="L560" s="74" t="s">
        <v>1460</v>
      </c>
      <c r="M560" s="107">
        <v>-4.2029331200799804</v>
      </c>
      <c r="N560" s="107">
        <v>35.5630240093693</v>
      </c>
      <c r="O560" s="108">
        <v>1615.9901867568999</v>
      </c>
      <c r="P560" s="108">
        <v>1.75</v>
      </c>
      <c r="Q560" s="108">
        <v>2.0618441199999999</v>
      </c>
      <c r="R560" s="135"/>
      <c r="S560" s="74">
        <v>52</v>
      </c>
      <c r="T560" s="74">
        <v>52</v>
      </c>
      <c r="U560" s="109">
        <f>V560/X560*T560</f>
        <v>7.2799999999999994</v>
      </c>
      <c r="V560" s="109">
        <v>0.42</v>
      </c>
      <c r="W560" s="109">
        <v>0.21409</v>
      </c>
      <c r="X560" s="74">
        <v>3</v>
      </c>
      <c r="Y560" s="109">
        <v>0.15336000000000002</v>
      </c>
      <c r="Z560" s="109">
        <v>11.2</v>
      </c>
      <c r="AA560" s="77">
        <f>Y560/W560</f>
        <v>0.71633425195011458</v>
      </c>
      <c r="AB560" s="77">
        <f>U560</f>
        <v>7.2799999999999994</v>
      </c>
      <c r="AC560" s="78">
        <f>+AB560*(100-Z560)/100</f>
        <v>6.4646399999999993</v>
      </c>
      <c r="AD560" s="78">
        <f>AC560*AA560</f>
        <v>4.6308430585267883</v>
      </c>
      <c r="AE560" s="78">
        <f>+(AD560/Z560*12.5)</f>
        <v>5.1683516278200763</v>
      </c>
      <c r="AF560" s="63">
        <f>AE560*10000/25</f>
        <v>2067.3406511280305</v>
      </c>
      <c r="AG560" s="63"/>
      <c r="AH560" s="74" t="s">
        <v>2993</v>
      </c>
    </row>
    <row r="561" spans="1:34" ht="15" x14ac:dyDescent="0.2">
      <c r="A561" s="106" t="s">
        <v>23</v>
      </c>
      <c r="B561" s="74" t="s">
        <v>1078</v>
      </c>
      <c r="C561" s="74" t="s">
        <v>1079</v>
      </c>
      <c r="D561" s="74" t="s">
        <v>1228</v>
      </c>
      <c r="E561" s="74" t="s">
        <v>1229</v>
      </c>
      <c r="H561" s="74" t="s">
        <v>881</v>
      </c>
      <c r="I561" s="74" t="s">
        <v>1060</v>
      </c>
      <c r="J561" s="74" t="s">
        <v>1060</v>
      </c>
      <c r="K561" s="74" t="s">
        <v>24</v>
      </c>
      <c r="L561" s="74" t="s">
        <v>1273</v>
      </c>
      <c r="M561" s="107">
        <v>-7.6161328122290701</v>
      </c>
      <c r="N561" s="107">
        <v>35.958936226708602</v>
      </c>
      <c r="O561" s="108">
        <v>1401.19406393963</v>
      </c>
      <c r="P561" s="108">
        <v>1</v>
      </c>
      <c r="Q561" s="108">
        <v>0.46554582</v>
      </c>
      <c r="R561" s="137"/>
      <c r="S561" s="74">
        <v>63</v>
      </c>
      <c r="T561" s="74">
        <v>57</v>
      </c>
      <c r="U561" s="109">
        <f>V561/X561*T561</f>
        <v>8.36</v>
      </c>
      <c r="V561" s="109">
        <v>0.44</v>
      </c>
      <c r="W561" s="109">
        <v>0.31294</v>
      </c>
      <c r="X561" s="74">
        <v>3</v>
      </c>
      <c r="Y561" s="109">
        <v>0.22108</v>
      </c>
      <c r="Z561" s="109">
        <v>12.5</v>
      </c>
      <c r="AA561" s="77">
        <f>Y561/W561</f>
        <v>0.70646130248609962</v>
      </c>
      <c r="AB561" s="77">
        <f>U561</f>
        <v>8.36</v>
      </c>
      <c r="AC561" s="78">
        <f>+AB561*(100-Z561)/100</f>
        <v>7.3150000000000004</v>
      </c>
      <c r="AD561" s="78">
        <f>AC561*AA561</f>
        <v>5.1677644276858192</v>
      </c>
      <c r="AE561" s="78">
        <f>+(AD561/Z561*12.5)</f>
        <v>5.1677644276858192</v>
      </c>
      <c r="AF561" s="63">
        <f>AE561*10000/25</f>
        <v>2067.1057710743275</v>
      </c>
      <c r="AG561" s="63"/>
      <c r="AH561" s="74" t="s">
        <v>2993</v>
      </c>
    </row>
    <row r="562" spans="1:34" ht="15" x14ac:dyDescent="0.2">
      <c r="A562" s="106" t="s">
        <v>23</v>
      </c>
      <c r="B562" s="74" t="s">
        <v>1086</v>
      </c>
      <c r="C562" s="74" t="s">
        <v>1087</v>
      </c>
      <c r="D562" s="74" t="s">
        <v>1141</v>
      </c>
      <c r="E562" s="74" t="s">
        <v>1495</v>
      </c>
      <c r="H562" s="74" t="s">
        <v>531</v>
      </c>
      <c r="I562" s="74" t="s">
        <v>535</v>
      </c>
      <c r="J562" s="74" t="s">
        <v>535</v>
      </c>
      <c r="K562" s="74" t="s">
        <v>24</v>
      </c>
      <c r="L562" s="74" t="s">
        <v>2444</v>
      </c>
      <c r="M562" s="107">
        <v>-3.2221799999999998</v>
      </c>
      <c r="N562" s="107">
        <v>37.129161666666597</v>
      </c>
      <c r="O562" s="108">
        <v>1284.9000000000001</v>
      </c>
      <c r="P562" s="108">
        <v>0.25</v>
      </c>
      <c r="Q562" s="108">
        <v>0.178162705</v>
      </c>
      <c r="R562" s="135"/>
      <c r="S562" s="74">
        <v>42</v>
      </c>
      <c r="T562" s="74">
        <v>42</v>
      </c>
      <c r="U562" s="109">
        <f>V562/X562*T562</f>
        <v>8.3999999999999986</v>
      </c>
      <c r="V562" s="109">
        <v>0.6</v>
      </c>
      <c r="W562" s="109">
        <v>0.40118999999999999</v>
      </c>
      <c r="X562" s="74">
        <v>3</v>
      </c>
      <c r="Y562" s="109">
        <v>0.28944999999999999</v>
      </c>
      <c r="Z562" s="109">
        <v>12.8</v>
      </c>
      <c r="AA562" s="77">
        <f>Y562/W562</f>
        <v>0.72147860116154439</v>
      </c>
      <c r="AB562" s="77">
        <f>U562</f>
        <v>8.3999999999999986</v>
      </c>
      <c r="AC562" s="78">
        <f>+AB562*(100-Z562)/100</f>
        <v>7.3247999999999989</v>
      </c>
      <c r="AD562" s="78">
        <f>AC562*AA562</f>
        <v>5.2846864577880792</v>
      </c>
      <c r="AE562" s="78">
        <f>+(AD562/Z562*12.5)</f>
        <v>5.1608266189336707</v>
      </c>
      <c r="AF562" s="63">
        <f>AE562*10000/25</f>
        <v>2064.330647573468</v>
      </c>
      <c r="AG562" s="63"/>
      <c r="AH562" s="74" t="s">
        <v>2993</v>
      </c>
    </row>
    <row r="563" spans="1:34" ht="15" x14ac:dyDescent="0.2">
      <c r="A563" s="106" t="s">
        <v>23</v>
      </c>
      <c r="B563" s="74" t="s">
        <v>1078</v>
      </c>
      <c r="C563" s="74" t="s">
        <v>1079</v>
      </c>
      <c r="D563" s="74" t="s">
        <v>1419</v>
      </c>
      <c r="E563" s="74" t="s">
        <v>1544</v>
      </c>
      <c r="H563" s="74" t="s">
        <v>192</v>
      </c>
      <c r="I563" s="74" t="s">
        <v>1572</v>
      </c>
      <c r="J563" s="74" t="s">
        <v>193</v>
      </c>
      <c r="K563" s="74" t="s">
        <v>24</v>
      </c>
      <c r="L563" s="74" t="s">
        <v>1573</v>
      </c>
      <c r="M563" s="107">
        <v>-8.3447872087775607</v>
      </c>
      <c r="N563" s="107">
        <v>35.061091736862998</v>
      </c>
      <c r="O563" s="108">
        <v>1702.7517558705599</v>
      </c>
      <c r="P563" s="108">
        <v>3</v>
      </c>
      <c r="Q563" s="108">
        <v>2.235064725</v>
      </c>
      <c r="R563" s="137"/>
      <c r="S563" s="74">
        <v>62</v>
      </c>
      <c r="T563" s="74">
        <v>42</v>
      </c>
      <c r="U563" s="109">
        <f>V563/X563*T563</f>
        <v>9.24</v>
      </c>
      <c r="V563" s="109">
        <v>0.66</v>
      </c>
      <c r="W563" s="109">
        <v>0.45754</v>
      </c>
      <c r="X563" s="74">
        <v>3</v>
      </c>
      <c r="Y563" s="109">
        <v>0.35924</v>
      </c>
      <c r="Z563" s="109">
        <v>15</v>
      </c>
      <c r="AA563" s="77">
        <f>Y563/W563</f>
        <v>0.78515539624950825</v>
      </c>
      <c r="AB563" s="77">
        <f>U563</f>
        <v>9.24</v>
      </c>
      <c r="AC563" s="78">
        <f>+AB563*(100-Z563)/100</f>
        <v>7.8540000000000001</v>
      </c>
      <c r="AD563" s="78">
        <f>AC563*AA563</f>
        <v>6.1666104821436383</v>
      </c>
      <c r="AE563" s="78">
        <f>+(AD563/Z563*12.5)</f>
        <v>5.138842068453032</v>
      </c>
      <c r="AF563" s="63">
        <f>AE563*10000/25</f>
        <v>2055.5368273812128</v>
      </c>
      <c r="AG563" s="63"/>
      <c r="AH563" s="74" t="s">
        <v>2232</v>
      </c>
    </row>
    <row r="564" spans="1:34" ht="15" x14ac:dyDescent="0.2">
      <c r="A564" s="106" t="s">
        <v>23</v>
      </c>
      <c r="B564" s="74" t="s">
        <v>1078</v>
      </c>
      <c r="C564" s="74" t="s">
        <v>1157</v>
      </c>
      <c r="D564" s="74" t="s">
        <v>1489</v>
      </c>
      <c r="E564" s="74" t="s">
        <v>2615</v>
      </c>
      <c r="H564" s="74" t="s">
        <v>412</v>
      </c>
      <c r="I564" s="74" t="s">
        <v>413</v>
      </c>
      <c r="J564" s="74" t="s">
        <v>413</v>
      </c>
      <c r="K564" s="74" t="s">
        <v>25</v>
      </c>
      <c r="L564" s="74" t="s">
        <v>2691</v>
      </c>
      <c r="M564" s="107">
        <v>-10.5736416666666</v>
      </c>
      <c r="N564" s="107">
        <v>35.384771666666602</v>
      </c>
      <c r="O564" s="108">
        <v>1007.8</v>
      </c>
      <c r="P564" s="108">
        <v>3</v>
      </c>
      <c r="Q564" s="108">
        <v>1.8466156650000001</v>
      </c>
      <c r="R564" s="137"/>
      <c r="S564" s="74">
        <v>96</v>
      </c>
      <c r="T564" s="74">
        <v>96</v>
      </c>
      <c r="U564" s="109">
        <v>14.08</v>
      </c>
      <c r="V564" s="76">
        <v>0.44</v>
      </c>
      <c r="W564" s="76">
        <v>0.36</v>
      </c>
      <c r="X564" s="111">
        <v>3</v>
      </c>
      <c r="Y564" s="76">
        <v>0.191</v>
      </c>
      <c r="Z564" s="76">
        <f>(V564-W564)/V564*100</f>
        <v>18.181818181818183</v>
      </c>
      <c r="AA564" s="77">
        <v>0.53055555555555556</v>
      </c>
      <c r="AB564" s="77">
        <v>14.08</v>
      </c>
      <c r="AC564" s="78">
        <v>14.08</v>
      </c>
      <c r="AD564" s="78">
        <f>AC564*AA564</f>
        <v>7.4702222222222225</v>
      </c>
      <c r="AE564" s="78">
        <f>+(AD564/Z564*12.5)</f>
        <v>5.1357777777777773</v>
      </c>
      <c r="AF564" s="63">
        <f>AE564*10000/25</f>
        <v>2054.3111111111111</v>
      </c>
      <c r="AG564" s="63"/>
      <c r="AH564" s="74" t="s">
        <v>2232</v>
      </c>
    </row>
    <row r="565" spans="1:34" ht="15" x14ac:dyDescent="0.2">
      <c r="A565" s="106" t="s">
        <v>23</v>
      </c>
      <c r="B565" s="74" t="s">
        <v>1086</v>
      </c>
      <c r="C565" s="74" t="s">
        <v>1103</v>
      </c>
      <c r="D565" s="74" t="s">
        <v>1152</v>
      </c>
      <c r="E565" s="74" t="s">
        <v>1307</v>
      </c>
      <c r="H565" s="74" t="s">
        <v>704</v>
      </c>
      <c r="I565" s="74" t="s">
        <v>638</v>
      </c>
      <c r="J565" s="74" t="s">
        <v>638</v>
      </c>
      <c r="K565" s="74" t="s">
        <v>25</v>
      </c>
      <c r="L565" s="74" t="s">
        <v>1308</v>
      </c>
      <c r="M565" s="107">
        <v>-5.1567356382861496</v>
      </c>
      <c r="N565" s="107">
        <v>36.419762100964199</v>
      </c>
      <c r="O565" s="108">
        <v>1355.4072148104799</v>
      </c>
      <c r="P565" s="108">
        <v>9.5</v>
      </c>
      <c r="Q565" s="108">
        <v>9.8617134449999995</v>
      </c>
      <c r="R565" s="135"/>
      <c r="S565" s="74">
        <v>55</v>
      </c>
      <c r="T565" s="74">
        <v>38</v>
      </c>
      <c r="U565" s="109">
        <f>V565/X565*T565</f>
        <v>7.3466666666666667</v>
      </c>
      <c r="V565" s="109">
        <v>0.57999999999999996</v>
      </c>
      <c r="W565" s="109">
        <v>0.45186999999999999</v>
      </c>
      <c r="X565" s="74">
        <v>3</v>
      </c>
      <c r="Y565" s="109">
        <v>0.33102999999999999</v>
      </c>
      <c r="Z565" s="109">
        <v>11.6</v>
      </c>
      <c r="AA565" s="77">
        <f>Y565/W565</f>
        <v>0.73257795383628033</v>
      </c>
      <c r="AB565" s="77">
        <f>U565</f>
        <v>7.3466666666666667</v>
      </c>
      <c r="AC565" s="78">
        <f>+AB565*(100-Z565)/100</f>
        <v>6.4944533333333334</v>
      </c>
      <c r="AD565" s="78">
        <f>AC565*AA565</f>
        <v>4.7576933342185432</v>
      </c>
      <c r="AE565" s="78">
        <f>+(AD565/Z565*12.5)</f>
        <v>5.1268247135975686</v>
      </c>
      <c r="AF565" s="63">
        <f>AE565*10000/25</f>
        <v>2050.7298854390274</v>
      </c>
      <c r="AG565" s="63"/>
      <c r="AH565" s="74" t="s">
        <v>2232</v>
      </c>
    </row>
    <row r="566" spans="1:34" ht="15" x14ac:dyDescent="0.2">
      <c r="A566" s="106" t="s">
        <v>23</v>
      </c>
      <c r="B566" s="74" t="s">
        <v>1078</v>
      </c>
      <c r="C566" s="74" t="s">
        <v>1157</v>
      </c>
      <c r="D566" s="74" t="s">
        <v>1489</v>
      </c>
      <c r="E566" s="74" t="s">
        <v>1925</v>
      </c>
      <c r="H566" s="74" t="s">
        <v>387</v>
      </c>
      <c r="I566" s="74" t="s">
        <v>2577</v>
      </c>
      <c r="J566" s="74" t="s">
        <v>388</v>
      </c>
      <c r="K566" s="74" t="s">
        <v>25</v>
      </c>
      <c r="L566" s="74" t="s">
        <v>2586</v>
      </c>
      <c r="M566" s="107">
        <v>-10.5439783333333</v>
      </c>
      <c r="N566" s="107">
        <v>35.356580000000001</v>
      </c>
      <c r="O566" s="108">
        <v>1058.5</v>
      </c>
      <c r="P566" s="108">
        <v>1</v>
      </c>
      <c r="Q566" s="108">
        <v>1.029686535</v>
      </c>
      <c r="R566" s="137"/>
      <c r="S566" s="74">
        <v>99</v>
      </c>
      <c r="T566" s="74">
        <v>102</v>
      </c>
      <c r="U566" s="109">
        <f>V566/X566*T566</f>
        <v>10.88</v>
      </c>
      <c r="V566" s="109">
        <v>0.32</v>
      </c>
      <c r="W566" s="109">
        <v>0.26</v>
      </c>
      <c r="X566" s="74">
        <v>3</v>
      </c>
      <c r="Y566" s="109">
        <v>0.22600000000000001</v>
      </c>
      <c r="Z566" s="76">
        <f>(V566-W566)/V566*100</f>
        <v>18.75</v>
      </c>
      <c r="AA566" s="77">
        <f>Y566/W566</f>
        <v>0.86923076923076925</v>
      </c>
      <c r="AB566" s="77">
        <f>U566</f>
        <v>10.88</v>
      </c>
      <c r="AC566" s="78">
        <f>+AB566*(100-Z566)/100</f>
        <v>8.8400000000000016</v>
      </c>
      <c r="AD566" s="78">
        <f>AC566*AA566</f>
        <v>7.6840000000000019</v>
      </c>
      <c r="AE566" s="78">
        <f>+(AD566/Z566*12.5)</f>
        <v>5.1226666666666674</v>
      </c>
      <c r="AF566" s="63">
        <f>AE566*10000/25</f>
        <v>2049.0666666666671</v>
      </c>
      <c r="AG566" s="63"/>
      <c r="AH566" s="74" t="s">
        <v>2636</v>
      </c>
    </row>
    <row r="567" spans="1:34" ht="15" x14ac:dyDescent="0.2">
      <c r="A567" s="106" t="s">
        <v>23</v>
      </c>
      <c r="B567" s="74" t="s">
        <v>1086</v>
      </c>
      <c r="C567" s="74" t="s">
        <v>1103</v>
      </c>
      <c r="D567" s="74" t="s">
        <v>1288</v>
      </c>
      <c r="E567" s="74" t="s">
        <v>1330</v>
      </c>
      <c r="H567" s="74" t="s">
        <v>673</v>
      </c>
      <c r="I567" s="74" t="s">
        <v>1872</v>
      </c>
      <c r="J567" s="74" t="s">
        <v>1032</v>
      </c>
      <c r="K567" s="74" t="s">
        <v>24</v>
      </c>
      <c r="L567" s="74" t="s">
        <v>1875</v>
      </c>
      <c r="M567" s="107">
        <v>-3.7723317698477898</v>
      </c>
      <c r="N567" s="107">
        <v>35.482048591464398</v>
      </c>
      <c r="O567" s="108">
        <v>1748.32631754978</v>
      </c>
      <c r="P567" s="108">
        <v>3</v>
      </c>
      <c r="Q567" s="108">
        <v>3.332210925</v>
      </c>
      <c r="R567" s="135"/>
      <c r="S567" s="74">
        <v>46</v>
      </c>
      <c r="T567" s="74">
        <v>46</v>
      </c>
      <c r="U567" s="109">
        <f>V567/X567*T567</f>
        <v>9.8133333333333344</v>
      </c>
      <c r="V567" s="109">
        <v>0.64</v>
      </c>
      <c r="W567" s="109">
        <v>0.29708000000000001</v>
      </c>
      <c r="X567" s="74">
        <v>3</v>
      </c>
      <c r="Y567" s="109">
        <v>0.18045</v>
      </c>
      <c r="Z567" s="109">
        <v>12.7</v>
      </c>
      <c r="AA567" s="77">
        <f>Y567/W567</f>
        <v>0.60741214487680084</v>
      </c>
      <c r="AB567" s="77">
        <f>U567</f>
        <v>9.8133333333333344</v>
      </c>
      <c r="AC567" s="78">
        <f>+AB567*(100-Z567)/100</f>
        <v>8.5670400000000004</v>
      </c>
      <c r="AD567" s="78">
        <f>AC567*AA567</f>
        <v>5.2037241416453481</v>
      </c>
      <c r="AE567" s="78">
        <f>+(AD567/Z567*12.5)</f>
        <v>5.1217757299658935</v>
      </c>
      <c r="AF567" s="63">
        <f>AE567*10000/25</f>
        <v>2048.7102919863573</v>
      </c>
      <c r="AG567" s="63"/>
      <c r="AH567" s="74" t="s">
        <v>2636</v>
      </c>
    </row>
    <row r="568" spans="1:34" ht="15" x14ac:dyDescent="0.2">
      <c r="A568" s="106" t="s">
        <v>23</v>
      </c>
      <c r="B568" s="74" t="s">
        <v>1086</v>
      </c>
      <c r="C568" s="74" t="s">
        <v>1177</v>
      </c>
      <c r="D568" s="74" t="s">
        <v>1204</v>
      </c>
      <c r="E568" s="74" t="s">
        <v>1205</v>
      </c>
      <c r="H568" s="74" t="s">
        <v>495</v>
      </c>
      <c r="I568" s="74" t="s">
        <v>1361</v>
      </c>
      <c r="J568" s="74" t="s">
        <v>492</v>
      </c>
      <c r="K568" s="74" t="s">
        <v>25</v>
      </c>
      <c r="L568" s="74" t="s">
        <v>1364</v>
      </c>
      <c r="M568" s="107">
        <v>-3.410005</v>
      </c>
      <c r="N568" s="107">
        <v>35.5987783333333</v>
      </c>
      <c r="O568" s="108">
        <v>1388.6</v>
      </c>
      <c r="P568" s="108">
        <v>2</v>
      </c>
      <c r="Q568" s="108">
        <v>2.1016280250000001</v>
      </c>
      <c r="R568" s="135"/>
      <c r="S568" s="74">
        <v>63</v>
      </c>
      <c r="T568" s="74">
        <v>47</v>
      </c>
      <c r="U568" s="109">
        <f>V568/X568*T568</f>
        <v>7.5200000000000005</v>
      </c>
      <c r="V568" s="109">
        <v>0.48</v>
      </c>
      <c r="W568" s="109">
        <v>0.36913999999999997</v>
      </c>
      <c r="X568" s="74">
        <v>3</v>
      </c>
      <c r="Y568" s="109">
        <v>0.26768000000000003</v>
      </c>
      <c r="Z568" s="109">
        <v>11.8</v>
      </c>
      <c r="AA568" s="77">
        <f>Y568/W568</f>
        <v>0.72514493146231795</v>
      </c>
      <c r="AB568" s="77">
        <f>U568</f>
        <v>7.5200000000000005</v>
      </c>
      <c r="AC568" s="78">
        <f>+AB568*(100-Z568)/100</f>
        <v>6.6326400000000003</v>
      </c>
      <c r="AD568" s="78">
        <f>AC568*AA568</f>
        <v>4.809625278214229</v>
      </c>
      <c r="AE568" s="78">
        <f>+(AD568/Z568*12.5)</f>
        <v>5.0949420320065979</v>
      </c>
      <c r="AF568" s="63">
        <f>AE568*10000/25</f>
        <v>2037.976812802639</v>
      </c>
      <c r="AG568" s="63"/>
      <c r="AH568" s="74" t="s">
        <v>2636</v>
      </c>
    </row>
    <row r="569" spans="1:34" ht="15" x14ac:dyDescent="0.2">
      <c r="A569" s="106" t="s">
        <v>23</v>
      </c>
      <c r="B569" s="74" t="s">
        <v>1086</v>
      </c>
      <c r="C569" s="74" t="s">
        <v>1177</v>
      </c>
      <c r="D569" s="74" t="s">
        <v>1178</v>
      </c>
      <c r="E569" s="74" t="s">
        <v>2086</v>
      </c>
      <c r="H569" s="74" t="s">
        <v>791</v>
      </c>
      <c r="I569" s="74" t="s">
        <v>2102</v>
      </c>
      <c r="J569" s="74" t="s">
        <v>2103</v>
      </c>
      <c r="K569" s="74" t="s">
        <v>25</v>
      </c>
      <c r="L569" s="74" t="s">
        <v>2106</v>
      </c>
      <c r="M569" s="107">
        <v>-3.36381666666666</v>
      </c>
      <c r="N569" s="107">
        <v>36.320444999999999</v>
      </c>
      <c r="O569" s="108">
        <v>1469.6</v>
      </c>
      <c r="P569" s="108">
        <v>2</v>
      </c>
      <c r="Q569" s="108">
        <v>1.8792335250000001</v>
      </c>
      <c r="R569" s="135"/>
      <c r="S569" s="74">
        <v>65</v>
      </c>
      <c r="T569" s="74">
        <v>47</v>
      </c>
      <c r="U569" s="109">
        <f>V569/X569*T569</f>
        <v>7.5200000000000005</v>
      </c>
      <c r="V569" s="109">
        <v>0.48</v>
      </c>
      <c r="W569" s="109">
        <v>0.40835000000000005</v>
      </c>
      <c r="X569" s="74">
        <v>3</v>
      </c>
      <c r="Y569" s="109">
        <v>0.32941999999999999</v>
      </c>
      <c r="Z569" s="109">
        <v>13</v>
      </c>
      <c r="AA569" s="77">
        <f>Y569/W569</f>
        <v>0.80670993020693027</v>
      </c>
      <c r="AB569" s="77">
        <f>U569</f>
        <v>7.5200000000000005</v>
      </c>
      <c r="AC569" s="78">
        <f>+AB569*(100-Z569)/100</f>
        <v>6.5423999999999998</v>
      </c>
      <c r="AD569" s="78">
        <f>AC569*AA569</f>
        <v>5.2778190473858206</v>
      </c>
      <c r="AE569" s="78">
        <f>+(AD569/Z569*12.5)</f>
        <v>5.074826007101751</v>
      </c>
      <c r="AF569" s="63">
        <f>AE569*10000/25</f>
        <v>2029.9304028407005</v>
      </c>
      <c r="AG569" s="63"/>
      <c r="AH569" s="74" t="s">
        <v>2993</v>
      </c>
    </row>
    <row r="570" spans="1:34" ht="15" x14ac:dyDescent="0.2">
      <c r="A570" s="106" t="s">
        <v>23</v>
      </c>
      <c r="B570" s="74" t="s">
        <v>1086</v>
      </c>
      <c r="C570" s="74" t="s">
        <v>1177</v>
      </c>
      <c r="D570" s="74" t="s">
        <v>1178</v>
      </c>
      <c r="E570" s="74" t="s">
        <v>2004</v>
      </c>
      <c r="H570" s="74" t="s">
        <v>520</v>
      </c>
      <c r="I570" s="74" t="s">
        <v>2112</v>
      </c>
      <c r="J570" s="74" t="s">
        <v>792</v>
      </c>
      <c r="K570" s="74" t="s">
        <v>24</v>
      </c>
      <c r="L570" s="74" t="s">
        <v>2115</v>
      </c>
      <c r="M570" s="107">
        <v>-3.3523433333333301</v>
      </c>
      <c r="N570" s="107">
        <v>36.356445000000001</v>
      </c>
      <c r="O570" s="108">
        <v>1402.6</v>
      </c>
      <c r="P570" s="108">
        <v>1</v>
      </c>
      <c r="Q570" s="108">
        <v>1.608900655</v>
      </c>
      <c r="R570" s="135"/>
      <c r="S570" s="74">
        <v>51</v>
      </c>
      <c r="T570" s="74">
        <v>48</v>
      </c>
      <c r="U570" s="109">
        <f>V570/X570*T570</f>
        <v>7.04</v>
      </c>
      <c r="V570" s="109">
        <v>0.44</v>
      </c>
      <c r="W570" s="109">
        <v>0.32306999999999997</v>
      </c>
      <c r="X570" s="74">
        <v>3</v>
      </c>
      <c r="Y570" s="109">
        <v>0.24187999999999998</v>
      </c>
      <c r="Z570" s="109">
        <v>11.5</v>
      </c>
      <c r="AA570" s="77">
        <f>Y570/W570</f>
        <v>0.74869223388120221</v>
      </c>
      <c r="AB570" s="77">
        <f>U570</f>
        <v>7.04</v>
      </c>
      <c r="AC570" s="78">
        <f>+AB570*(100-Z570)/100</f>
        <v>6.2303999999999995</v>
      </c>
      <c r="AD570" s="78">
        <f>AC570*AA570</f>
        <v>4.6646520939734417</v>
      </c>
      <c r="AE570" s="78">
        <f>+(AD570/Z570*12.5)</f>
        <v>5.0702740151885237</v>
      </c>
      <c r="AF570" s="63">
        <f>AE570*10000/25</f>
        <v>2028.1096060754094</v>
      </c>
      <c r="AG570" s="63"/>
      <c r="AH570" s="74" t="s">
        <v>2993</v>
      </c>
    </row>
    <row r="571" spans="1:34" ht="15" x14ac:dyDescent="0.2">
      <c r="A571" s="106" t="s">
        <v>23</v>
      </c>
      <c r="B571" s="74" t="s">
        <v>1086</v>
      </c>
      <c r="C571" s="74" t="s">
        <v>1103</v>
      </c>
      <c r="D571" s="74" t="s">
        <v>1288</v>
      </c>
      <c r="E571" s="74" t="s">
        <v>1289</v>
      </c>
      <c r="H571" s="74" t="s">
        <v>658</v>
      </c>
      <c r="I571" s="74" t="s">
        <v>1878</v>
      </c>
      <c r="J571" s="74" t="s">
        <v>1878</v>
      </c>
      <c r="K571" s="74" t="s">
        <v>25</v>
      </c>
      <c r="L571" s="74" t="s">
        <v>1881</v>
      </c>
      <c r="M571" s="107">
        <v>-3.84562848007914</v>
      </c>
      <c r="N571" s="107">
        <v>35.449241154783799</v>
      </c>
      <c r="O571" s="108">
        <v>1887.5373729937201</v>
      </c>
      <c r="P571" s="108">
        <v>1</v>
      </c>
      <c r="Q571" s="108">
        <v>1.2340423700000001</v>
      </c>
      <c r="R571" s="135"/>
      <c r="S571" s="74">
        <v>27</v>
      </c>
      <c r="T571" s="74">
        <v>21</v>
      </c>
      <c r="U571" s="109">
        <f>V571/X571*T571</f>
        <v>6.72</v>
      </c>
      <c r="V571" s="109">
        <v>0.96</v>
      </c>
      <c r="W571" s="109">
        <v>0.45041000000000003</v>
      </c>
      <c r="X571" s="74">
        <v>3</v>
      </c>
      <c r="Y571" s="109">
        <v>0.33595999999999998</v>
      </c>
      <c r="Z571" s="109">
        <v>11</v>
      </c>
      <c r="AA571" s="77">
        <f>Y571/W571</f>
        <v>0.74589818165671262</v>
      </c>
      <c r="AB571" s="77">
        <f>U571</f>
        <v>6.72</v>
      </c>
      <c r="AC571" s="78">
        <f>+AB571*(100-Z571)/100</f>
        <v>5.9807999999999995</v>
      </c>
      <c r="AD571" s="78">
        <f>AC571*AA571</f>
        <v>4.4610678448524661</v>
      </c>
      <c r="AE571" s="78">
        <f>+(AD571/Z571*12.5)</f>
        <v>5.0693952782414389</v>
      </c>
      <c r="AF571" s="63">
        <f>AE571*10000/25</f>
        <v>2027.7581112965754</v>
      </c>
      <c r="AG571" s="63"/>
      <c r="AH571" s="74" t="s">
        <v>2993</v>
      </c>
    </row>
    <row r="572" spans="1:34" ht="15" x14ac:dyDescent="0.2">
      <c r="A572" s="106" t="s">
        <v>23</v>
      </c>
      <c r="B572" s="74" t="s">
        <v>1078</v>
      </c>
      <c r="C572" s="74" t="s">
        <v>1079</v>
      </c>
      <c r="D572" s="74" t="s">
        <v>1080</v>
      </c>
      <c r="E572" s="74" t="s">
        <v>1165</v>
      </c>
      <c r="H572" s="74" t="s">
        <v>157</v>
      </c>
      <c r="I572" s="74" t="s">
        <v>1218</v>
      </c>
      <c r="J572" s="74" t="s">
        <v>158</v>
      </c>
      <c r="K572" s="74" t="s">
        <v>24</v>
      </c>
      <c r="L572" s="74" t="s">
        <v>1219</v>
      </c>
      <c r="M572" s="107">
        <v>-7.4628466666666604</v>
      </c>
      <c r="N572" s="107">
        <v>35.774656666666601</v>
      </c>
      <c r="O572" s="108">
        <v>1324</v>
      </c>
      <c r="P572" s="108">
        <v>2</v>
      </c>
      <c r="Q572" s="108">
        <v>2.5723630499999999</v>
      </c>
      <c r="R572" s="137"/>
      <c r="S572" s="74">
        <v>42</v>
      </c>
      <c r="T572" s="74">
        <v>41</v>
      </c>
      <c r="U572" s="109">
        <f>V572/X572*T572</f>
        <v>9.02</v>
      </c>
      <c r="V572" s="109">
        <v>0.66</v>
      </c>
      <c r="W572" s="109">
        <v>0.34720999999999996</v>
      </c>
      <c r="X572" s="74">
        <v>3</v>
      </c>
      <c r="Y572" s="109">
        <v>0.26239999999999997</v>
      </c>
      <c r="Z572" s="109">
        <v>14.4</v>
      </c>
      <c r="AA572" s="77">
        <f>Y572/W572</f>
        <v>0.75573860199879039</v>
      </c>
      <c r="AB572" s="77">
        <f>U572</f>
        <v>9.02</v>
      </c>
      <c r="AC572" s="78">
        <f>+AB572*(100-Z572)/100</f>
        <v>7.72112</v>
      </c>
      <c r="AD572" s="78">
        <f>AC572*AA572</f>
        <v>5.8351484346649007</v>
      </c>
      <c r="AE572" s="78">
        <f>+(AD572/Z572*12.5)</f>
        <v>5.0652330162021704</v>
      </c>
      <c r="AF572" s="63">
        <f>AE572*10000/25</f>
        <v>2026.093206480868</v>
      </c>
      <c r="AG572" s="63"/>
      <c r="AH572" s="74" t="s">
        <v>1458</v>
      </c>
    </row>
    <row r="573" spans="1:34" ht="15" x14ac:dyDescent="0.2">
      <c r="A573" s="106" t="s">
        <v>23</v>
      </c>
      <c r="B573" s="74" t="s">
        <v>1086</v>
      </c>
      <c r="C573" s="74" t="s">
        <v>1103</v>
      </c>
      <c r="D573" s="74" t="s">
        <v>1288</v>
      </c>
      <c r="E573" s="74" t="s">
        <v>1442</v>
      </c>
      <c r="H573" s="74" t="s">
        <v>740</v>
      </c>
      <c r="I573" s="74" t="s">
        <v>1682</v>
      </c>
      <c r="J573" s="74" t="s">
        <v>1683</v>
      </c>
      <c r="K573" s="74" t="s">
        <v>25</v>
      </c>
      <c r="L573" s="74" t="s">
        <v>1685</v>
      </c>
      <c r="M573" s="107">
        <v>-3.84719226913949</v>
      </c>
      <c r="N573" s="107">
        <v>35.472618715203097</v>
      </c>
      <c r="O573" s="108">
        <v>1829.05089746711</v>
      </c>
      <c r="P573" s="108">
        <v>2</v>
      </c>
      <c r="Q573" s="108">
        <v>2.0215660049999999</v>
      </c>
      <c r="R573" s="135"/>
      <c r="S573" s="74">
        <v>28</v>
      </c>
      <c r="T573" s="74">
        <v>37</v>
      </c>
      <c r="U573" s="109">
        <f>V573/X573*T573</f>
        <v>8.6333333333333329</v>
      </c>
      <c r="V573" s="109">
        <v>0.7</v>
      </c>
      <c r="W573" s="109">
        <v>0.33099000000000001</v>
      </c>
      <c r="X573" s="74">
        <v>3</v>
      </c>
      <c r="Y573" s="109">
        <v>0.20580000000000001</v>
      </c>
      <c r="Z573" s="109">
        <v>11.7</v>
      </c>
      <c r="AA573" s="77">
        <f>Y573/W573</f>
        <v>0.62177105048490888</v>
      </c>
      <c r="AB573" s="77">
        <f>U573</f>
        <v>8.6333333333333329</v>
      </c>
      <c r="AC573" s="78">
        <f>+AB573*(100-Z573)/100</f>
        <v>7.6232333333333324</v>
      </c>
      <c r="AD573" s="78">
        <f>AC573*AA573</f>
        <v>4.7399057977582393</v>
      </c>
      <c r="AE573" s="78">
        <f>+(AD573/Z573*12.5)</f>
        <v>5.0640019206818803</v>
      </c>
      <c r="AF573" s="63">
        <f>AE573*10000/25</f>
        <v>2025.6007682727522</v>
      </c>
      <c r="AG573" s="63"/>
      <c r="AH573" s="74" t="s">
        <v>1458</v>
      </c>
    </row>
    <row r="574" spans="1:34" ht="15" x14ac:dyDescent="0.2">
      <c r="A574" s="106" t="s">
        <v>23</v>
      </c>
      <c r="B574" s="74" t="s">
        <v>1078</v>
      </c>
      <c r="C574" s="74" t="s">
        <v>1194</v>
      </c>
      <c r="D574" s="74" t="s">
        <v>1383</v>
      </c>
      <c r="E574" s="74" t="s">
        <v>1384</v>
      </c>
      <c r="H574" s="74" t="s">
        <v>333</v>
      </c>
      <c r="I574" s="74" t="s">
        <v>953</v>
      </c>
      <c r="J574" s="74" t="s">
        <v>979</v>
      </c>
      <c r="K574" s="74" t="s">
        <v>24</v>
      </c>
      <c r="L574" s="74" t="s">
        <v>2046</v>
      </c>
      <c r="M574" s="107">
        <v>-7.72326333333333</v>
      </c>
      <c r="N574" s="107">
        <v>31.0925333333333</v>
      </c>
      <c r="O574" s="108">
        <v>1662.5</v>
      </c>
      <c r="P574" s="108">
        <v>1.5</v>
      </c>
      <c r="Q574" s="108">
        <v>2.5634672699999999</v>
      </c>
      <c r="R574" s="137"/>
      <c r="S574" s="74">
        <v>82</v>
      </c>
      <c r="T574" s="74">
        <v>59</v>
      </c>
      <c r="U574" s="109">
        <f>V574/X574*T574</f>
        <v>6.6866666666666674</v>
      </c>
      <c r="V574" s="109">
        <v>0.34</v>
      </c>
      <c r="W574" s="109">
        <v>0.3</v>
      </c>
      <c r="X574" s="74">
        <v>3</v>
      </c>
      <c r="Y574" s="109">
        <v>0.24199999999999999</v>
      </c>
      <c r="Z574" s="76">
        <f>(V574-W574)/V574*100</f>
        <v>11.764705882352951</v>
      </c>
      <c r="AA574" s="77">
        <f>Y574/W574</f>
        <v>0.80666666666666664</v>
      </c>
      <c r="AB574" s="77">
        <f>U574</f>
        <v>6.6866666666666674</v>
      </c>
      <c r="AC574" s="78">
        <f>+AB574*(100-Z574)/100</f>
        <v>5.9</v>
      </c>
      <c r="AD574" s="78">
        <f>AC574*AA574</f>
        <v>4.7593333333333332</v>
      </c>
      <c r="AE574" s="78">
        <f>+(AD574/Z574*12.5)</f>
        <v>5.0567916666666619</v>
      </c>
      <c r="AF574" s="63">
        <f>AE574*10000/25</f>
        <v>2022.7166666666649</v>
      </c>
      <c r="AG574" s="63"/>
      <c r="AH574" s="74" t="s">
        <v>1458</v>
      </c>
    </row>
    <row r="575" spans="1:34" ht="15" x14ac:dyDescent="0.2">
      <c r="A575" s="106" t="s">
        <v>23</v>
      </c>
      <c r="B575" s="74" t="s">
        <v>1086</v>
      </c>
      <c r="C575" s="74" t="s">
        <v>1177</v>
      </c>
      <c r="D575" s="74" t="s">
        <v>1178</v>
      </c>
      <c r="E575" s="74" t="s">
        <v>2004</v>
      </c>
      <c r="H575" s="74" t="s">
        <v>517</v>
      </c>
      <c r="I575" s="74" t="s">
        <v>2140</v>
      </c>
      <c r="J575" s="74" t="s">
        <v>2141</v>
      </c>
      <c r="K575" s="74" t="s">
        <v>24</v>
      </c>
      <c r="L575" s="74" t="s">
        <v>1344</v>
      </c>
      <c r="M575" s="107">
        <v>-3.3495869057787599</v>
      </c>
      <c r="N575" s="107">
        <v>36.354572520171303</v>
      </c>
      <c r="O575" s="108">
        <v>1408.7729907560399</v>
      </c>
      <c r="P575" s="108">
        <v>3</v>
      </c>
      <c r="Q575" s="108">
        <v>3.3850913949999999</v>
      </c>
      <c r="R575" s="135"/>
      <c r="S575" s="74">
        <v>79</v>
      </c>
      <c r="T575" s="74">
        <v>68</v>
      </c>
      <c r="U575" s="109">
        <f>V575/X575*T575</f>
        <v>9.18</v>
      </c>
      <c r="V575" s="109">
        <v>0.54</v>
      </c>
      <c r="W575" s="109">
        <v>0.44474999999999998</v>
      </c>
      <c r="X575" s="74">
        <v>4</v>
      </c>
      <c r="Y575" s="109">
        <v>0.30569000000000002</v>
      </c>
      <c r="Z575" s="109">
        <v>13.5</v>
      </c>
      <c r="AA575" s="77">
        <f>Y575/W575</f>
        <v>0.68732996065205176</v>
      </c>
      <c r="AB575" s="77">
        <f>U575</f>
        <v>9.18</v>
      </c>
      <c r="AC575" s="78">
        <f>+AB575*(100-Z575)/100</f>
        <v>7.9406999999999996</v>
      </c>
      <c r="AD575" s="78">
        <f>AC575*AA575</f>
        <v>5.4578810185497471</v>
      </c>
      <c r="AE575" s="78">
        <f>+(AD575/Z575*12.5)</f>
        <v>5.0535935356942101</v>
      </c>
      <c r="AF575" s="63">
        <f>AE575*10000/25</f>
        <v>2021.437414277684</v>
      </c>
      <c r="AG575" s="63"/>
      <c r="AH575" s="74" t="s">
        <v>2993</v>
      </c>
    </row>
    <row r="576" spans="1:34" ht="15" x14ac:dyDescent="0.2">
      <c r="A576" s="106" t="s">
        <v>23</v>
      </c>
      <c r="B576" s="74" t="s">
        <v>1086</v>
      </c>
      <c r="C576" s="74" t="s">
        <v>1087</v>
      </c>
      <c r="D576" s="74" t="s">
        <v>1095</v>
      </c>
      <c r="E576" s="74" t="s">
        <v>1126</v>
      </c>
      <c r="H576" s="74" t="s">
        <v>724</v>
      </c>
      <c r="I576" s="74" t="s">
        <v>1518</v>
      </c>
      <c r="J576" s="74" t="s">
        <v>725</v>
      </c>
      <c r="K576" s="74" t="s">
        <v>26</v>
      </c>
      <c r="L576" s="74" t="s">
        <v>1520</v>
      </c>
      <c r="M576" s="107">
        <v>-3.443116743</v>
      </c>
      <c r="N576" s="107">
        <v>37.402794989999997</v>
      </c>
      <c r="O576" s="108">
        <v>719.74048249999998</v>
      </c>
      <c r="P576" s="108">
        <v>0.75</v>
      </c>
      <c r="Q576" s="108">
        <v>0.53992442500000004</v>
      </c>
      <c r="R576" s="135"/>
      <c r="S576" s="74">
        <v>117</v>
      </c>
      <c r="T576" s="74">
        <v>93</v>
      </c>
      <c r="U576" s="109">
        <f>V576/X576*T576</f>
        <v>8.68</v>
      </c>
      <c r="V576" s="109">
        <v>0.28000000000000003</v>
      </c>
      <c r="W576" s="109">
        <v>0.24256</v>
      </c>
      <c r="X576" s="74">
        <v>3</v>
      </c>
      <c r="Y576" s="109">
        <v>0.17543999999999998</v>
      </c>
      <c r="Z576" s="109">
        <v>13.5</v>
      </c>
      <c r="AA576" s="77">
        <f>Y576/W576</f>
        <v>0.7232849604221635</v>
      </c>
      <c r="AB576" s="77">
        <f>U576</f>
        <v>8.68</v>
      </c>
      <c r="AC576" s="78">
        <f>+AB576*(100-Z576)/100</f>
        <v>7.5081999999999995</v>
      </c>
      <c r="AD576" s="78">
        <f>AC576*AA576</f>
        <v>5.4305681398416876</v>
      </c>
      <c r="AE576" s="78">
        <f>+(AD576/Z576*12.5)</f>
        <v>5.0283038331867482</v>
      </c>
      <c r="AF576" s="63">
        <f>AE576*10000/25</f>
        <v>2011.3215332746993</v>
      </c>
      <c r="AG576" s="63"/>
      <c r="AH576" s="74" t="s">
        <v>2993</v>
      </c>
    </row>
    <row r="577" spans="1:34" ht="15" x14ac:dyDescent="0.2">
      <c r="A577" s="106" t="s">
        <v>23</v>
      </c>
      <c r="B577" s="74" t="s">
        <v>1086</v>
      </c>
      <c r="C577" s="74" t="s">
        <v>1103</v>
      </c>
      <c r="D577" s="74" t="s">
        <v>1288</v>
      </c>
      <c r="E577" s="74" t="s">
        <v>1330</v>
      </c>
      <c r="H577" s="74" t="s">
        <v>670</v>
      </c>
      <c r="I577" s="74" t="s">
        <v>1405</v>
      </c>
      <c r="J577" s="74" t="s">
        <v>677</v>
      </c>
      <c r="K577" s="74" t="s">
        <v>25</v>
      </c>
      <c r="L577" s="74" t="s">
        <v>1408</v>
      </c>
      <c r="M577" s="107">
        <v>-3.77078806300513</v>
      </c>
      <c r="N577" s="107">
        <v>35.483413803766702</v>
      </c>
      <c r="O577" s="108">
        <v>1729.90529978819</v>
      </c>
      <c r="P577" s="108">
        <v>4</v>
      </c>
      <c r="Q577" s="108">
        <v>4.8192888150000002</v>
      </c>
      <c r="R577" s="135"/>
      <c r="S577" s="74">
        <v>47</v>
      </c>
      <c r="T577" s="74">
        <v>48</v>
      </c>
      <c r="U577" s="109">
        <f>V577/X577*T577</f>
        <v>8.9600000000000009</v>
      </c>
      <c r="V577" s="109">
        <v>0.56000000000000005</v>
      </c>
      <c r="W577" s="109">
        <v>0.2291</v>
      </c>
      <c r="X577" s="74">
        <v>3</v>
      </c>
      <c r="Y577" s="109">
        <v>0.12959999999999999</v>
      </c>
      <c r="Z577" s="109">
        <v>11.2</v>
      </c>
      <c r="AA577" s="77">
        <f>Y577/W577</f>
        <v>0.56569183762549102</v>
      </c>
      <c r="AB577" s="77">
        <f>U577</f>
        <v>8.9600000000000009</v>
      </c>
      <c r="AC577" s="78">
        <f>+AB577*(100-Z577)/100</f>
        <v>7.95648</v>
      </c>
      <c r="AD577" s="78">
        <f>AC577*AA577</f>
        <v>4.500915792230467</v>
      </c>
      <c r="AE577" s="78">
        <f>+(AD577/Z577*12.5)</f>
        <v>5.0233435181143609</v>
      </c>
      <c r="AF577" s="63">
        <f>AE577*10000/25</f>
        <v>2009.3374072457443</v>
      </c>
      <c r="AG577" s="63"/>
      <c r="AH577" s="74" t="s">
        <v>2993</v>
      </c>
    </row>
    <row r="578" spans="1:34" ht="15" x14ac:dyDescent="0.2">
      <c r="A578" s="106" t="s">
        <v>23</v>
      </c>
      <c r="B578" s="74" t="s">
        <v>1078</v>
      </c>
      <c r="C578" s="74" t="s">
        <v>1132</v>
      </c>
      <c r="D578" s="74" t="s">
        <v>1868</v>
      </c>
      <c r="E578" s="74" t="s">
        <v>2519</v>
      </c>
      <c r="H578" s="74" t="s">
        <v>468</v>
      </c>
      <c r="I578" s="74" t="s">
        <v>469</v>
      </c>
      <c r="J578" s="74" t="s">
        <v>469</v>
      </c>
      <c r="K578" s="74" t="s">
        <v>26</v>
      </c>
      <c r="L578" s="74" t="s">
        <v>2887</v>
      </c>
      <c r="M578" s="107">
        <v>-9.1723750000000006</v>
      </c>
      <c r="N578" s="107">
        <v>32.732100000000003</v>
      </c>
      <c r="O578" s="108">
        <v>1305.7</v>
      </c>
      <c r="P578" s="108">
        <v>1</v>
      </c>
      <c r="Q578" s="108">
        <v>1.3113862350000001</v>
      </c>
      <c r="R578" s="137"/>
      <c r="S578" s="74">
        <v>99</v>
      </c>
      <c r="T578" s="74">
        <v>70</v>
      </c>
      <c r="U578" s="109">
        <f>V578/X578*T578</f>
        <v>7.4666666666666668</v>
      </c>
      <c r="V578" s="109">
        <v>0.32</v>
      </c>
      <c r="W578" s="109">
        <v>0.25789999999999996</v>
      </c>
      <c r="X578" s="74">
        <v>3</v>
      </c>
      <c r="Y578" s="109">
        <v>0.19822000000000001</v>
      </c>
      <c r="Z578" s="109">
        <v>12.5</v>
      </c>
      <c r="AA578" s="77">
        <f>Y578/W578</f>
        <v>0.76859247770453676</v>
      </c>
      <c r="AB578" s="77">
        <f>U578</f>
        <v>7.4666666666666668</v>
      </c>
      <c r="AC578" s="78">
        <f>+AB578*(100-Z578)/100</f>
        <v>6.5333333333333341</v>
      </c>
      <c r="AD578" s="78">
        <f>AC578*AA578</f>
        <v>5.0214708543363074</v>
      </c>
      <c r="AE578" s="78">
        <f>+(AD578/Z578*12.5)</f>
        <v>5.0214708543363074</v>
      </c>
      <c r="AF578" s="63">
        <f>AE578*10000/25</f>
        <v>2008.5883417345228</v>
      </c>
      <c r="AG578" s="63"/>
      <c r="AH578" s="74" t="s">
        <v>2993</v>
      </c>
    </row>
    <row r="579" spans="1:34" ht="15" x14ac:dyDescent="0.2">
      <c r="A579" s="106" t="s">
        <v>23</v>
      </c>
      <c r="B579" s="74" t="s">
        <v>1078</v>
      </c>
      <c r="C579" s="74" t="s">
        <v>1079</v>
      </c>
      <c r="D579" s="74" t="s">
        <v>1419</v>
      </c>
      <c r="E579" s="74" t="s">
        <v>1626</v>
      </c>
      <c r="H579" s="74" t="s">
        <v>886</v>
      </c>
      <c r="I579" s="74" t="s">
        <v>887</v>
      </c>
      <c r="J579" s="74" t="s">
        <v>887</v>
      </c>
      <c r="K579" s="74" t="s">
        <v>25</v>
      </c>
      <c r="L579" s="74" t="s">
        <v>1680</v>
      </c>
      <c r="M579" s="107">
        <v>-8.2947939374107698</v>
      </c>
      <c r="N579" s="107">
        <v>35.018322496379298</v>
      </c>
      <c r="O579" s="108">
        <v>1630.62860042237</v>
      </c>
      <c r="P579" s="108">
        <v>2</v>
      </c>
      <c r="Q579" s="108">
        <v>2.3356364599999999</v>
      </c>
      <c r="R579" s="137"/>
      <c r="S579" s="74">
        <v>63</v>
      </c>
      <c r="T579" s="74">
        <v>48</v>
      </c>
      <c r="U579" s="109">
        <f>V579/X579*T579</f>
        <v>7.3600000000000012</v>
      </c>
      <c r="V579" s="109">
        <v>0.46</v>
      </c>
      <c r="W579" s="109">
        <v>0.33427999999999997</v>
      </c>
      <c r="X579" s="74">
        <v>3</v>
      </c>
      <c r="Y579" s="109">
        <v>0.24161000000000002</v>
      </c>
      <c r="Z579" s="109">
        <v>11.7</v>
      </c>
      <c r="AA579" s="77">
        <f>Y579/W579</f>
        <v>0.72277731243269128</v>
      </c>
      <c r="AB579" s="77">
        <f>U579</f>
        <v>7.3600000000000012</v>
      </c>
      <c r="AC579" s="78">
        <f>+AB579*(100-Z579)/100</f>
        <v>6.4988800000000007</v>
      </c>
      <c r="AD579" s="78">
        <f>AC579*AA579</f>
        <v>4.6972430202225688</v>
      </c>
      <c r="AE579" s="78">
        <f>+(AD579/Z579*12.5)</f>
        <v>5.0184220301523172</v>
      </c>
      <c r="AF579" s="63">
        <f>AE579*10000/25</f>
        <v>2007.3688120609268</v>
      </c>
      <c r="AG579" s="63"/>
      <c r="AH579" s="74" t="s">
        <v>2993</v>
      </c>
    </row>
    <row r="580" spans="1:34" ht="15" x14ac:dyDescent="0.2">
      <c r="A580" s="106" t="s">
        <v>23</v>
      </c>
      <c r="B580" s="74" t="s">
        <v>1086</v>
      </c>
      <c r="C580" s="74" t="s">
        <v>1177</v>
      </c>
      <c r="D580" s="74" t="s">
        <v>1204</v>
      </c>
      <c r="E580" s="74" t="s">
        <v>1336</v>
      </c>
      <c r="H580" s="74" t="s">
        <v>505</v>
      </c>
      <c r="I580" s="74" t="s">
        <v>806</v>
      </c>
      <c r="J580" s="74" t="s">
        <v>806</v>
      </c>
      <c r="K580" s="74" t="s">
        <v>24</v>
      </c>
      <c r="L580" s="74" t="s">
        <v>2259</v>
      </c>
      <c r="M580" s="107">
        <v>-3.4330088140435899</v>
      </c>
      <c r="N580" s="107">
        <v>35.632929792049303</v>
      </c>
      <c r="O580" s="108">
        <v>1339.20402088785</v>
      </c>
      <c r="P580" s="108">
        <v>3</v>
      </c>
      <c r="Q580" s="108">
        <v>2.84566118</v>
      </c>
      <c r="R580" s="135"/>
      <c r="S580" s="74">
        <v>59</v>
      </c>
      <c r="T580" s="74">
        <v>45</v>
      </c>
      <c r="U580" s="109">
        <f>V580/X580*T580</f>
        <v>8.4</v>
      </c>
      <c r="V580" s="109">
        <v>0.56000000000000005</v>
      </c>
      <c r="W580" s="109">
        <v>0.48596</v>
      </c>
      <c r="X580" s="74">
        <v>3</v>
      </c>
      <c r="Y580" s="109">
        <v>0.37487999999999999</v>
      </c>
      <c r="Z580" s="109">
        <v>13.9</v>
      </c>
      <c r="AA580" s="77">
        <f>Y580/W580</f>
        <v>0.77142151617417065</v>
      </c>
      <c r="AB580" s="77">
        <f>U580</f>
        <v>8.4</v>
      </c>
      <c r="AC580" s="78">
        <f>+AB580*(100-Z580)/100</f>
        <v>7.2324000000000002</v>
      </c>
      <c r="AD580" s="78">
        <f>AC580*AA580</f>
        <v>5.579228973578072</v>
      </c>
      <c r="AE580" s="78">
        <f>+(AD580/Z580*12.5)</f>
        <v>5.0172922424263238</v>
      </c>
      <c r="AF580" s="63">
        <f>AE580*10000/25</f>
        <v>2006.9168969705297</v>
      </c>
      <c r="AG580" s="63"/>
      <c r="AH580" s="74" t="s">
        <v>2993</v>
      </c>
    </row>
    <row r="581" spans="1:34" ht="15" x14ac:dyDescent="0.2">
      <c r="A581" s="106" t="s">
        <v>23</v>
      </c>
      <c r="B581" s="74" t="s">
        <v>1086</v>
      </c>
      <c r="C581" s="74" t="s">
        <v>1103</v>
      </c>
      <c r="D581" s="74" t="s">
        <v>1288</v>
      </c>
      <c r="E581" s="74" t="s">
        <v>1442</v>
      </c>
      <c r="H581" s="74" t="s">
        <v>812</v>
      </c>
      <c r="I581" s="74" t="s">
        <v>2308</v>
      </c>
      <c r="J581" s="74" t="s">
        <v>813</v>
      </c>
      <c r="K581" s="74" t="s">
        <v>24</v>
      </c>
      <c r="L581" s="74" t="s">
        <v>2309</v>
      </c>
      <c r="M581" s="107">
        <v>-3.8503179942144201</v>
      </c>
      <c r="N581" s="107">
        <v>35.469865396939198</v>
      </c>
      <c r="O581" s="108">
        <v>1837.86831645094</v>
      </c>
      <c r="P581" s="108">
        <v>1</v>
      </c>
      <c r="Q581" s="108">
        <v>0.33581569500000003</v>
      </c>
      <c r="R581" s="135"/>
      <c r="S581" s="74">
        <v>56</v>
      </c>
      <c r="T581" s="74">
        <v>48</v>
      </c>
      <c r="U581" s="109">
        <f>V581/X581*T581</f>
        <v>8.16</v>
      </c>
      <c r="V581" s="109">
        <v>0.68</v>
      </c>
      <c r="W581" s="109">
        <v>0.44107999999999997</v>
      </c>
      <c r="X581" s="74">
        <v>4</v>
      </c>
      <c r="Y581" s="109">
        <v>0.31801999999999997</v>
      </c>
      <c r="Z581" s="109">
        <v>12.8</v>
      </c>
      <c r="AA581" s="77">
        <f>Y581/W581</f>
        <v>0.72100299265439372</v>
      </c>
      <c r="AB581" s="77">
        <f>U581</f>
        <v>8.16</v>
      </c>
      <c r="AC581" s="78">
        <f>+AB581*(100-Z581)/100</f>
        <v>7.1155200000000001</v>
      </c>
      <c r="AD581" s="78">
        <f>AC581*AA581</f>
        <v>5.1303112142921918</v>
      </c>
      <c r="AE581" s="78">
        <f>+(AD581/Z581*12.5)</f>
        <v>5.0100695452072186</v>
      </c>
      <c r="AF581" s="63">
        <f>AE581*10000/25</f>
        <v>2004.0278180828873</v>
      </c>
      <c r="AG581" s="63"/>
      <c r="AH581" s="74" t="s">
        <v>2993</v>
      </c>
    </row>
    <row r="582" spans="1:34" ht="15" x14ac:dyDescent="0.2">
      <c r="A582" s="106" t="s">
        <v>23</v>
      </c>
      <c r="B582" s="74" t="s">
        <v>1078</v>
      </c>
      <c r="C582" s="74" t="s">
        <v>1079</v>
      </c>
      <c r="D582" s="74" t="s">
        <v>1419</v>
      </c>
      <c r="E582" s="74" t="s">
        <v>1544</v>
      </c>
      <c r="H582" s="74" t="s">
        <v>196</v>
      </c>
      <c r="I582" s="74" t="s">
        <v>1605</v>
      </c>
      <c r="J582" s="74" t="s">
        <v>197</v>
      </c>
      <c r="K582" s="74" t="s">
        <v>25</v>
      </c>
      <c r="L582" s="74" t="s">
        <v>1607</v>
      </c>
      <c r="M582" s="107">
        <v>-8.3411133333333307</v>
      </c>
      <c r="N582" s="107">
        <v>35.062848333333299</v>
      </c>
      <c r="O582" s="108">
        <v>1746.1</v>
      </c>
      <c r="P582" s="108">
        <v>1.25</v>
      </c>
      <c r="Q582" s="108">
        <v>1.3637724950000001</v>
      </c>
      <c r="R582" s="137"/>
      <c r="S582" s="74">
        <v>60</v>
      </c>
      <c r="T582" s="74">
        <v>50</v>
      </c>
      <c r="U582" s="109">
        <f>V582/X582*T582</f>
        <v>6.3333333333333339</v>
      </c>
      <c r="V582" s="109">
        <v>0.38</v>
      </c>
      <c r="W582" s="109">
        <v>0.26830999999999999</v>
      </c>
      <c r="X582" s="74">
        <v>3</v>
      </c>
      <c r="Y582" s="109">
        <v>0.19303999999999999</v>
      </c>
      <c r="Z582" s="109">
        <v>10.3</v>
      </c>
      <c r="AA582" s="77">
        <f>Y582/W582</f>
        <v>0.71946628899407394</v>
      </c>
      <c r="AB582" s="77">
        <f>U582</f>
        <v>6.3333333333333339</v>
      </c>
      <c r="AC582" s="78">
        <f>+AB582*(100-Z582)/100</f>
        <v>5.681</v>
      </c>
      <c r="AD582" s="78">
        <f>AC582*AA582</f>
        <v>4.0872879877753343</v>
      </c>
      <c r="AE582" s="78">
        <f>+(AD582/Z582*12.5)</f>
        <v>4.9603009560380267</v>
      </c>
      <c r="AF582" s="63">
        <f>AE582*10000/25</f>
        <v>1984.1203824152108</v>
      </c>
      <c r="AG582" s="63"/>
      <c r="AH582" s="74" t="s">
        <v>2993</v>
      </c>
    </row>
    <row r="583" spans="1:34" ht="15" x14ac:dyDescent="0.2">
      <c r="A583" s="106" t="s">
        <v>23</v>
      </c>
      <c r="B583" s="74" t="s">
        <v>1086</v>
      </c>
      <c r="C583" s="74" t="s">
        <v>1087</v>
      </c>
      <c r="D583" s="74" t="s">
        <v>1095</v>
      </c>
      <c r="E583" s="74" t="s">
        <v>1126</v>
      </c>
      <c r="H583" s="74" t="s">
        <v>555</v>
      </c>
      <c r="I583" s="74" t="s">
        <v>1511</v>
      </c>
      <c r="J583" s="74" t="s">
        <v>723</v>
      </c>
      <c r="K583" s="74" t="s">
        <v>25</v>
      </c>
      <c r="L583" s="74" t="s">
        <v>1513</v>
      </c>
      <c r="M583" s="107">
        <v>-3.44652</v>
      </c>
      <c r="N583" s="107">
        <v>37.405340000000002</v>
      </c>
      <c r="O583" s="108">
        <v>722.8</v>
      </c>
      <c r="P583" s="108">
        <v>0.75</v>
      </c>
      <c r="Q583" s="108">
        <v>0.63036485499999995</v>
      </c>
      <c r="R583" s="135"/>
      <c r="S583" s="74">
        <v>67</v>
      </c>
      <c r="T583" s="74">
        <v>60</v>
      </c>
      <c r="U583" s="109">
        <f>V583/X583*T583</f>
        <v>7.6000000000000005</v>
      </c>
      <c r="V583" s="109">
        <v>0.38</v>
      </c>
      <c r="W583" s="109">
        <v>0.22481999999999999</v>
      </c>
      <c r="X583" s="74">
        <v>3</v>
      </c>
      <c r="Y583" s="109">
        <v>0.17673</v>
      </c>
      <c r="Z583" s="109">
        <v>13.2</v>
      </c>
      <c r="AA583" s="77">
        <f>Y583/W583</f>
        <v>0.7860955431011476</v>
      </c>
      <c r="AB583" s="77">
        <f>U583</f>
        <v>7.6000000000000005</v>
      </c>
      <c r="AC583" s="78">
        <f>+AB583*(100-Z583)/100</f>
        <v>6.5968000000000009</v>
      </c>
      <c r="AD583" s="78">
        <f>AC583*AA583</f>
        <v>5.1857150787296513</v>
      </c>
      <c r="AE583" s="78">
        <f>+(AD583/Z583*12.5)</f>
        <v>4.9107150366758061</v>
      </c>
      <c r="AF583" s="63">
        <f>AE583*10000/25</f>
        <v>1964.2860146703224</v>
      </c>
      <c r="AG583" s="63"/>
      <c r="AH583" s="74" t="s">
        <v>2993</v>
      </c>
    </row>
    <row r="584" spans="1:34" ht="15" x14ac:dyDescent="0.2">
      <c r="A584" s="106" t="s">
        <v>23</v>
      </c>
      <c r="B584" s="74" t="s">
        <v>1086</v>
      </c>
      <c r="C584" s="74" t="s">
        <v>1177</v>
      </c>
      <c r="D584" s="74" t="s">
        <v>1178</v>
      </c>
      <c r="E584" s="74" t="s">
        <v>2086</v>
      </c>
      <c r="H584" s="74" t="s">
        <v>791</v>
      </c>
      <c r="I584" s="74" t="s">
        <v>2102</v>
      </c>
      <c r="J584" s="74" t="s">
        <v>2103</v>
      </c>
      <c r="K584" s="74" t="s">
        <v>26</v>
      </c>
      <c r="L584" s="74" t="s">
        <v>2105</v>
      </c>
      <c r="M584" s="107">
        <v>-3.3632433329999998</v>
      </c>
      <c r="N584" s="107">
        <v>36.321105000000003</v>
      </c>
      <c r="O584" s="108">
        <v>1469.2</v>
      </c>
      <c r="P584" s="108">
        <v>2</v>
      </c>
      <c r="Q584" s="108">
        <v>1.8792335250000001</v>
      </c>
      <c r="R584" s="135"/>
      <c r="S584" s="74">
        <v>50</v>
      </c>
      <c r="T584" s="74">
        <v>37</v>
      </c>
      <c r="U584" s="109">
        <f>V584/X584*T584</f>
        <v>7.1533333333333333</v>
      </c>
      <c r="V584" s="109">
        <v>0.57999999999999996</v>
      </c>
      <c r="W584" s="109">
        <v>0.52534999999999998</v>
      </c>
      <c r="X584" s="74">
        <v>3</v>
      </c>
      <c r="Y584" s="109">
        <v>0.42316000000000004</v>
      </c>
      <c r="Z584" s="109">
        <v>12.8</v>
      </c>
      <c r="AA584" s="77">
        <f>Y584/W584</f>
        <v>0.80548205957932817</v>
      </c>
      <c r="AB584" s="77">
        <f>U584</f>
        <v>7.1533333333333333</v>
      </c>
      <c r="AC584" s="78">
        <f>+AB584*(100-Z584)/100</f>
        <v>6.237706666666667</v>
      </c>
      <c r="AD584" s="78">
        <f>AC584*AA584</f>
        <v>5.0243608129183723</v>
      </c>
      <c r="AE584" s="78">
        <f>+(AD584/Z584*12.5)</f>
        <v>4.9066023563655978</v>
      </c>
      <c r="AF584" s="63">
        <f>AE584*10000/25</f>
        <v>1962.6409425462393</v>
      </c>
      <c r="AG584" s="63"/>
      <c r="AH584" s="74" t="s">
        <v>2993</v>
      </c>
    </row>
    <row r="585" spans="1:34" ht="15" x14ac:dyDescent="0.2">
      <c r="A585" s="106" t="s">
        <v>23</v>
      </c>
      <c r="B585" s="74" t="s">
        <v>1086</v>
      </c>
      <c r="C585" s="74" t="s">
        <v>1177</v>
      </c>
      <c r="D585" s="74" t="s">
        <v>1178</v>
      </c>
      <c r="E585" s="74" t="s">
        <v>2004</v>
      </c>
      <c r="H585" s="74" t="s">
        <v>517</v>
      </c>
      <c r="I585" s="74" t="s">
        <v>2140</v>
      </c>
      <c r="J585" s="74" t="s">
        <v>2141</v>
      </c>
      <c r="K585" s="74" t="s">
        <v>25</v>
      </c>
      <c r="L585" s="74" t="s">
        <v>2143</v>
      </c>
      <c r="M585" s="107">
        <v>-3.3495005330652301</v>
      </c>
      <c r="N585" s="107">
        <v>36.354289219461002</v>
      </c>
      <c r="O585" s="108">
        <v>1400.47558463213</v>
      </c>
      <c r="P585" s="108">
        <v>3</v>
      </c>
      <c r="Q585" s="108">
        <v>3.3850913949999999</v>
      </c>
      <c r="R585" s="135"/>
      <c r="S585" s="74">
        <v>81</v>
      </c>
      <c r="T585" s="74">
        <v>77</v>
      </c>
      <c r="U585" s="109">
        <f>V585/X585*T585</f>
        <v>8.7266666666666666</v>
      </c>
      <c r="V585" s="109">
        <v>0.34</v>
      </c>
      <c r="W585" s="109">
        <v>0.31063999999999997</v>
      </c>
      <c r="X585" s="74">
        <v>3</v>
      </c>
      <c r="Y585" s="109">
        <v>0.23311000000000001</v>
      </c>
      <c r="Z585" s="109">
        <v>14.3</v>
      </c>
      <c r="AA585" s="77">
        <f>Y585/W585</f>
        <v>0.7504184908575845</v>
      </c>
      <c r="AB585" s="77">
        <f>U585</f>
        <v>8.7266666666666666</v>
      </c>
      <c r="AC585" s="78">
        <f>+AB585*(100-Z585)/100</f>
        <v>7.4787533333333336</v>
      </c>
      <c r="AD585" s="78">
        <f>AC585*AA585</f>
        <v>5.6121947898961295</v>
      </c>
      <c r="AE585" s="78">
        <f>+(AD585/Z585*12.5)</f>
        <v>4.9057646764826304</v>
      </c>
      <c r="AF585" s="63">
        <f>AE585*10000/25</f>
        <v>1962.3058705930523</v>
      </c>
      <c r="AG585" s="63"/>
      <c r="AH585" s="74" t="s">
        <v>2993</v>
      </c>
    </row>
    <row r="586" spans="1:34" ht="15" x14ac:dyDescent="0.2">
      <c r="A586" s="106" t="s">
        <v>23</v>
      </c>
      <c r="B586" s="74" t="s">
        <v>1086</v>
      </c>
      <c r="C586" s="74" t="s">
        <v>1177</v>
      </c>
      <c r="D586" s="74" t="s">
        <v>1204</v>
      </c>
      <c r="E586" s="74" t="s">
        <v>1371</v>
      </c>
      <c r="H586" s="74" t="s">
        <v>793</v>
      </c>
      <c r="I586" s="74" t="s">
        <v>2116</v>
      </c>
      <c r="J586" s="74" t="s">
        <v>498</v>
      </c>
      <c r="K586" s="74" t="s">
        <v>26</v>
      </c>
      <c r="L586" s="74" t="s">
        <v>2119</v>
      </c>
      <c r="M586" s="107">
        <v>-3.3216932849999998</v>
      </c>
      <c r="N586" s="107">
        <v>35.715129699999999</v>
      </c>
      <c r="O586" s="108">
        <v>1437.6735249999999</v>
      </c>
      <c r="P586" s="108">
        <v>3</v>
      </c>
      <c r="Q586" s="108">
        <v>1.9219826900000001</v>
      </c>
      <c r="R586" s="135"/>
      <c r="S586" s="74">
        <v>68</v>
      </c>
      <c r="T586" s="74">
        <v>64</v>
      </c>
      <c r="U586" s="109">
        <f>V586/X586*T586</f>
        <v>7.68</v>
      </c>
      <c r="V586" s="109">
        <v>0.36</v>
      </c>
      <c r="W586" s="109">
        <v>0.22753000000000001</v>
      </c>
      <c r="X586" s="74">
        <v>3</v>
      </c>
      <c r="Y586" s="109">
        <v>0.16488999999999998</v>
      </c>
      <c r="Z586" s="109">
        <v>12.5</v>
      </c>
      <c r="AA586" s="77">
        <f>Y586/W586</f>
        <v>0.72469564453039148</v>
      </c>
      <c r="AB586" s="77">
        <f>U586</f>
        <v>7.68</v>
      </c>
      <c r="AC586" s="78">
        <f>+AB586*(100-Z586)/100</f>
        <v>6.72</v>
      </c>
      <c r="AD586" s="78">
        <f>AC586*AA586</f>
        <v>4.8699547312442304</v>
      </c>
      <c r="AE586" s="78">
        <f>+(AD586/Z586*12.5)</f>
        <v>4.8699547312442304</v>
      </c>
      <c r="AF586" s="63">
        <f>AE586*10000/25</f>
        <v>1947.9818924976921</v>
      </c>
      <c r="AG586" s="63"/>
      <c r="AH586" s="74" t="s">
        <v>2993</v>
      </c>
    </row>
    <row r="587" spans="1:34" ht="15" x14ac:dyDescent="0.2">
      <c r="A587" s="106" t="s">
        <v>23</v>
      </c>
      <c r="B587" s="74" t="s">
        <v>1086</v>
      </c>
      <c r="C587" s="74" t="s">
        <v>1087</v>
      </c>
      <c r="D587" s="74" t="s">
        <v>1088</v>
      </c>
      <c r="E587" s="74" t="s">
        <v>1089</v>
      </c>
      <c r="H587" s="74" t="s">
        <v>1029</v>
      </c>
      <c r="I587" s="74" t="s">
        <v>1789</v>
      </c>
      <c r="J587" s="74" t="s">
        <v>1789</v>
      </c>
      <c r="K587" s="74" t="s">
        <v>25</v>
      </c>
      <c r="L587" s="74" t="s">
        <v>1792</v>
      </c>
      <c r="M587" s="107">
        <v>-3.2367349999999999</v>
      </c>
      <c r="N587" s="107">
        <v>37.089406666666598</v>
      </c>
      <c r="O587" s="108">
        <v>1146.9000000000001</v>
      </c>
      <c r="P587" s="108">
        <v>2</v>
      </c>
      <c r="Q587" s="108">
        <v>1.4314792649999999</v>
      </c>
      <c r="R587" s="135"/>
      <c r="S587" s="74">
        <v>35</v>
      </c>
      <c r="T587" s="74">
        <v>35</v>
      </c>
      <c r="U587" s="109">
        <f>V587/X587*T587</f>
        <v>6.7666666666666666</v>
      </c>
      <c r="V587" s="109">
        <v>0.57999999999999996</v>
      </c>
      <c r="W587" s="109">
        <v>0.39650000000000002</v>
      </c>
      <c r="X587" s="74">
        <v>3</v>
      </c>
      <c r="Y587" s="109">
        <v>0.33505000000000001</v>
      </c>
      <c r="Z587" s="109">
        <v>12.8</v>
      </c>
      <c r="AA587" s="77">
        <f>Y587/W587</f>
        <v>0.84501891551071884</v>
      </c>
      <c r="AB587" s="77">
        <f>U587</f>
        <v>6.7666666666666666</v>
      </c>
      <c r="AC587" s="78">
        <f>+AB587*(100-Z587)/100</f>
        <v>5.9005333333333336</v>
      </c>
      <c r="AD587" s="78">
        <f>AC587*AA587</f>
        <v>4.9860622782681805</v>
      </c>
      <c r="AE587" s="78">
        <f>+(AD587/Z587*12.5)</f>
        <v>4.8692014436212698</v>
      </c>
      <c r="AF587" s="63">
        <f>AE587*10000/25</f>
        <v>1947.6805774485078</v>
      </c>
      <c r="AG587" s="61"/>
      <c r="AH587" s="74" t="s">
        <v>2993</v>
      </c>
    </row>
    <row r="588" spans="1:34" ht="15" x14ac:dyDescent="0.2">
      <c r="A588" s="106" t="s">
        <v>23</v>
      </c>
      <c r="B588" s="74" t="s">
        <v>1086</v>
      </c>
      <c r="C588" s="74" t="s">
        <v>1087</v>
      </c>
      <c r="D588" s="74" t="s">
        <v>1141</v>
      </c>
      <c r="E588" s="74" t="s">
        <v>1495</v>
      </c>
      <c r="H588" s="74" t="s">
        <v>533</v>
      </c>
      <c r="I588" s="74" t="s">
        <v>2712</v>
      </c>
      <c r="J588" s="74" t="s">
        <v>2713</v>
      </c>
      <c r="K588" s="74" t="s">
        <v>24</v>
      </c>
      <c r="L588" s="74" t="s">
        <v>2716</v>
      </c>
      <c r="M588" s="107">
        <v>-3.22220666666666</v>
      </c>
      <c r="N588" s="107">
        <v>37.128638333333299</v>
      </c>
      <c r="O588" s="108">
        <v>1303.8</v>
      </c>
      <c r="P588" s="108">
        <v>0.25</v>
      </c>
      <c r="Q588" s="108">
        <v>0.294796265</v>
      </c>
      <c r="R588" s="135"/>
      <c r="S588" s="74">
        <v>52</v>
      </c>
      <c r="T588" s="74">
        <v>45</v>
      </c>
      <c r="U588" s="109">
        <f>V588/X588*T588</f>
        <v>7.8000000000000007</v>
      </c>
      <c r="V588" s="109">
        <v>0.52</v>
      </c>
      <c r="W588" s="109">
        <v>0.29073000000000004</v>
      </c>
      <c r="X588" s="74">
        <v>3</v>
      </c>
      <c r="Y588" s="109">
        <v>0.20546</v>
      </c>
      <c r="Z588" s="109">
        <v>12.4</v>
      </c>
      <c r="AA588" s="77">
        <f>Y588/W588</f>
        <v>0.70670381453582354</v>
      </c>
      <c r="AB588" s="77">
        <f>U588</f>
        <v>7.8000000000000007</v>
      </c>
      <c r="AC588" s="78">
        <f>+AB588*(100-Z588)/100</f>
        <v>6.8327999999999998</v>
      </c>
      <c r="AD588" s="78">
        <f>AC588*AA588</f>
        <v>4.8287658239603752</v>
      </c>
      <c r="AE588" s="78">
        <f>+(AD588/Z588*12.5)</f>
        <v>4.8677074838310235</v>
      </c>
      <c r="AF588" s="63">
        <f>AE588*10000/25</f>
        <v>1947.0829935324093</v>
      </c>
      <c r="AG588" s="61"/>
      <c r="AH588" s="74" t="s">
        <v>2993</v>
      </c>
    </row>
    <row r="589" spans="1:34" ht="15" x14ac:dyDescent="0.2">
      <c r="A589" s="106" t="s">
        <v>23</v>
      </c>
      <c r="B589" s="74" t="s">
        <v>1086</v>
      </c>
      <c r="C589" s="74" t="s">
        <v>1103</v>
      </c>
      <c r="D589" s="74" t="s">
        <v>1294</v>
      </c>
      <c r="E589" s="74" t="s">
        <v>1654</v>
      </c>
      <c r="H589" s="74" t="s">
        <v>629</v>
      </c>
      <c r="I589" s="74" t="s">
        <v>770</v>
      </c>
      <c r="J589" s="74" t="s">
        <v>770</v>
      </c>
      <c r="K589" s="74" t="s">
        <v>25</v>
      </c>
      <c r="L589" s="74" t="s">
        <v>1996</v>
      </c>
      <c r="M589" s="107">
        <v>-4.4680683333333304</v>
      </c>
      <c r="N589" s="107">
        <v>35.551366666666603</v>
      </c>
      <c r="O589" s="108">
        <v>1540.4</v>
      </c>
      <c r="P589" s="108">
        <v>1.5</v>
      </c>
      <c r="Q589" s="108">
        <v>1.9412568800000001</v>
      </c>
      <c r="R589" s="135"/>
      <c r="S589" s="74">
        <v>38</v>
      </c>
      <c r="T589" s="74">
        <v>38</v>
      </c>
      <c r="U589" s="109">
        <f>V589/X589*T589</f>
        <v>7.3466666666666667</v>
      </c>
      <c r="V589" s="109">
        <v>0.57999999999999996</v>
      </c>
      <c r="W589" s="109">
        <v>0.45191000000000003</v>
      </c>
      <c r="X589" s="74">
        <v>3</v>
      </c>
      <c r="Y589" s="109">
        <v>0.32886000000000004</v>
      </c>
      <c r="Z589" s="109">
        <v>12.1</v>
      </c>
      <c r="AA589" s="77">
        <f>Y589/W589</f>
        <v>0.72771126994313029</v>
      </c>
      <c r="AB589" s="77">
        <f>U589</f>
        <v>7.3466666666666667</v>
      </c>
      <c r="AC589" s="78">
        <f>+AB589*(100-Z589)/100</f>
        <v>6.4577200000000001</v>
      </c>
      <c r="AD589" s="78">
        <f>AC589*AA589</f>
        <v>4.6993556221371513</v>
      </c>
      <c r="AE589" s="78">
        <f>+(AD589/Z589*12.5)</f>
        <v>4.8547062212160652</v>
      </c>
      <c r="AF589" s="63">
        <f>AE589*10000/25</f>
        <v>1941.8824884864259</v>
      </c>
      <c r="AG589" s="61"/>
      <c r="AH589" s="74" t="s">
        <v>2993</v>
      </c>
    </row>
    <row r="590" spans="1:34" ht="15" x14ac:dyDescent="0.2">
      <c r="A590" s="106" t="s">
        <v>23</v>
      </c>
      <c r="B590" s="74" t="s">
        <v>1086</v>
      </c>
      <c r="C590" s="74" t="s">
        <v>1103</v>
      </c>
      <c r="D590" s="74" t="s">
        <v>1294</v>
      </c>
      <c r="E590" s="74" t="s">
        <v>1654</v>
      </c>
      <c r="H590" s="74" t="s">
        <v>625</v>
      </c>
      <c r="I590" s="74" t="s">
        <v>1695</v>
      </c>
      <c r="J590" s="74" t="s">
        <v>1695</v>
      </c>
      <c r="K590" s="74" t="s">
        <v>24</v>
      </c>
      <c r="L590" s="74" t="s">
        <v>1697</v>
      </c>
      <c r="M590" s="107">
        <v>-4.4741</v>
      </c>
      <c r="N590" s="107">
        <v>35.547141666666597</v>
      </c>
      <c r="O590" s="108">
        <v>1517.7</v>
      </c>
      <c r="P590" s="108">
        <v>12</v>
      </c>
      <c r="Q590" s="108">
        <v>11.361887899999999</v>
      </c>
      <c r="R590" s="135"/>
      <c r="S590" s="74">
        <v>56</v>
      </c>
      <c r="T590" s="74">
        <v>51</v>
      </c>
      <c r="U590" s="109">
        <f>V590/X590*T590</f>
        <v>9.86</v>
      </c>
      <c r="V590" s="109">
        <v>0.57999999999999996</v>
      </c>
      <c r="W590" s="109">
        <v>0.28991</v>
      </c>
      <c r="X590" s="74">
        <v>3</v>
      </c>
      <c r="Y590" s="109">
        <v>0.14687</v>
      </c>
      <c r="Z590" s="109">
        <v>11.4</v>
      </c>
      <c r="AA590" s="77">
        <f>Y590/W590</f>
        <v>0.5066054982580801</v>
      </c>
      <c r="AB590" s="77">
        <f>U590</f>
        <v>9.86</v>
      </c>
      <c r="AC590" s="78">
        <f>+AB590*(100-Z590)/100</f>
        <v>8.7359599999999986</v>
      </c>
      <c r="AD590" s="78">
        <f>AC590*AA590</f>
        <v>4.4256853685626565</v>
      </c>
      <c r="AE590" s="78">
        <f>+(AD590/Z590*12.5)</f>
        <v>4.8527251848274746</v>
      </c>
      <c r="AF590" s="63">
        <f>AE590*10000/25</f>
        <v>1941.09007393099</v>
      </c>
      <c r="AG590" s="63"/>
      <c r="AH590" s="74" t="s">
        <v>2993</v>
      </c>
    </row>
    <row r="591" spans="1:34" ht="15" x14ac:dyDescent="0.2">
      <c r="A591" s="106" t="s">
        <v>23</v>
      </c>
      <c r="B591" s="74" t="s">
        <v>1086</v>
      </c>
      <c r="C591" s="74" t="s">
        <v>1177</v>
      </c>
      <c r="D591" s="74" t="s">
        <v>1204</v>
      </c>
      <c r="E591" s="74" t="s">
        <v>1336</v>
      </c>
      <c r="H591" s="74" t="s">
        <v>507</v>
      </c>
      <c r="I591" s="74" t="s">
        <v>506</v>
      </c>
      <c r="J591" s="74" t="s">
        <v>506</v>
      </c>
      <c r="K591" s="74" t="s">
        <v>25</v>
      </c>
      <c r="L591" s="74" t="s">
        <v>2833</v>
      </c>
      <c r="M591" s="107">
        <v>-3.4360995848579399</v>
      </c>
      <c r="N591" s="107">
        <v>35.633553466567903</v>
      </c>
      <c r="O591" s="108">
        <v>1333.5155583064</v>
      </c>
      <c r="P591" s="108">
        <v>5</v>
      </c>
      <c r="Q591" s="108">
        <v>5.59149194</v>
      </c>
      <c r="R591" s="135"/>
      <c r="S591" s="74">
        <v>56</v>
      </c>
      <c r="T591" s="74">
        <v>50</v>
      </c>
      <c r="U591" s="109">
        <f>V591/X591*T591</f>
        <v>8.3333333333333321</v>
      </c>
      <c r="V591" s="109">
        <v>0.5</v>
      </c>
      <c r="W591" s="109">
        <v>0.43641000000000002</v>
      </c>
      <c r="X591" s="74">
        <v>3</v>
      </c>
      <c r="Y591" s="109">
        <v>0.33322000000000002</v>
      </c>
      <c r="Z591" s="109">
        <v>14.1</v>
      </c>
      <c r="AA591" s="77">
        <f>Y591/W591</f>
        <v>0.76354803968744989</v>
      </c>
      <c r="AB591" s="77">
        <f>U591</f>
        <v>8.3333333333333321</v>
      </c>
      <c r="AC591" s="78">
        <f>+AB591*(100-Z591)/100</f>
        <v>7.1583333333333323</v>
      </c>
      <c r="AD591" s="78">
        <f>AC591*AA591</f>
        <v>5.4657313840959949</v>
      </c>
      <c r="AE591" s="78">
        <f>+(AD591/Z591*12.5)</f>
        <v>4.8455065461843931</v>
      </c>
      <c r="AF591" s="63">
        <f>AE591*10000/25</f>
        <v>1938.2026184737572</v>
      </c>
      <c r="AG591" s="63"/>
      <c r="AH591" s="74" t="s">
        <v>2993</v>
      </c>
    </row>
    <row r="592" spans="1:34" ht="15" x14ac:dyDescent="0.2">
      <c r="A592" s="106" t="s">
        <v>23</v>
      </c>
      <c r="B592" s="74" t="s">
        <v>1086</v>
      </c>
      <c r="C592" s="74" t="s">
        <v>1177</v>
      </c>
      <c r="D592" s="74" t="s">
        <v>1178</v>
      </c>
      <c r="E592" s="74" t="s">
        <v>1179</v>
      </c>
      <c r="H592" s="74" t="s">
        <v>524</v>
      </c>
      <c r="I592" s="74" t="s">
        <v>2499</v>
      </c>
      <c r="J592" s="74" t="s">
        <v>833</v>
      </c>
      <c r="K592" s="74" t="s">
        <v>25</v>
      </c>
      <c r="L592" s="74" t="s">
        <v>2500</v>
      </c>
      <c r="M592" s="107">
        <v>-3.3825672594829599</v>
      </c>
      <c r="N592" s="107">
        <v>36.319082144746901</v>
      </c>
      <c r="O592" s="108">
        <v>1403.4102381024099</v>
      </c>
      <c r="P592" s="108">
        <v>2.5</v>
      </c>
      <c r="Q592" s="108">
        <v>2.31735069</v>
      </c>
      <c r="R592" s="135"/>
      <c r="S592" s="74">
        <v>41</v>
      </c>
      <c r="T592" s="74">
        <v>45</v>
      </c>
      <c r="U592" s="109">
        <f>V592/X592*T592</f>
        <v>7.5</v>
      </c>
      <c r="V592" s="109">
        <v>0.5</v>
      </c>
      <c r="W592" s="109">
        <v>0.30748000000000003</v>
      </c>
      <c r="X592" s="74">
        <v>3</v>
      </c>
      <c r="Y592" s="109">
        <v>0.22487000000000001</v>
      </c>
      <c r="Z592" s="109">
        <v>12.5</v>
      </c>
      <c r="AA592" s="77">
        <f>Y592/W592</f>
        <v>0.73133211916222196</v>
      </c>
      <c r="AB592" s="77">
        <f>U592</f>
        <v>7.5</v>
      </c>
      <c r="AC592" s="78">
        <f>+AB592*(100-Z592)/100</f>
        <v>6.5625</v>
      </c>
      <c r="AD592" s="78">
        <f>AC592*AA592</f>
        <v>4.799367032002082</v>
      </c>
      <c r="AE592" s="78">
        <f>+(AD592/Z592*12.5)</f>
        <v>4.799367032002082</v>
      </c>
      <c r="AF592" s="63">
        <f>AE592*10000/25</f>
        <v>1919.7468128008329</v>
      </c>
      <c r="AG592" s="63"/>
      <c r="AH592" s="74" t="s">
        <v>2993</v>
      </c>
    </row>
    <row r="593" spans="1:34" ht="15" x14ac:dyDescent="0.2">
      <c r="A593" s="106" t="s">
        <v>23</v>
      </c>
      <c r="B593" s="74" t="s">
        <v>1086</v>
      </c>
      <c r="C593" s="74" t="s">
        <v>1087</v>
      </c>
      <c r="D593" s="74" t="s">
        <v>1088</v>
      </c>
      <c r="E593" s="74" t="s">
        <v>1089</v>
      </c>
      <c r="H593" s="74" t="s">
        <v>586</v>
      </c>
      <c r="I593" s="74" t="s">
        <v>2057</v>
      </c>
      <c r="J593" s="74" t="s">
        <v>780</v>
      </c>
      <c r="K593" s="74" t="s">
        <v>24</v>
      </c>
      <c r="L593" s="74" t="s">
        <v>2058</v>
      </c>
      <c r="M593" s="107">
        <v>-3.23241999680309</v>
      </c>
      <c r="N593" s="107">
        <v>37.082914542666302</v>
      </c>
      <c r="O593" s="108">
        <v>1144.10373284754</v>
      </c>
      <c r="P593" s="108">
        <v>0.5</v>
      </c>
      <c r="Q593" s="108">
        <v>0.32469597</v>
      </c>
      <c r="R593" s="135"/>
      <c r="S593" s="74">
        <v>53</v>
      </c>
      <c r="T593" s="74">
        <v>51</v>
      </c>
      <c r="U593" s="109">
        <f>V593/X593*T593</f>
        <v>6.8</v>
      </c>
      <c r="V593" s="109">
        <v>0.4</v>
      </c>
      <c r="W593" s="109">
        <v>0.38974999999999999</v>
      </c>
      <c r="X593" s="74">
        <v>3</v>
      </c>
      <c r="Y593" s="109">
        <v>0.31402999999999998</v>
      </c>
      <c r="Z593" s="109">
        <v>12.5</v>
      </c>
      <c r="AA593" s="77">
        <f>Y593/W593</f>
        <v>0.80572161642078255</v>
      </c>
      <c r="AB593" s="77">
        <f>U593</f>
        <v>6.8</v>
      </c>
      <c r="AC593" s="78">
        <f>+AB593*(100-Z593)/100</f>
        <v>5.95</v>
      </c>
      <c r="AD593" s="78">
        <f>AC593*AA593</f>
        <v>4.7940436177036565</v>
      </c>
      <c r="AE593" s="78">
        <f>+(AD593/Z593*12.5)</f>
        <v>4.7940436177036565</v>
      </c>
      <c r="AF593" s="63">
        <f>AE593*10000/25</f>
        <v>1917.6174470814626</v>
      </c>
      <c r="AG593" s="63"/>
      <c r="AH593" s="74" t="s">
        <v>2993</v>
      </c>
    </row>
    <row r="594" spans="1:34" ht="15" x14ac:dyDescent="0.2">
      <c r="A594" s="106" t="s">
        <v>23</v>
      </c>
      <c r="B594" s="74" t="s">
        <v>1086</v>
      </c>
      <c r="C594" s="74" t="s">
        <v>1177</v>
      </c>
      <c r="D594" s="74" t="s">
        <v>1204</v>
      </c>
      <c r="E594" s="74" t="s">
        <v>1336</v>
      </c>
      <c r="H594" s="74" t="s">
        <v>505</v>
      </c>
      <c r="I594" s="74" t="s">
        <v>806</v>
      </c>
      <c r="J594" s="74" t="s">
        <v>806</v>
      </c>
      <c r="K594" s="74" t="s">
        <v>26</v>
      </c>
      <c r="L594" s="74" t="s">
        <v>2258</v>
      </c>
      <c r="M594" s="107">
        <v>-3.4336646659999999</v>
      </c>
      <c r="N594" s="107">
        <v>35.632961430000002</v>
      </c>
      <c r="O594" s="108">
        <v>1345.9829689999999</v>
      </c>
      <c r="P594" s="108">
        <v>3</v>
      </c>
      <c r="Q594" s="108">
        <v>2.84566118</v>
      </c>
      <c r="R594" s="135"/>
      <c r="S594" s="74">
        <v>62</v>
      </c>
      <c r="T594" s="74">
        <v>58</v>
      </c>
      <c r="U594" s="109">
        <f>V594/X594*T594</f>
        <v>7.25</v>
      </c>
      <c r="V594" s="109">
        <v>0.5</v>
      </c>
      <c r="W594" s="109">
        <v>0.45268999999999998</v>
      </c>
      <c r="X594" s="74">
        <v>4</v>
      </c>
      <c r="Y594" s="109">
        <v>0.33831</v>
      </c>
      <c r="Z594" s="109">
        <v>12.5</v>
      </c>
      <c r="AA594" s="77">
        <f>Y594/W594</f>
        <v>0.74733261172104537</v>
      </c>
      <c r="AB594" s="77">
        <f>U594</f>
        <v>7.25</v>
      </c>
      <c r="AC594" s="78">
        <f>+AB594*(100-Z594)/100</f>
        <v>6.34375</v>
      </c>
      <c r="AD594" s="78">
        <f>AC594*AA594</f>
        <v>4.7408912556053817</v>
      </c>
      <c r="AE594" s="78">
        <f>+(AD594/Z594*12.5)</f>
        <v>4.7408912556053817</v>
      </c>
      <c r="AF594" s="63">
        <f>AE594*10000/25</f>
        <v>1896.3565022421526</v>
      </c>
      <c r="AG594" s="63"/>
      <c r="AH594" s="74" t="s">
        <v>2993</v>
      </c>
    </row>
    <row r="595" spans="1:34" ht="15" x14ac:dyDescent="0.2">
      <c r="A595" s="106" t="s">
        <v>23</v>
      </c>
      <c r="B595" s="74" t="s">
        <v>1086</v>
      </c>
      <c r="C595" s="74" t="s">
        <v>1087</v>
      </c>
      <c r="D595" s="74" t="s">
        <v>1088</v>
      </c>
      <c r="E595" s="74" t="s">
        <v>1089</v>
      </c>
      <c r="H595" s="74" t="s">
        <v>1029</v>
      </c>
      <c r="I595" s="74" t="s">
        <v>1789</v>
      </c>
      <c r="J595" s="74" t="s">
        <v>1789</v>
      </c>
      <c r="K595" s="74" t="s">
        <v>26</v>
      </c>
      <c r="L595" s="74" t="s">
        <v>1790</v>
      </c>
      <c r="M595" s="107">
        <v>-3.2361566669999999</v>
      </c>
      <c r="N595" s="107">
        <v>37.089451670000003</v>
      </c>
      <c r="O595" s="108">
        <v>1147.8</v>
      </c>
      <c r="P595" s="108">
        <v>2</v>
      </c>
      <c r="Q595" s="108">
        <v>1.4314792649999999</v>
      </c>
      <c r="R595" s="135"/>
      <c r="S595" s="74">
        <v>42</v>
      </c>
      <c r="T595" s="74">
        <v>39</v>
      </c>
      <c r="U595" s="109">
        <f>V595/X595*T595</f>
        <v>6.76</v>
      </c>
      <c r="V595" s="109">
        <v>0.52</v>
      </c>
      <c r="W595" s="109">
        <v>0.37779000000000001</v>
      </c>
      <c r="X595" s="74">
        <v>3</v>
      </c>
      <c r="Y595" s="109">
        <v>0.31308999999999998</v>
      </c>
      <c r="Z595" s="109">
        <v>12.9</v>
      </c>
      <c r="AA595" s="77">
        <f>Y595/W595</f>
        <v>0.82874083485534278</v>
      </c>
      <c r="AB595" s="77">
        <f>U595</f>
        <v>6.76</v>
      </c>
      <c r="AC595" s="78">
        <f>+AB595*(100-Z595)/100</f>
        <v>5.8879599999999996</v>
      </c>
      <c r="AD595" s="78">
        <f>AC595*AA595</f>
        <v>4.8795928859948638</v>
      </c>
      <c r="AE595" s="78">
        <f>+(AD595/Z595*12.5)</f>
        <v>4.7282876802275808</v>
      </c>
      <c r="AF595" s="63">
        <f>AE595*10000/25</f>
        <v>1891.3150720910323</v>
      </c>
      <c r="AG595" s="63"/>
      <c r="AH595" s="74" t="s">
        <v>2993</v>
      </c>
    </row>
    <row r="596" spans="1:34" ht="15" x14ac:dyDescent="0.2">
      <c r="A596" s="106" t="s">
        <v>23</v>
      </c>
      <c r="B596" s="74" t="s">
        <v>1086</v>
      </c>
      <c r="C596" s="74" t="s">
        <v>1103</v>
      </c>
      <c r="D596" s="74" t="s">
        <v>1288</v>
      </c>
      <c r="E596" s="74" t="s">
        <v>1330</v>
      </c>
      <c r="H596" s="74" t="s">
        <v>671</v>
      </c>
      <c r="I596" s="74" t="s">
        <v>1331</v>
      </c>
      <c r="J596" s="74" t="s">
        <v>672</v>
      </c>
      <c r="K596" s="74" t="s">
        <v>26</v>
      </c>
      <c r="L596" s="74" t="s">
        <v>1334</v>
      </c>
      <c r="M596" s="107">
        <v>-3.7696233330000002</v>
      </c>
      <c r="N596" s="107">
        <v>35.485005000000001</v>
      </c>
      <c r="O596" s="108">
        <v>1741.5</v>
      </c>
      <c r="P596" s="108">
        <v>3.5</v>
      </c>
      <c r="Q596" s="108">
        <v>3.2155773650000001</v>
      </c>
      <c r="R596" s="135"/>
      <c r="S596" s="74">
        <v>57</v>
      </c>
      <c r="T596" s="74">
        <v>52</v>
      </c>
      <c r="U596" s="109">
        <f>V596/X596*T596</f>
        <v>9.8800000000000008</v>
      </c>
      <c r="V596" s="109">
        <v>0.76</v>
      </c>
      <c r="W596" s="109">
        <v>0.25324999999999998</v>
      </c>
      <c r="X596" s="74">
        <v>4</v>
      </c>
      <c r="Y596" s="109">
        <v>0.13950000000000001</v>
      </c>
      <c r="Z596" s="109">
        <v>12.6</v>
      </c>
      <c r="AA596" s="77">
        <f>Y596/W596</f>
        <v>0.55083909180651536</v>
      </c>
      <c r="AB596" s="77">
        <f>U596</f>
        <v>9.8800000000000008</v>
      </c>
      <c r="AC596" s="78">
        <f>+AB596*(100-Z596)/100</f>
        <v>8.6351200000000023</v>
      </c>
      <c r="AD596" s="78">
        <f>AC596*AA596</f>
        <v>4.7565616584402779</v>
      </c>
      <c r="AE596" s="78">
        <f>+(AD596/Z596*12.5)</f>
        <v>4.7188111690875774</v>
      </c>
      <c r="AF596" s="63">
        <f>AE596*10000/25</f>
        <v>1887.524467635031</v>
      </c>
      <c r="AG596" s="63"/>
      <c r="AH596" s="74" t="s">
        <v>2993</v>
      </c>
    </row>
    <row r="597" spans="1:34" ht="15" x14ac:dyDescent="0.2">
      <c r="A597" s="106" t="s">
        <v>23</v>
      </c>
      <c r="B597" s="74" t="s">
        <v>1086</v>
      </c>
      <c r="C597" s="74" t="s">
        <v>1103</v>
      </c>
      <c r="D597" s="74" t="s">
        <v>1288</v>
      </c>
      <c r="E597" s="74" t="s">
        <v>1330</v>
      </c>
      <c r="H597" s="74" t="s">
        <v>678</v>
      </c>
      <c r="I597" s="74" t="s">
        <v>2015</v>
      </c>
      <c r="J597" s="74" t="s">
        <v>2016</v>
      </c>
      <c r="K597" s="74" t="s">
        <v>24</v>
      </c>
      <c r="L597" s="74" t="s">
        <v>2019</v>
      </c>
      <c r="M597" s="107">
        <v>-3.7720166666666599</v>
      </c>
      <c r="N597" s="107">
        <v>35.482833333333303</v>
      </c>
      <c r="O597" s="108">
        <v>1757.9</v>
      </c>
      <c r="P597" s="108">
        <v>4</v>
      </c>
      <c r="Q597" s="108">
        <v>4.0809390749999999</v>
      </c>
      <c r="R597" s="135"/>
      <c r="S597" s="74">
        <v>47</v>
      </c>
      <c r="T597" s="74">
        <v>45</v>
      </c>
      <c r="U597" s="109">
        <f>V597/X597*T597</f>
        <v>8.6999999999999993</v>
      </c>
      <c r="V597" s="109">
        <v>0.57999999999999996</v>
      </c>
      <c r="W597" s="109">
        <v>0.30748000000000003</v>
      </c>
      <c r="X597" s="74">
        <v>3</v>
      </c>
      <c r="Y597" s="109">
        <v>0.20371</v>
      </c>
      <c r="Z597" s="109">
        <v>13.4</v>
      </c>
      <c r="AA597" s="77">
        <f>Y597/W597</f>
        <v>0.66251463509821773</v>
      </c>
      <c r="AB597" s="77">
        <f>U597</f>
        <v>8.6999999999999993</v>
      </c>
      <c r="AC597" s="78">
        <f>+AB597*(100-Z597)/100</f>
        <v>7.5341999999999985</v>
      </c>
      <c r="AD597" s="78">
        <f>AC597*AA597</f>
        <v>4.991517763756991</v>
      </c>
      <c r="AE597" s="78">
        <f>+(AD597/Z597*12.5)</f>
        <v>4.6562665706688353</v>
      </c>
      <c r="AF597" s="63">
        <f>AE597*10000/25</f>
        <v>1862.5066282675343</v>
      </c>
      <c r="AG597" s="63"/>
      <c r="AH597" s="74" t="s">
        <v>2993</v>
      </c>
    </row>
    <row r="598" spans="1:34" ht="15" x14ac:dyDescent="0.2">
      <c r="A598" s="106" t="s">
        <v>23</v>
      </c>
      <c r="B598" s="74" t="s">
        <v>1078</v>
      </c>
      <c r="C598" s="74" t="s">
        <v>1079</v>
      </c>
      <c r="D598" s="74" t="s">
        <v>1419</v>
      </c>
      <c r="E598" s="74" t="s">
        <v>1544</v>
      </c>
      <c r="H598" s="74" t="s">
        <v>198</v>
      </c>
      <c r="I598" s="74" t="s">
        <v>1621</v>
      </c>
      <c r="J598" s="74" t="s">
        <v>1621</v>
      </c>
      <c r="K598" s="74" t="s">
        <v>24</v>
      </c>
      <c r="L598" s="74" t="s">
        <v>1625</v>
      </c>
      <c r="M598" s="107">
        <v>-8.3445359697296393</v>
      </c>
      <c r="N598" s="107">
        <v>35.057918871160297</v>
      </c>
      <c r="O598" s="108">
        <v>1720.9506029622501</v>
      </c>
      <c r="P598" s="108">
        <v>2</v>
      </c>
      <c r="Q598" s="108">
        <v>2.6361161399999999</v>
      </c>
      <c r="R598" s="137"/>
      <c r="S598" s="74">
        <v>56</v>
      </c>
      <c r="T598" s="74">
        <v>44</v>
      </c>
      <c r="U598" s="109">
        <f>V598/X598*T598</f>
        <v>8.5066666666666659</v>
      </c>
      <c r="V598" s="109">
        <v>0.57999999999999996</v>
      </c>
      <c r="W598" s="109">
        <v>0.29955999999999999</v>
      </c>
      <c r="X598" s="74">
        <v>3</v>
      </c>
      <c r="Y598" s="109">
        <v>0.21165</v>
      </c>
      <c r="Z598" s="109">
        <v>13.9</v>
      </c>
      <c r="AA598" s="77">
        <f>Y598/W598</f>
        <v>0.70653625317131796</v>
      </c>
      <c r="AB598" s="77">
        <f>U598</f>
        <v>8.5066666666666659</v>
      </c>
      <c r="AC598" s="78">
        <f>+AB598*(100-Z598)/100</f>
        <v>7.3242399999999988</v>
      </c>
      <c r="AD598" s="78">
        <f>AC598*AA598</f>
        <v>5.1748410869274926</v>
      </c>
      <c r="AE598" s="78">
        <f>+(AD598/Z598*12.5)</f>
        <v>4.6536340709779607</v>
      </c>
      <c r="AF598" s="63">
        <f>AE598*10000/25</f>
        <v>1861.4536283911843</v>
      </c>
      <c r="AG598" s="63"/>
      <c r="AH598" s="74" t="s">
        <v>2993</v>
      </c>
    </row>
    <row r="599" spans="1:34" ht="15" x14ac:dyDescent="0.2">
      <c r="A599" s="106" t="s">
        <v>23</v>
      </c>
      <c r="B599" s="74" t="s">
        <v>1086</v>
      </c>
      <c r="C599" s="74" t="s">
        <v>1087</v>
      </c>
      <c r="D599" s="74" t="s">
        <v>1088</v>
      </c>
      <c r="E599" s="74" t="s">
        <v>1436</v>
      </c>
      <c r="H599" s="74" t="s">
        <v>590</v>
      </c>
      <c r="I599" s="74" t="s">
        <v>1809</v>
      </c>
      <c r="J599" s="74" t="s">
        <v>1810</v>
      </c>
      <c r="K599" s="74" t="s">
        <v>24</v>
      </c>
      <c r="L599" s="74" t="s">
        <v>1811</v>
      </c>
      <c r="M599" s="107">
        <v>-3.1909887605513201</v>
      </c>
      <c r="N599" s="107">
        <v>37.078892606938197</v>
      </c>
      <c r="O599" s="108">
        <v>1250.8385611958199</v>
      </c>
      <c r="P599" s="108">
        <v>0.25</v>
      </c>
      <c r="Q599" s="108">
        <v>0.29232521500000003</v>
      </c>
      <c r="R599" s="135"/>
      <c r="S599" s="74">
        <v>78</v>
      </c>
      <c r="T599" s="74">
        <v>63</v>
      </c>
      <c r="U599" s="109">
        <f>V599/X599*T599</f>
        <v>5.88</v>
      </c>
      <c r="V599" s="109">
        <v>0.28000000000000003</v>
      </c>
      <c r="W599" s="109">
        <v>0.20141999999999999</v>
      </c>
      <c r="X599" s="74">
        <v>3</v>
      </c>
      <c r="Y599" s="109">
        <v>0.15118999999999999</v>
      </c>
      <c r="Z599" s="109">
        <v>10.6</v>
      </c>
      <c r="AA599" s="77">
        <f>Y599/W599</f>
        <v>0.75062059378413271</v>
      </c>
      <c r="AB599" s="77">
        <f>U599</f>
        <v>5.88</v>
      </c>
      <c r="AC599" s="78">
        <f>+AB599*(100-Z599)/100</f>
        <v>5.2567200000000005</v>
      </c>
      <c r="AD599" s="78">
        <f>AC599*AA599</f>
        <v>3.9458022877569263</v>
      </c>
      <c r="AE599" s="78">
        <f>+(AD599/Z599*12.5)</f>
        <v>4.6530687355624138</v>
      </c>
      <c r="AF599" s="63">
        <f>AE599*10000/25</f>
        <v>1861.2274942249655</v>
      </c>
      <c r="AG599" s="63"/>
      <c r="AH599" s="74" t="s">
        <v>2810</v>
      </c>
    </row>
    <row r="600" spans="1:34" ht="15" x14ac:dyDescent="0.2">
      <c r="A600" s="106" t="s">
        <v>23</v>
      </c>
      <c r="B600" s="74" t="s">
        <v>1086</v>
      </c>
      <c r="C600" s="74" t="s">
        <v>1177</v>
      </c>
      <c r="D600" s="74" t="s">
        <v>1178</v>
      </c>
      <c r="E600" s="74" t="s">
        <v>2086</v>
      </c>
      <c r="H600" s="74" t="s">
        <v>791</v>
      </c>
      <c r="I600" s="74" t="s">
        <v>2102</v>
      </c>
      <c r="J600" s="74" t="s">
        <v>2103</v>
      </c>
      <c r="K600" s="74" t="s">
        <v>24</v>
      </c>
      <c r="L600" s="74" t="s">
        <v>2104</v>
      </c>
      <c r="M600" s="107">
        <v>-3.36371166666666</v>
      </c>
      <c r="N600" s="107">
        <v>36.320695000000001</v>
      </c>
      <c r="O600" s="108">
        <v>1470.4</v>
      </c>
      <c r="P600" s="108">
        <v>2</v>
      </c>
      <c r="Q600" s="108">
        <v>1.8792335250000001</v>
      </c>
      <c r="R600" s="135"/>
      <c r="S600" s="74">
        <v>36</v>
      </c>
      <c r="T600" s="74">
        <v>35</v>
      </c>
      <c r="U600" s="109">
        <f>V600/X600*T600</f>
        <v>6.7666666666666666</v>
      </c>
      <c r="V600" s="109">
        <v>0.57999999999999996</v>
      </c>
      <c r="W600" s="109">
        <v>0.48004000000000002</v>
      </c>
      <c r="X600" s="74">
        <v>3</v>
      </c>
      <c r="Y600" s="109">
        <v>0.39202999999999999</v>
      </c>
      <c r="Z600" s="109">
        <v>13</v>
      </c>
      <c r="AA600" s="77">
        <f>Y600/W600</f>
        <v>0.81666111157403543</v>
      </c>
      <c r="AB600" s="77">
        <f>U600</f>
        <v>6.7666666666666666</v>
      </c>
      <c r="AC600" s="78">
        <f>+AB600*(100-Z600)/100</f>
        <v>5.8870000000000005</v>
      </c>
      <c r="AD600" s="78">
        <f>AC600*AA600</f>
        <v>4.8076839638363467</v>
      </c>
      <c r="AE600" s="78">
        <f>+(AD600/Z600*12.5)</f>
        <v>4.6227730421503335</v>
      </c>
      <c r="AF600" s="63">
        <f>AE600*10000/25</f>
        <v>1849.1092168601335</v>
      </c>
      <c r="AG600" s="63"/>
      <c r="AH600" s="74" t="s">
        <v>2810</v>
      </c>
    </row>
    <row r="601" spans="1:34" ht="15" x14ac:dyDescent="0.2">
      <c r="A601" s="106" t="s">
        <v>23</v>
      </c>
      <c r="B601" s="74" t="s">
        <v>1086</v>
      </c>
      <c r="C601" s="74" t="s">
        <v>1103</v>
      </c>
      <c r="D601" s="74" t="s">
        <v>1294</v>
      </c>
      <c r="E601" s="74" t="s">
        <v>1654</v>
      </c>
      <c r="H601" s="74" t="s">
        <v>630</v>
      </c>
      <c r="I601" s="74" t="s">
        <v>2881</v>
      </c>
      <c r="J601" s="74" t="s">
        <v>2881</v>
      </c>
      <c r="K601" s="74" t="s">
        <v>25</v>
      </c>
      <c r="L601" s="74" t="s">
        <v>2883</v>
      </c>
      <c r="M601" s="107">
        <v>-4.4710335672546204</v>
      </c>
      <c r="N601" s="107">
        <v>35.551180398309199</v>
      </c>
      <c r="O601" s="108">
        <v>1507.26071586067</v>
      </c>
      <c r="P601" s="108">
        <v>2.5</v>
      </c>
      <c r="Q601" s="108">
        <v>2.81254911</v>
      </c>
      <c r="R601" s="135"/>
      <c r="S601" s="74">
        <v>52</v>
      </c>
      <c r="T601" s="74">
        <v>52</v>
      </c>
      <c r="U601" s="109">
        <f>V601/X601*T601</f>
        <v>7.2799999999999994</v>
      </c>
      <c r="V601" s="109">
        <v>0.42</v>
      </c>
      <c r="W601" s="109">
        <v>0.34794999999999998</v>
      </c>
      <c r="X601" s="74">
        <v>3</v>
      </c>
      <c r="Y601" s="109">
        <v>0.26321</v>
      </c>
      <c r="Z601" s="110">
        <v>13</v>
      </c>
      <c r="AA601" s="77">
        <f>Y601/W601</f>
        <v>0.75645926138813047</v>
      </c>
      <c r="AB601" s="77">
        <f>U601</f>
        <v>7.2799999999999994</v>
      </c>
      <c r="AC601" s="78">
        <f>+AB601*(100-Z601)/100</f>
        <v>6.3335999999999988</v>
      </c>
      <c r="AD601" s="78">
        <f>AC601*AA601</f>
        <v>4.7911103779278621</v>
      </c>
      <c r="AE601" s="78">
        <f>+(AD601/Z601*12.5)</f>
        <v>4.6068369018537139</v>
      </c>
      <c r="AF601" s="63">
        <f>AE601*10000/25</f>
        <v>1842.7347607414856</v>
      </c>
      <c r="AG601" s="63"/>
      <c r="AH601" s="74" t="s">
        <v>2810</v>
      </c>
    </row>
    <row r="602" spans="1:34" ht="15" x14ac:dyDescent="0.2">
      <c r="A602" s="106" t="s">
        <v>23</v>
      </c>
      <c r="B602" s="74" t="s">
        <v>1086</v>
      </c>
      <c r="C602" s="74" t="s">
        <v>1177</v>
      </c>
      <c r="D602" s="74" t="s">
        <v>1191</v>
      </c>
      <c r="E602" s="74" t="s">
        <v>1192</v>
      </c>
      <c r="H602" s="74" t="s">
        <v>804</v>
      </c>
      <c r="I602" s="74" t="s">
        <v>805</v>
      </c>
      <c r="K602" s="74" t="s">
        <v>24</v>
      </c>
      <c r="L602" s="74" t="s">
        <v>2255</v>
      </c>
      <c r="M602" s="107">
        <v>-3.45820146983128</v>
      </c>
      <c r="N602" s="107">
        <v>36.857010160291502</v>
      </c>
      <c r="O602" s="108">
        <v>996.78223500390504</v>
      </c>
      <c r="P602" s="108">
        <v>2</v>
      </c>
      <c r="Q602" s="108">
        <v>2.3764087850000002</v>
      </c>
      <c r="R602" s="135"/>
      <c r="S602" s="74">
        <v>52</v>
      </c>
      <c r="T602" s="74">
        <v>48</v>
      </c>
      <c r="U602" s="109">
        <f>V602/X602*T602</f>
        <v>5.76</v>
      </c>
      <c r="V602" s="109">
        <v>0.36</v>
      </c>
      <c r="W602" s="109">
        <v>0.60775999999999997</v>
      </c>
      <c r="X602" s="74">
        <v>3</v>
      </c>
      <c r="Y602" s="109">
        <v>0.50453999999999999</v>
      </c>
      <c r="Z602" s="109">
        <v>11.5</v>
      </c>
      <c r="AA602" s="77">
        <f>Y602/W602</f>
        <v>0.83016322232460182</v>
      </c>
      <c r="AB602" s="77">
        <f>U602</f>
        <v>5.76</v>
      </c>
      <c r="AC602" s="78">
        <f>+AB602*(100-Z602)/100</f>
        <v>5.0975999999999999</v>
      </c>
      <c r="AD602" s="78">
        <f>AC602*AA602</f>
        <v>4.23184004212189</v>
      </c>
      <c r="AE602" s="78">
        <f>+(AD602/Z602*12.5)</f>
        <v>4.5998261327411845</v>
      </c>
      <c r="AF602" s="63">
        <f>AE602*10000/25</f>
        <v>1839.9304530964737</v>
      </c>
      <c r="AG602" s="63"/>
      <c r="AH602" s="74" t="s">
        <v>1107</v>
      </c>
    </row>
    <row r="603" spans="1:34" ht="15" x14ac:dyDescent="0.2">
      <c r="A603" s="106" t="s">
        <v>23</v>
      </c>
      <c r="B603" s="74" t="s">
        <v>1078</v>
      </c>
      <c r="C603" s="74" t="s">
        <v>1113</v>
      </c>
      <c r="D603" s="74" t="s">
        <v>1243</v>
      </c>
      <c r="E603" s="74" t="s">
        <v>1284</v>
      </c>
      <c r="H603" s="74" t="s">
        <v>323</v>
      </c>
      <c r="I603" s="74" t="s">
        <v>1942</v>
      </c>
      <c r="J603" s="74" t="s">
        <v>324</v>
      </c>
      <c r="K603" s="74" t="s">
        <v>24</v>
      </c>
      <c r="L603" s="74" t="s">
        <v>1956</v>
      </c>
      <c r="M603" s="107">
        <v>-9.29758833333333</v>
      </c>
      <c r="N603" s="107">
        <v>34.638196666666602</v>
      </c>
      <c r="O603" s="108">
        <v>2055.3000000000002</v>
      </c>
      <c r="P603" s="108">
        <v>1</v>
      </c>
      <c r="Q603" s="108">
        <v>0.87499880500000005</v>
      </c>
      <c r="R603" s="137"/>
      <c r="S603" s="74">
        <v>22</v>
      </c>
      <c r="T603" s="74">
        <v>22</v>
      </c>
      <c r="U603" s="109">
        <f>V603/X603*T603</f>
        <v>7.333333333333333</v>
      </c>
      <c r="V603" s="109">
        <v>1</v>
      </c>
      <c r="W603" s="109">
        <v>0.42</v>
      </c>
      <c r="X603" s="74">
        <v>3</v>
      </c>
      <c r="Y603" s="109">
        <v>0.30199999999999999</v>
      </c>
      <c r="Z603" s="110">
        <v>12.6</v>
      </c>
      <c r="AA603" s="77">
        <f>Y603/W603</f>
        <v>0.71904761904761905</v>
      </c>
      <c r="AB603" s="77">
        <f>U603</f>
        <v>7.333333333333333</v>
      </c>
      <c r="AC603" s="78">
        <f>+AB603*(100-Z603)/100</f>
        <v>6.4093333333333335</v>
      </c>
      <c r="AD603" s="78">
        <f>AC603*AA603</f>
        <v>4.6086158730158733</v>
      </c>
      <c r="AE603" s="78">
        <f>+(AD603/Z603*12.5)</f>
        <v>4.5720395565633662</v>
      </c>
      <c r="AF603" s="61">
        <f>AE603*10000/25</f>
        <v>1828.8158226253465</v>
      </c>
      <c r="AG603" s="63"/>
      <c r="AH603" s="74" t="s">
        <v>1107</v>
      </c>
    </row>
    <row r="604" spans="1:34" ht="15" x14ac:dyDescent="0.2">
      <c r="A604" s="106" t="s">
        <v>23</v>
      </c>
      <c r="B604" s="74" t="s">
        <v>1086</v>
      </c>
      <c r="C604" s="74" t="s">
        <v>1103</v>
      </c>
      <c r="D604" s="74" t="s">
        <v>1288</v>
      </c>
      <c r="E604" s="74" t="s">
        <v>1442</v>
      </c>
      <c r="H604" s="74" t="s">
        <v>812</v>
      </c>
      <c r="I604" s="74" t="s">
        <v>2308</v>
      </c>
      <c r="J604" s="74" t="s">
        <v>813</v>
      </c>
      <c r="K604" s="74" t="s">
        <v>25</v>
      </c>
      <c r="L604" s="74" t="s">
        <v>2310</v>
      </c>
      <c r="M604" s="107">
        <v>-3.85011350448988</v>
      </c>
      <c r="N604" s="107">
        <v>35.469832794338103</v>
      </c>
      <c r="O604" s="108">
        <v>1835.5841945173599</v>
      </c>
      <c r="P604" s="108">
        <v>1</v>
      </c>
      <c r="Q604" s="108">
        <v>0.33581569500000003</v>
      </c>
      <c r="R604" s="135"/>
      <c r="S604" s="74">
        <v>51</v>
      </c>
      <c r="T604" s="74">
        <v>45</v>
      </c>
      <c r="U604" s="109">
        <f>V604/X604*T604</f>
        <v>9</v>
      </c>
      <c r="V604" s="109">
        <v>0.6</v>
      </c>
      <c r="W604" s="109">
        <v>0.36525000000000002</v>
      </c>
      <c r="X604" s="74">
        <v>3</v>
      </c>
      <c r="Y604" s="109">
        <v>0.24121999999999999</v>
      </c>
      <c r="Z604" s="109">
        <v>14</v>
      </c>
      <c r="AA604" s="77">
        <f>Y604/W604</f>
        <v>0.66042436687200545</v>
      </c>
      <c r="AB604" s="77">
        <f>U604</f>
        <v>9</v>
      </c>
      <c r="AC604" s="78">
        <f>+AB604*(100-Z604)/100</f>
        <v>7.74</v>
      </c>
      <c r="AD604" s="78">
        <f>AC604*AA604</f>
        <v>5.1116845995893225</v>
      </c>
      <c r="AE604" s="78">
        <f>+(AD604/Z604*12.5)</f>
        <v>4.5640041067761805</v>
      </c>
      <c r="AF604" s="63">
        <f>AE604*10000/25</f>
        <v>1825.6016427104723</v>
      </c>
      <c r="AG604" s="63"/>
      <c r="AH604" s="74" t="s">
        <v>1107</v>
      </c>
    </row>
    <row r="605" spans="1:34" ht="15" x14ac:dyDescent="0.2">
      <c r="A605" s="106" t="s">
        <v>23</v>
      </c>
      <c r="B605" s="74" t="s">
        <v>1086</v>
      </c>
      <c r="C605" s="74" t="s">
        <v>1103</v>
      </c>
      <c r="D605" s="74" t="s">
        <v>1104</v>
      </c>
      <c r="E605" s="74" t="s">
        <v>1267</v>
      </c>
      <c r="H605" s="74" t="s">
        <v>824</v>
      </c>
      <c r="I605" s="74" t="s">
        <v>2503</v>
      </c>
      <c r="J605" s="74" t="s">
        <v>2503</v>
      </c>
      <c r="K605" s="74" t="s">
        <v>25</v>
      </c>
      <c r="L605" s="74" t="s">
        <v>2504</v>
      </c>
      <c r="M605" s="107">
        <v>-4.2045583333333303</v>
      </c>
      <c r="N605" s="107">
        <v>35.559121666666599</v>
      </c>
      <c r="O605" s="108">
        <v>1577.5</v>
      </c>
      <c r="P605" s="108">
        <v>1</v>
      </c>
      <c r="Q605" s="108">
        <v>1.4169000700000001</v>
      </c>
      <c r="R605" s="135"/>
      <c r="S605" s="74">
        <v>53</v>
      </c>
      <c r="T605" s="74">
        <v>52</v>
      </c>
      <c r="U605" s="109">
        <f>V605/X605*T605</f>
        <v>7.2799999999999994</v>
      </c>
      <c r="V605" s="109">
        <v>0.42</v>
      </c>
      <c r="W605" s="109">
        <v>0.29726999999999998</v>
      </c>
      <c r="X605" s="74">
        <v>3</v>
      </c>
      <c r="Y605" s="109">
        <v>0.20821000000000001</v>
      </c>
      <c r="Z605" s="109">
        <v>12.3</v>
      </c>
      <c r="AA605" s="77">
        <f>Y605/W605</f>
        <v>0.70040703737343168</v>
      </c>
      <c r="AB605" s="77">
        <f>U605</f>
        <v>7.2799999999999994</v>
      </c>
      <c r="AC605" s="78">
        <f>+AB605*(100-Z605)/100</f>
        <v>6.3845600000000005</v>
      </c>
      <c r="AD605" s="78">
        <f>AC605*AA605</f>
        <v>4.4717907545329174</v>
      </c>
      <c r="AE605" s="78">
        <f>+(AD605/Z605*12.5)</f>
        <v>4.5445027993220704</v>
      </c>
      <c r="AF605" s="63">
        <f>AE605*10000/25</f>
        <v>1817.8011197288281</v>
      </c>
      <c r="AG605" s="63"/>
      <c r="AH605" s="74" t="s">
        <v>2993</v>
      </c>
    </row>
    <row r="606" spans="1:34" ht="15" x14ac:dyDescent="0.2">
      <c r="A606" s="106" t="s">
        <v>23</v>
      </c>
      <c r="B606" s="74" t="s">
        <v>1086</v>
      </c>
      <c r="C606" s="74" t="s">
        <v>1177</v>
      </c>
      <c r="D606" s="74" t="s">
        <v>1204</v>
      </c>
      <c r="E606" s="74" t="s">
        <v>1336</v>
      </c>
      <c r="H606" s="74" t="s">
        <v>859</v>
      </c>
      <c r="I606" s="74" t="s">
        <v>510</v>
      </c>
      <c r="J606" s="74" t="s">
        <v>510</v>
      </c>
      <c r="K606" s="74" t="s">
        <v>26</v>
      </c>
      <c r="L606" s="74" t="s">
        <v>2860</v>
      </c>
      <c r="M606" s="107">
        <v>-3.431617927</v>
      </c>
      <c r="N606" s="107">
        <v>35.635101679999998</v>
      </c>
      <c r="O606" s="108">
        <v>1351.1702090000001</v>
      </c>
      <c r="P606" s="108">
        <v>1.5</v>
      </c>
      <c r="Q606" s="108">
        <v>2.0000678700000001</v>
      </c>
      <c r="R606" s="135"/>
      <c r="S606" s="74">
        <v>37</v>
      </c>
      <c r="T606" s="74">
        <v>34</v>
      </c>
      <c r="U606" s="109">
        <f>V606/X606*T606</f>
        <v>6.5733333333333333</v>
      </c>
      <c r="V606" s="109">
        <v>0.57999999999999996</v>
      </c>
      <c r="W606" s="109">
        <v>0.44516</v>
      </c>
      <c r="X606" s="74">
        <v>3</v>
      </c>
      <c r="Y606" s="109">
        <v>0.34974</v>
      </c>
      <c r="Z606" s="110">
        <v>12.5</v>
      </c>
      <c r="AA606" s="77">
        <f>Y606/W606</f>
        <v>0.78565010333363283</v>
      </c>
      <c r="AB606" s="77">
        <f>U606</f>
        <v>6.5733333333333333</v>
      </c>
      <c r="AC606" s="78">
        <f>+AB606*(100-Z606)/100</f>
        <v>5.751666666666666</v>
      </c>
      <c r="AD606" s="78">
        <f>AC606*AA606</f>
        <v>4.5187975110072776</v>
      </c>
      <c r="AE606" s="78">
        <f>+(AD606/Z606*12.5)</f>
        <v>4.5187975110072776</v>
      </c>
      <c r="AF606" s="63">
        <f>AE606*10000/25</f>
        <v>1807.5190044029109</v>
      </c>
      <c r="AG606" s="63"/>
      <c r="AH606" s="74" t="s">
        <v>2993</v>
      </c>
    </row>
    <row r="607" spans="1:34" ht="15" x14ac:dyDescent="0.2">
      <c r="A607" s="106" t="s">
        <v>23</v>
      </c>
      <c r="B607" s="74" t="s">
        <v>1078</v>
      </c>
      <c r="C607" s="74" t="s">
        <v>1079</v>
      </c>
      <c r="D607" s="74" t="s">
        <v>1228</v>
      </c>
      <c r="E607" s="74" t="s">
        <v>1366</v>
      </c>
      <c r="H607" s="74" t="s">
        <v>174</v>
      </c>
      <c r="I607" s="74" t="s">
        <v>1378</v>
      </c>
      <c r="J607" s="74" t="s">
        <v>1379</v>
      </c>
      <c r="K607" s="74" t="s">
        <v>26</v>
      </c>
      <c r="L607" s="74" t="s">
        <v>1380</v>
      </c>
      <c r="M607" s="107">
        <v>-7.6919633330000003</v>
      </c>
      <c r="N607" s="107">
        <v>35.987088329999999</v>
      </c>
      <c r="O607" s="108">
        <v>1484.2</v>
      </c>
      <c r="P607" s="108">
        <v>0.5</v>
      </c>
      <c r="Q607" s="108">
        <v>0.43885848</v>
      </c>
      <c r="R607" s="137"/>
      <c r="S607" s="74">
        <v>50</v>
      </c>
      <c r="T607" s="74">
        <v>37</v>
      </c>
      <c r="U607" s="109">
        <f>V607/X607*T607</f>
        <v>6.1666666666666661</v>
      </c>
      <c r="V607" s="109">
        <v>0.5</v>
      </c>
      <c r="W607" s="109">
        <v>0.25757999999999998</v>
      </c>
      <c r="X607" s="74">
        <v>3</v>
      </c>
      <c r="Y607" s="109">
        <v>0.19621</v>
      </c>
      <c r="Z607" s="109">
        <v>11.7</v>
      </c>
      <c r="AA607" s="77">
        <f>Y607/W607</f>
        <v>0.76174392421771886</v>
      </c>
      <c r="AB607" s="77">
        <f>U607</f>
        <v>6.1666666666666661</v>
      </c>
      <c r="AC607" s="78">
        <f>+AB607*(100-Z607)/100</f>
        <v>5.4451666666666663</v>
      </c>
      <c r="AD607" s="78">
        <f>AC607*AA607</f>
        <v>4.1478226246861816</v>
      </c>
      <c r="AE607" s="78">
        <f>+(AD607/Z607*12.5)</f>
        <v>4.4314344280835281</v>
      </c>
      <c r="AF607" s="63">
        <f>AE607*10000/25</f>
        <v>1772.5737712334112</v>
      </c>
      <c r="AG607" s="63"/>
      <c r="AH607" s="74" t="s">
        <v>2993</v>
      </c>
    </row>
    <row r="608" spans="1:34" ht="15" x14ac:dyDescent="0.2">
      <c r="A608" s="106" t="s">
        <v>23</v>
      </c>
      <c r="B608" s="74" t="s">
        <v>1078</v>
      </c>
      <c r="C608" s="74" t="s">
        <v>1113</v>
      </c>
      <c r="D608" s="74" t="s">
        <v>1598</v>
      </c>
      <c r="E608" s="74" t="s">
        <v>1723</v>
      </c>
      <c r="H608" s="74" t="s">
        <v>271</v>
      </c>
      <c r="I608" s="74" t="s">
        <v>272</v>
      </c>
      <c r="J608" s="74" t="s">
        <v>272</v>
      </c>
      <c r="K608" s="74" t="s">
        <v>25</v>
      </c>
      <c r="L608" s="74" t="s">
        <v>1759</v>
      </c>
      <c r="M608" s="107">
        <v>-9.3937766666666604</v>
      </c>
      <c r="N608" s="107">
        <v>34.769891666666602</v>
      </c>
      <c r="O608" s="108">
        <v>2008.1</v>
      </c>
      <c r="P608" s="108">
        <v>1.5</v>
      </c>
      <c r="Q608" s="108">
        <v>1.390954045</v>
      </c>
      <c r="R608" s="137"/>
      <c r="S608" s="74">
        <v>94</v>
      </c>
      <c r="T608" s="74">
        <v>92</v>
      </c>
      <c r="U608" s="109">
        <v>19.013333333333332</v>
      </c>
      <c r="V608" s="76">
        <v>0.62</v>
      </c>
      <c r="W608" s="76">
        <v>0.38</v>
      </c>
      <c r="X608" s="111">
        <v>3</v>
      </c>
      <c r="Y608" s="76">
        <v>0.27400000000000002</v>
      </c>
      <c r="Z608" s="76">
        <f>(V608-W608)/V608*100</f>
        <v>38.70967741935484</v>
      </c>
      <c r="AA608" s="77">
        <v>0.72105263157894739</v>
      </c>
      <c r="AB608" s="77">
        <v>19.013333333333332</v>
      </c>
      <c r="AC608" s="78">
        <v>19.013333333333332</v>
      </c>
      <c r="AD608" s="78">
        <f>AC608*AA608</f>
        <v>13.709614035087718</v>
      </c>
      <c r="AE608" s="78">
        <f>+(AD608/Z608*12.5)</f>
        <v>4.4270628654970761</v>
      </c>
      <c r="AF608" s="61">
        <f>AE608*10000/25</f>
        <v>1770.8251461988302</v>
      </c>
      <c r="AG608" s="63"/>
      <c r="AH608" s="74" t="s">
        <v>2993</v>
      </c>
    </row>
    <row r="609" spans="1:34" ht="15" x14ac:dyDescent="0.2">
      <c r="A609" s="106" t="s">
        <v>23</v>
      </c>
      <c r="B609" s="74" t="s">
        <v>1078</v>
      </c>
      <c r="C609" s="74" t="s">
        <v>1079</v>
      </c>
      <c r="D609" s="74" t="s">
        <v>1419</v>
      </c>
      <c r="E609" s="74" t="s">
        <v>1626</v>
      </c>
      <c r="H609" s="74" t="s">
        <v>886</v>
      </c>
      <c r="I609" s="74" t="s">
        <v>887</v>
      </c>
      <c r="J609" s="74" t="s">
        <v>887</v>
      </c>
      <c r="K609" s="74" t="s">
        <v>26</v>
      </c>
      <c r="L609" s="74" t="s">
        <v>1681</v>
      </c>
      <c r="M609" s="107">
        <v>-8.2949810819999996</v>
      </c>
      <c r="N609" s="107">
        <v>35.019301470000002</v>
      </c>
      <c r="O609" s="108">
        <v>1641.9115850000001</v>
      </c>
      <c r="P609" s="108">
        <v>2</v>
      </c>
      <c r="Q609" s="108">
        <v>2.3356364599999999</v>
      </c>
      <c r="R609" s="137"/>
      <c r="S609" s="74">
        <v>52</v>
      </c>
      <c r="T609" s="74">
        <v>39</v>
      </c>
      <c r="U609" s="109">
        <f>V609/X609*T609</f>
        <v>7.28</v>
      </c>
      <c r="V609" s="109">
        <v>0.56000000000000005</v>
      </c>
      <c r="W609" s="109">
        <v>0.35914999999999997</v>
      </c>
      <c r="X609" s="74">
        <v>3</v>
      </c>
      <c r="Y609" s="109">
        <v>0.25153999999999999</v>
      </c>
      <c r="Z609" s="109">
        <v>12.6</v>
      </c>
      <c r="AA609" s="77">
        <f>Y609/W609</f>
        <v>0.70037588751218161</v>
      </c>
      <c r="AB609" s="77">
        <f>U609</f>
        <v>7.28</v>
      </c>
      <c r="AC609" s="78">
        <f>+AB609*(100-Z609)/100</f>
        <v>6.3627200000000004</v>
      </c>
      <c r="AD609" s="78">
        <f>AC609*AA609</f>
        <v>4.4562956669915081</v>
      </c>
      <c r="AE609" s="78">
        <f>+(AD609/Z609*12.5)</f>
        <v>4.4209282410630042</v>
      </c>
      <c r="AF609" s="63">
        <f>AE609*10000/25</f>
        <v>1768.3712964252015</v>
      </c>
      <c r="AG609" s="63"/>
      <c r="AH609" s="74" t="s">
        <v>2993</v>
      </c>
    </row>
    <row r="610" spans="1:34" ht="15" x14ac:dyDescent="0.2">
      <c r="A610" s="106" t="s">
        <v>23</v>
      </c>
      <c r="B610" s="74" t="s">
        <v>1078</v>
      </c>
      <c r="C610" s="74" t="s">
        <v>1194</v>
      </c>
      <c r="D610" s="74" t="s">
        <v>1383</v>
      </c>
      <c r="E610" s="74" t="s">
        <v>1699</v>
      </c>
      <c r="H610" s="74" t="s">
        <v>912</v>
      </c>
      <c r="I610" s="74" t="s">
        <v>2181</v>
      </c>
      <c r="J610" s="74" t="s">
        <v>2181</v>
      </c>
      <c r="K610" s="74" t="s">
        <v>24</v>
      </c>
      <c r="L610" s="74" t="s">
        <v>2182</v>
      </c>
      <c r="M610" s="107">
        <v>-7.7648548725278301</v>
      </c>
      <c r="N610" s="107">
        <v>31.1451551744514</v>
      </c>
      <c r="O610" s="108">
        <v>1722.17199760321</v>
      </c>
      <c r="P610" s="108">
        <v>2</v>
      </c>
      <c r="Q610" s="108">
        <v>2.2402539300000002</v>
      </c>
      <c r="R610" s="137"/>
      <c r="S610" s="74">
        <v>48</v>
      </c>
      <c r="T610" s="74">
        <v>33</v>
      </c>
      <c r="U610" s="109">
        <f>V610/X610*T610</f>
        <v>6.38</v>
      </c>
      <c r="V610" s="109">
        <v>0.57999999999999996</v>
      </c>
      <c r="W610" s="109">
        <v>0.44</v>
      </c>
      <c r="X610" s="74">
        <v>3</v>
      </c>
      <c r="Y610" s="109">
        <v>0.34799999999999998</v>
      </c>
      <c r="Z610" s="109">
        <v>12.6</v>
      </c>
      <c r="AA610" s="77">
        <f>Y610/W610</f>
        <v>0.79090909090909089</v>
      </c>
      <c r="AB610" s="77">
        <f>U610</f>
        <v>6.38</v>
      </c>
      <c r="AC610" s="78">
        <f>+AB610*(100-Z610)/100</f>
        <v>5.5761200000000004</v>
      </c>
      <c r="AD610" s="78">
        <f>AC610*AA610</f>
        <v>4.4102040000000002</v>
      </c>
      <c r="AE610" s="78">
        <f>+(AD610/Z610*12.5)</f>
        <v>4.3752023809523806</v>
      </c>
      <c r="AF610" s="63">
        <f>AE610*10000/25</f>
        <v>1750.0809523809523</v>
      </c>
      <c r="AG610" s="63"/>
      <c r="AH610" s="74" t="s">
        <v>2993</v>
      </c>
    </row>
    <row r="611" spans="1:34" ht="15" x14ac:dyDescent="0.2">
      <c r="A611" s="106" t="s">
        <v>23</v>
      </c>
      <c r="B611" s="74" t="s">
        <v>1086</v>
      </c>
      <c r="C611" s="74" t="s">
        <v>1087</v>
      </c>
      <c r="D611" s="74" t="s">
        <v>1095</v>
      </c>
      <c r="E611" s="74" t="s">
        <v>1235</v>
      </c>
      <c r="H611" s="74" t="s">
        <v>567</v>
      </c>
      <c r="I611" s="74" t="s">
        <v>2274</v>
      </c>
      <c r="J611" s="74" t="s">
        <v>572</v>
      </c>
      <c r="K611" s="74" t="s">
        <v>25</v>
      </c>
      <c r="L611" s="74" t="s">
        <v>2276</v>
      </c>
      <c r="M611" s="107">
        <v>-3.47421333333333</v>
      </c>
      <c r="N611" s="107">
        <v>37.426459999999999</v>
      </c>
      <c r="O611" s="108">
        <v>721.6</v>
      </c>
      <c r="P611" s="108">
        <v>2</v>
      </c>
      <c r="Q611" s="108">
        <v>2.1596977000000002</v>
      </c>
      <c r="R611" s="135"/>
      <c r="S611" s="74">
        <v>80</v>
      </c>
      <c r="T611" s="74">
        <v>39</v>
      </c>
      <c r="U611" s="109">
        <f>V611/X611*T611</f>
        <v>7.28</v>
      </c>
      <c r="V611" s="109">
        <v>0.56000000000000005</v>
      </c>
      <c r="W611" s="109">
        <v>0.35133999999999999</v>
      </c>
      <c r="X611" s="74">
        <v>3</v>
      </c>
      <c r="Y611" s="109">
        <v>0.26257999999999998</v>
      </c>
      <c r="Z611" s="109">
        <v>13.5</v>
      </c>
      <c r="AA611" s="77">
        <f>Y611/W611</f>
        <v>0.74736722263334654</v>
      </c>
      <c r="AB611" s="77">
        <f>U611</f>
        <v>7.28</v>
      </c>
      <c r="AC611" s="78">
        <f>+AB611*(100-Z611)/100</f>
        <v>6.2972000000000001</v>
      </c>
      <c r="AD611" s="78">
        <f>AC611*AA611</f>
        <v>4.7063208743667095</v>
      </c>
      <c r="AE611" s="78">
        <f>+(AD611/Z611*12.5)</f>
        <v>4.357704513302509</v>
      </c>
      <c r="AF611" s="63">
        <f>AE611*10000/25</f>
        <v>1743.0818053210035</v>
      </c>
      <c r="AG611" s="63"/>
      <c r="AH611" s="74" t="s">
        <v>2828</v>
      </c>
    </row>
    <row r="612" spans="1:34" ht="15" x14ac:dyDescent="0.2">
      <c r="A612" s="106" t="s">
        <v>23</v>
      </c>
      <c r="B612" s="74" t="s">
        <v>1086</v>
      </c>
      <c r="C612" s="74" t="s">
        <v>1177</v>
      </c>
      <c r="D612" s="74" t="s">
        <v>1191</v>
      </c>
      <c r="E612" s="74" t="s">
        <v>1192</v>
      </c>
      <c r="H612" s="74" t="s">
        <v>804</v>
      </c>
      <c r="I612" s="74" t="s">
        <v>805</v>
      </c>
      <c r="K612" s="74" t="s">
        <v>26</v>
      </c>
      <c r="L612" s="74" t="s">
        <v>2254</v>
      </c>
      <c r="M612" s="107">
        <v>-3.4585983250000001</v>
      </c>
      <c r="N612" s="107">
        <v>36.857348770000002</v>
      </c>
      <c r="O612" s="108">
        <v>996.18645900000001</v>
      </c>
      <c r="P612" s="108">
        <v>2</v>
      </c>
      <c r="Q612" s="108">
        <v>2.3764087850000002</v>
      </c>
      <c r="R612" s="135"/>
      <c r="S612" s="74">
        <v>44</v>
      </c>
      <c r="T612" s="74">
        <v>33</v>
      </c>
      <c r="U612" s="109">
        <f>V612/X612*T612</f>
        <v>6.16</v>
      </c>
      <c r="V612" s="109">
        <v>0.56000000000000005</v>
      </c>
      <c r="W612" s="109">
        <v>0.49636000000000002</v>
      </c>
      <c r="X612" s="74">
        <v>3</v>
      </c>
      <c r="Y612" s="109">
        <v>0.40820999999999996</v>
      </c>
      <c r="Z612" s="109">
        <v>12.8</v>
      </c>
      <c r="AA612" s="77">
        <f>Y612/W612</f>
        <v>0.82240712386171311</v>
      </c>
      <c r="AB612" s="77">
        <f>U612</f>
        <v>6.16</v>
      </c>
      <c r="AC612" s="78">
        <f>+AB612*(100-Z612)/100</f>
        <v>5.3715200000000003</v>
      </c>
      <c r="AD612" s="78">
        <f>AC612*AA612</f>
        <v>4.4175763139656699</v>
      </c>
      <c r="AE612" s="78">
        <f>+(AD612/Z612*12.5)</f>
        <v>4.3140393691070988</v>
      </c>
      <c r="AF612" s="63">
        <f>AE612*10000/25</f>
        <v>1725.6157476428396</v>
      </c>
      <c r="AG612" s="63"/>
      <c r="AH612" s="74" t="s">
        <v>2828</v>
      </c>
    </row>
    <row r="613" spans="1:34" ht="15" x14ac:dyDescent="0.2">
      <c r="A613" s="106" t="s">
        <v>23</v>
      </c>
      <c r="B613" s="74" t="s">
        <v>1086</v>
      </c>
      <c r="C613" s="74" t="s">
        <v>1103</v>
      </c>
      <c r="D613" s="74" t="s">
        <v>1288</v>
      </c>
      <c r="E613" s="74" t="s">
        <v>1330</v>
      </c>
      <c r="H613" s="74" t="s">
        <v>675</v>
      </c>
      <c r="I613" s="74" t="s">
        <v>2125</v>
      </c>
      <c r="J613" s="74" t="s">
        <v>674</v>
      </c>
      <c r="K613" s="74" t="s">
        <v>25</v>
      </c>
      <c r="L613" s="74" t="s">
        <v>2129</v>
      </c>
      <c r="M613" s="107">
        <v>-3.7696299999999998</v>
      </c>
      <c r="N613" s="107">
        <v>35.486829999999998</v>
      </c>
      <c r="O613" s="108">
        <v>1732.4</v>
      </c>
      <c r="P613" s="108">
        <v>2</v>
      </c>
      <c r="Q613" s="108">
        <v>2.0774117350000001</v>
      </c>
      <c r="R613" s="135"/>
      <c r="S613" s="74">
        <v>44</v>
      </c>
      <c r="T613" s="74">
        <v>56</v>
      </c>
      <c r="U613" s="109">
        <f>V613/X613*T613</f>
        <v>8.2133333333333329</v>
      </c>
      <c r="V613" s="109">
        <v>0.44</v>
      </c>
      <c r="W613" s="109">
        <v>0.21096000000000001</v>
      </c>
      <c r="X613" s="74">
        <v>3</v>
      </c>
      <c r="Y613" s="109">
        <v>0.11486</v>
      </c>
      <c r="Z613" s="109">
        <v>11.5</v>
      </c>
      <c r="AA613" s="77">
        <f>Y613/W613</f>
        <v>0.54446340538490712</v>
      </c>
      <c r="AB613" s="77">
        <f>U613</f>
        <v>8.2133333333333329</v>
      </c>
      <c r="AC613" s="78">
        <f>+AB613*(100-Z613)/100</f>
        <v>7.2687999999999997</v>
      </c>
      <c r="AD613" s="78">
        <f>AC613*AA613</f>
        <v>3.9575956010618127</v>
      </c>
      <c r="AE613" s="78">
        <f>+(AD613/Z613*12.5)</f>
        <v>4.3017343489802311</v>
      </c>
      <c r="AF613" s="63">
        <f>AE613*10000/25</f>
        <v>1720.6937395920925</v>
      </c>
      <c r="AG613" s="63"/>
      <c r="AH613" s="74" t="s">
        <v>2828</v>
      </c>
    </row>
    <row r="614" spans="1:34" ht="15" x14ac:dyDescent="0.2">
      <c r="A614" s="106" t="s">
        <v>23</v>
      </c>
      <c r="B614" s="74" t="s">
        <v>1086</v>
      </c>
      <c r="C614" s="74" t="s">
        <v>1177</v>
      </c>
      <c r="D614" s="74" t="s">
        <v>1191</v>
      </c>
      <c r="E614" s="74" t="s">
        <v>1503</v>
      </c>
      <c r="H614" s="74" t="s">
        <v>479</v>
      </c>
      <c r="I614" s="74" t="s">
        <v>2651</v>
      </c>
      <c r="J614" s="74" t="s">
        <v>2652</v>
      </c>
      <c r="K614" s="74" t="s">
        <v>26</v>
      </c>
      <c r="L614" s="74" t="s">
        <v>2653</v>
      </c>
      <c r="M614" s="107">
        <v>-3.447733333</v>
      </c>
      <c r="N614" s="107">
        <v>36.913638329999998</v>
      </c>
      <c r="O614" s="108">
        <v>1031.5</v>
      </c>
      <c r="P614" s="108">
        <v>0.75</v>
      </c>
      <c r="Q614" s="108">
        <v>0.760342085</v>
      </c>
      <c r="R614" s="135"/>
      <c r="S614" s="74">
        <v>52</v>
      </c>
      <c r="T614" s="74">
        <v>58</v>
      </c>
      <c r="U614" s="109">
        <f>V614/X614*T614</f>
        <v>5.0266666666666673</v>
      </c>
      <c r="V614" s="109">
        <v>0.26</v>
      </c>
      <c r="W614" s="109">
        <v>0.23608000000000001</v>
      </c>
      <c r="X614" s="74">
        <v>3</v>
      </c>
      <c r="Y614" s="109">
        <v>0.18634000000000001</v>
      </c>
      <c r="Z614" s="109">
        <v>10.4</v>
      </c>
      <c r="AA614" s="77">
        <f>Y614/W614</f>
        <v>0.78930870891223315</v>
      </c>
      <c r="AB614" s="77">
        <f>U614</f>
        <v>5.0266666666666673</v>
      </c>
      <c r="AC614" s="78">
        <f>+AB614*(100-Z614)/100</f>
        <v>4.503893333333334</v>
      </c>
      <c r="AD614" s="78">
        <f>AC614*AA614</f>
        <v>3.5549622320117478</v>
      </c>
      <c r="AE614" s="78">
        <f>+(AD614/Z614*12.5)</f>
        <v>4.2727911442448887</v>
      </c>
      <c r="AF614" s="63">
        <f>AE614*10000/25</f>
        <v>1709.1164576979554</v>
      </c>
      <c r="AG614" s="63"/>
      <c r="AH614" s="74" t="s">
        <v>2993</v>
      </c>
    </row>
    <row r="615" spans="1:34" ht="15" x14ac:dyDescent="0.2">
      <c r="A615" s="106" t="s">
        <v>23</v>
      </c>
      <c r="B615" s="74" t="s">
        <v>1078</v>
      </c>
      <c r="C615" s="74" t="s">
        <v>1079</v>
      </c>
      <c r="D615" s="74" t="s">
        <v>1228</v>
      </c>
      <c r="E615" s="74" t="s">
        <v>1229</v>
      </c>
      <c r="H615" s="74" t="s">
        <v>906</v>
      </c>
      <c r="I615" s="74" t="s">
        <v>907</v>
      </c>
      <c r="J615" s="74" t="s">
        <v>907</v>
      </c>
      <c r="K615" s="74" t="s">
        <v>25</v>
      </c>
      <c r="L615" s="74" t="s">
        <v>1256</v>
      </c>
      <c r="M615" s="107">
        <v>-7.61418166666666</v>
      </c>
      <c r="N615" s="107">
        <v>35.953150000000001</v>
      </c>
      <c r="O615" s="108">
        <v>1391.1</v>
      </c>
      <c r="P615" s="108">
        <v>0.25</v>
      </c>
      <c r="Q615" s="108">
        <v>0.349159365</v>
      </c>
      <c r="R615" s="137"/>
      <c r="S615" s="74">
        <v>101</v>
      </c>
      <c r="T615" s="74">
        <v>74</v>
      </c>
      <c r="U615" s="109">
        <f>V615/X615*T615</f>
        <v>7.8933333333333335</v>
      </c>
      <c r="V615" s="109">
        <v>0.32</v>
      </c>
      <c r="W615" s="109">
        <v>0.27218999999999999</v>
      </c>
      <c r="X615" s="74">
        <v>3</v>
      </c>
      <c r="Y615" s="109">
        <v>0.19800999999999999</v>
      </c>
      <c r="Z615" s="109">
        <v>14.4</v>
      </c>
      <c r="AA615" s="77">
        <f>Y615/W615</f>
        <v>0.72746978213747748</v>
      </c>
      <c r="AB615" s="77">
        <f>U615</f>
        <v>7.8933333333333335</v>
      </c>
      <c r="AC615" s="78">
        <f>+AB615*(100-Z615)/100</f>
        <v>6.7566933333333328</v>
      </c>
      <c r="AD615" s="78">
        <f>AC615*AA615</f>
        <v>4.9152902271697458</v>
      </c>
      <c r="AE615" s="78">
        <f>+(AD615/Z615*12.5)</f>
        <v>4.2667449888626265</v>
      </c>
      <c r="AF615" s="63">
        <f>AE615*10000/25</f>
        <v>1706.6979955450506</v>
      </c>
      <c r="AG615" s="63"/>
      <c r="AH615" s="74" t="s">
        <v>2993</v>
      </c>
    </row>
    <row r="616" spans="1:34" ht="15" x14ac:dyDescent="0.2">
      <c r="A616" s="106" t="s">
        <v>23</v>
      </c>
      <c r="B616" s="74" t="s">
        <v>1078</v>
      </c>
      <c r="C616" s="74" t="s">
        <v>1157</v>
      </c>
      <c r="D616" s="74" t="s">
        <v>1489</v>
      </c>
      <c r="E616" s="74" t="s">
        <v>1925</v>
      </c>
      <c r="H616" s="74" t="s">
        <v>387</v>
      </c>
      <c r="I616" s="74" t="s">
        <v>2577</v>
      </c>
      <c r="J616" s="74" t="s">
        <v>388</v>
      </c>
      <c r="K616" s="74" t="s">
        <v>26</v>
      </c>
      <c r="L616" s="74" t="s">
        <v>2578</v>
      </c>
      <c r="M616" s="107">
        <v>-10.54392167</v>
      </c>
      <c r="N616" s="107">
        <v>35.355973329999998</v>
      </c>
      <c r="O616" s="108">
        <v>1062.2</v>
      </c>
      <c r="P616" s="108">
        <v>1</v>
      </c>
      <c r="Q616" s="108">
        <v>1.029686535</v>
      </c>
      <c r="R616" s="137"/>
      <c r="S616" s="74">
        <v>77</v>
      </c>
      <c r="T616" s="74">
        <v>70</v>
      </c>
      <c r="U616" s="109">
        <v>9.7999999999999989</v>
      </c>
      <c r="V616" s="76">
        <v>0.42</v>
      </c>
      <c r="W616" s="76">
        <v>0.32</v>
      </c>
      <c r="X616" s="111">
        <v>3</v>
      </c>
      <c r="Y616" s="76">
        <v>0.26100000000000001</v>
      </c>
      <c r="Z616" s="110">
        <f>(V616-W616)/V616*100</f>
        <v>23.809523809523807</v>
      </c>
      <c r="AA616" s="77">
        <v>0.81562500000000004</v>
      </c>
      <c r="AB616" s="77">
        <v>9.7999999999999989</v>
      </c>
      <c r="AC616" s="78">
        <v>9.7999999999999989</v>
      </c>
      <c r="AD616" s="78">
        <f>AC616*AA616</f>
        <v>7.9931249999999991</v>
      </c>
      <c r="AE616" s="78">
        <f>+(AD616/Z616*12.5)</f>
        <v>4.1963906250000003</v>
      </c>
      <c r="AF616" s="63">
        <f>AE616*10000/25</f>
        <v>1678.5562500000001</v>
      </c>
      <c r="AG616" s="63"/>
      <c r="AH616" s="74" t="s">
        <v>2993</v>
      </c>
    </row>
    <row r="617" spans="1:34" ht="15" x14ac:dyDescent="0.2">
      <c r="A617" s="106" t="s">
        <v>23</v>
      </c>
      <c r="B617" s="74" t="s">
        <v>1078</v>
      </c>
      <c r="C617" s="74" t="s">
        <v>1079</v>
      </c>
      <c r="D617" s="74" t="s">
        <v>1228</v>
      </c>
      <c r="E617" s="74" t="s">
        <v>1229</v>
      </c>
      <c r="H617" s="74" t="s">
        <v>881</v>
      </c>
      <c r="I617" s="74" t="s">
        <v>1060</v>
      </c>
      <c r="J617" s="74" t="s">
        <v>1060</v>
      </c>
      <c r="K617" s="74" t="s">
        <v>25</v>
      </c>
      <c r="L617" s="74" t="s">
        <v>1274</v>
      </c>
      <c r="M617" s="107">
        <v>-7.6161850313195201</v>
      </c>
      <c r="N617" s="107">
        <v>35.958730289222601</v>
      </c>
      <c r="O617" s="108">
        <v>1398.11288515056</v>
      </c>
      <c r="P617" s="108">
        <v>1</v>
      </c>
      <c r="Q617" s="108">
        <v>0.46554582</v>
      </c>
      <c r="R617" s="137"/>
      <c r="S617" s="74">
        <v>66</v>
      </c>
      <c r="T617" s="74">
        <v>64</v>
      </c>
      <c r="U617" s="109">
        <f>V617/X617*T617</f>
        <v>6.8266666666666671</v>
      </c>
      <c r="V617" s="109">
        <v>0.32</v>
      </c>
      <c r="W617" s="109">
        <v>0.22750999999999999</v>
      </c>
      <c r="X617" s="74">
        <v>3</v>
      </c>
      <c r="Y617" s="109">
        <v>0.16268000000000002</v>
      </c>
      <c r="Z617" s="109">
        <v>12.7</v>
      </c>
      <c r="AA617" s="77">
        <f>Y617/W617</f>
        <v>0.71504549250582405</v>
      </c>
      <c r="AB617" s="77">
        <f>U617</f>
        <v>6.8266666666666671</v>
      </c>
      <c r="AC617" s="78">
        <f>+AB617*(100-Z617)/100</f>
        <v>5.9596800000000005</v>
      </c>
      <c r="AD617" s="78">
        <f>AC617*AA617</f>
        <v>4.2614423207771095</v>
      </c>
      <c r="AE617" s="78">
        <f>+(AD617/Z617*12.5)</f>
        <v>4.1943329928908559</v>
      </c>
      <c r="AF617" s="63">
        <f>AE617*10000/25</f>
        <v>1677.7331971563426</v>
      </c>
      <c r="AG617" s="61"/>
      <c r="AH617" s="74" t="s">
        <v>1931</v>
      </c>
    </row>
    <row r="618" spans="1:34" ht="15" x14ac:dyDescent="0.2">
      <c r="A618" s="106" t="s">
        <v>23</v>
      </c>
      <c r="B618" s="74" t="s">
        <v>1086</v>
      </c>
      <c r="C618" s="74" t="s">
        <v>1177</v>
      </c>
      <c r="D618" s="74" t="s">
        <v>1178</v>
      </c>
      <c r="E618" s="74" t="s">
        <v>1179</v>
      </c>
      <c r="H618" s="74" t="s">
        <v>1051</v>
      </c>
      <c r="I618" s="74" t="s">
        <v>2417</v>
      </c>
      <c r="J618" s="74" t="s">
        <v>1052</v>
      </c>
      <c r="K618" s="74" t="s">
        <v>24</v>
      </c>
      <c r="L618" s="74" t="s">
        <v>2420</v>
      </c>
      <c r="M618" s="107">
        <v>-3.38313833333333</v>
      </c>
      <c r="N618" s="107">
        <v>36.320888333333301</v>
      </c>
      <c r="O618" s="108">
        <v>1405.3</v>
      </c>
      <c r="P618" s="108">
        <v>2.5</v>
      </c>
      <c r="Q618" s="108">
        <v>1.8681137999999999</v>
      </c>
      <c r="R618" s="135"/>
      <c r="S618" s="74">
        <v>47</v>
      </c>
      <c r="T618" s="74">
        <v>39</v>
      </c>
      <c r="U618" s="109">
        <f>V618/X618*T618</f>
        <v>5.98</v>
      </c>
      <c r="V618" s="109">
        <v>0.46</v>
      </c>
      <c r="W618" s="109">
        <v>0.37811</v>
      </c>
      <c r="X618" s="74">
        <v>3</v>
      </c>
      <c r="Y618" s="109">
        <v>0.27906999999999998</v>
      </c>
      <c r="Z618" s="109">
        <v>11.7</v>
      </c>
      <c r="AA618" s="77">
        <f>Y618/W618</f>
        <v>0.73806564227341243</v>
      </c>
      <c r="AB618" s="77">
        <f>U618</f>
        <v>5.98</v>
      </c>
      <c r="AC618" s="78">
        <f>+AB618*(100-Z618)/100</f>
        <v>5.2803399999999998</v>
      </c>
      <c r="AD618" s="78">
        <f>AC618*AA618</f>
        <v>3.8972375335219906</v>
      </c>
      <c r="AE618" s="78">
        <f>+(AD618/Z618*12.5)</f>
        <v>4.1637153135918705</v>
      </c>
      <c r="AF618" s="63">
        <f>AE618*10000/25</f>
        <v>1665.4861254367484</v>
      </c>
      <c r="AG618" s="61"/>
      <c r="AH618" s="74" t="s">
        <v>1931</v>
      </c>
    </row>
    <row r="619" spans="1:34" ht="15" x14ac:dyDescent="0.2">
      <c r="A619" s="106" t="s">
        <v>23</v>
      </c>
      <c r="B619" s="74" t="s">
        <v>1078</v>
      </c>
      <c r="C619" s="74" t="s">
        <v>1194</v>
      </c>
      <c r="D619" s="74" t="s">
        <v>1383</v>
      </c>
      <c r="E619" s="74" t="s">
        <v>1699</v>
      </c>
      <c r="H619" s="74" t="s">
        <v>927</v>
      </c>
      <c r="I619" s="74" t="s">
        <v>2151</v>
      </c>
      <c r="J619" s="74" t="s">
        <v>2152</v>
      </c>
      <c r="K619" s="74" t="s">
        <v>24</v>
      </c>
      <c r="L619" s="74" t="s">
        <v>2163</v>
      </c>
      <c r="M619" s="107">
        <v>-7.7675599999999996</v>
      </c>
      <c r="N619" s="107">
        <v>31.138770000000001</v>
      </c>
      <c r="O619" s="108">
        <v>1762.1</v>
      </c>
      <c r="P619" s="108">
        <v>2</v>
      </c>
      <c r="Q619" s="108">
        <v>1.6264451099999999</v>
      </c>
      <c r="R619" s="137"/>
      <c r="S619" s="74">
        <v>33</v>
      </c>
      <c r="T619" s="74">
        <v>28</v>
      </c>
      <c r="U619" s="109">
        <f>V619/X619*T619</f>
        <v>5.7866666666666671</v>
      </c>
      <c r="V619" s="109">
        <v>0.62</v>
      </c>
      <c r="W619" s="109">
        <v>0.44</v>
      </c>
      <c r="X619" s="74">
        <v>3</v>
      </c>
      <c r="Y619" s="109">
        <v>0.35699999999999998</v>
      </c>
      <c r="Z619" s="109">
        <v>12.4</v>
      </c>
      <c r="AA619" s="77">
        <f>Y619/W619</f>
        <v>0.81136363636363629</v>
      </c>
      <c r="AB619" s="77">
        <f>U619</f>
        <v>5.7866666666666671</v>
      </c>
      <c r="AC619" s="78">
        <f>+AB619*(100-Z619)/100</f>
        <v>5.0691199999999998</v>
      </c>
      <c r="AD619" s="78">
        <f>AC619*AA619</f>
        <v>4.1128996363636361</v>
      </c>
      <c r="AE619" s="78">
        <f>+(AD619/Z619*12.5)</f>
        <v>4.1460681818181815</v>
      </c>
      <c r="AF619" s="63">
        <f>AE619*10000/25</f>
        <v>1658.4272727272726</v>
      </c>
      <c r="AG619" s="61"/>
      <c r="AH619" s="74" t="s">
        <v>1931</v>
      </c>
    </row>
    <row r="620" spans="1:34" ht="15" x14ac:dyDescent="0.2">
      <c r="A620" s="106" t="s">
        <v>23</v>
      </c>
      <c r="B620" s="74" t="s">
        <v>1086</v>
      </c>
      <c r="C620" s="74" t="s">
        <v>1177</v>
      </c>
      <c r="D620" s="74" t="s">
        <v>1191</v>
      </c>
      <c r="E620" s="74" t="s">
        <v>1503</v>
      </c>
      <c r="H620" s="74" t="s">
        <v>1014</v>
      </c>
      <c r="I620" s="74" t="s">
        <v>1504</v>
      </c>
      <c r="J620" s="74" t="s">
        <v>726</v>
      </c>
      <c r="K620" s="74" t="s">
        <v>24</v>
      </c>
      <c r="L620" s="74" t="s">
        <v>1505</v>
      </c>
      <c r="M620" s="107">
        <v>-3.4477950000000002</v>
      </c>
      <c r="N620" s="107">
        <v>36.912579999999998</v>
      </c>
      <c r="O620" s="108">
        <v>1023.3</v>
      </c>
      <c r="P620" s="108">
        <v>4</v>
      </c>
      <c r="Q620" s="108">
        <v>5.23220127</v>
      </c>
      <c r="R620" s="135"/>
      <c r="S620" s="74">
        <v>48</v>
      </c>
      <c r="T620" s="74">
        <v>41</v>
      </c>
      <c r="U620" s="109">
        <f>V620/X620*T620</f>
        <v>6.1499999999999995</v>
      </c>
      <c r="V620" s="109">
        <v>0.45</v>
      </c>
      <c r="W620" s="109">
        <v>0.246</v>
      </c>
      <c r="X620" s="74">
        <v>3</v>
      </c>
      <c r="Y620" s="109">
        <v>0.18599000000000002</v>
      </c>
      <c r="Z620" s="109">
        <v>12.3</v>
      </c>
      <c r="AA620" s="77">
        <f>Y620/W620</f>
        <v>0.75605691056910573</v>
      </c>
      <c r="AB620" s="77">
        <f>U620</f>
        <v>6.1499999999999995</v>
      </c>
      <c r="AC620" s="78">
        <f>+AB620*(100-Z620)/100</f>
        <v>5.3935500000000003</v>
      </c>
      <c r="AD620" s="78">
        <f>AC620*AA620</f>
        <v>4.0778307500000004</v>
      </c>
      <c r="AE620" s="78">
        <f>+(AD620/Z620*12.5)</f>
        <v>4.1441369410569102</v>
      </c>
      <c r="AF620" s="63">
        <f>AE620*10000/25</f>
        <v>1657.6547764227641</v>
      </c>
      <c r="AG620" s="63"/>
      <c r="AH620" s="74" t="s">
        <v>2993</v>
      </c>
    </row>
    <row r="621" spans="1:34" ht="15" x14ac:dyDescent="0.2">
      <c r="A621" s="106" t="s">
        <v>23</v>
      </c>
      <c r="B621" s="74" t="s">
        <v>1078</v>
      </c>
      <c r="C621" s="74" t="s">
        <v>1079</v>
      </c>
      <c r="D621" s="74" t="s">
        <v>1419</v>
      </c>
      <c r="E621" s="74" t="s">
        <v>1544</v>
      </c>
      <c r="H621" s="74" t="s">
        <v>194</v>
      </c>
      <c r="I621" s="74" t="s">
        <v>1592</v>
      </c>
      <c r="J621" s="74" t="s">
        <v>195</v>
      </c>
      <c r="K621" s="74" t="s">
        <v>25</v>
      </c>
      <c r="L621" s="74" t="s">
        <v>1593</v>
      </c>
      <c r="M621" s="107">
        <v>-8.3396043873016694</v>
      </c>
      <c r="N621" s="107">
        <v>35.057062975859701</v>
      </c>
      <c r="O621" s="108">
        <v>1722.8707538031399</v>
      </c>
      <c r="P621" s="108">
        <v>2.25</v>
      </c>
      <c r="Q621" s="108">
        <v>2.3376133000000001</v>
      </c>
      <c r="R621" s="137"/>
      <c r="S621" s="74">
        <v>56</v>
      </c>
      <c r="T621" s="74">
        <v>52</v>
      </c>
      <c r="U621" s="109">
        <f>V621/X621*T621</f>
        <v>6.9333333333333336</v>
      </c>
      <c r="V621" s="109">
        <v>0.4</v>
      </c>
      <c r="W621" s="109">
        <v>0.21503</v>
      </c>
      <c r="X621" s="74">
        <v>3</v>
      </c>
      <c r="Y621" s="109">
        <v>0.13220999999999999</v>
      </c>
      <c r="Z621" s="109">
        <v>11.4</v>
      </c>
      <c r="AA621" s="77">
        <f>Y621/W621</f>
        <v>0.61484444031065433</v>
      </c>
      <c r="AB621" s="77">
        <f>U621</f>
        <v>6.9333333333333336</v>
      </c>
      <c r="AC621" s="78">
        <f>+AB621*(100-Z621)/100</f>
        <v>6.1429333333333327</v>
      </c>
      <c r="AD621" s="78">
        <f>AC621*AA621</f>
        <v>3.7769484071989949</v>
      </c>
      <c r="AE621" s="78">
        <f>+(AD621/Z621*12.5)</f>
        <v>4.1413907973673192</v>
      </c>
      <c r="AF621" s="63">
        <f>AE621*10000/25</f>
        <v>1656.5563189469278</v>
      </c>
      <c r="AG621" s="63"/>
      <c r="AH621" s="74" t="s">
        <v>2993</v>
      </c>
    </row>
    <row r="622" spans="1:34" ht="15" x14ac:dyDescent="0.2">
      <c r="A622" s="106" t="s">
        <v>23</v>
      </c>
      <c r="B622" s="74" t="s">
        <v>1078</v>
      </c>
      <c r="C622" s="74" t="s">
        <v>1132</v>
      </c>
      <c r="D622" s="74" t="s">
        <v>1868</v>
      </c>
      <c r="E622" s="74" t="s">
        <v>2075</v>
      </c>
      <c r="H622" s="74" t="s">
        <v>923</v>
      </c>
      <c r="I622" s="74" t="s">
        <v>924</v>
      </c>
      <c r="J622" s="74" t="s">
        <v>924</v>
      </c>
      <c r="K622" s="74" t="s">
        <v>24</v>
      </c>
      <c r="L622" s="74" t="s">
        <v>2914</v>
      </c>
      <c r="M622" s="107">
        <v>-9.1737483333333305</v>
      </c>
      <c r="N622" s="107">
        <v>32.706334999999903</v>
      </c>
      <c r="O622" s="108">
        <v>1311.9</v>
      </c>
      <c r="P622" s="108">
        <v>5.5</v>
      </c>
      <c r="Q622" s="108">
        <v>4.5781143350000004</v>
      </c>
      <c r="R622" s="137"/>
      <c r="S622" s="74">
        <v>78</v>
      </c>
      <c r="T622" s="74">
        <v>78</v>
      </c>
      <c r="U622" s="109">
        <f>V622/X622*T622</f>
        <v>6.76</v>
      </c>
      <c r="V622" s="109">
        <v>0.26</v>
      </c>
      <c r="W622" s="109">
        <v>0.22677</v>
      </c>
      <c r="X622" s="74">
        <v>3</v>
      </c>
      <c r="Y622" s="109">
        <v>0.17255000000000001</v>
      </c>
      <c r="Z622" s="109">
        <v>13.6</v>
      </c>
      <c r="AA622" s="77">
        <f>Y622/W622</f>
        <v>0.76090311769634433</v>
      </c>
      <c r="AB622" s="77">
        <f>U622</f>
        <v>6.76</v>
      </c>
      <c r="AC622" s="78">
        <f>+AB622*(100-Z622)/100</f>
        <v>5.8406399999999996</v>
      </c>
      <c r="AD622" s="78">
        <f>AC622*AA622</f>
        <v>4.4441611853419767</v>
      </c>
      <c r="AE622" s="78">
        <f>+(AD622/Z622*12.5)</f>
        <v>4.08470697182167</v>
      </c>
      <c r="AF622" s="63">
        <f>AE622*10000/25</f>
        <v>1633.8827887286679</v>
      </c>
      <c r="AG622" s="63"/>
      <c r="AH622" s="74" t="s">
        <v>2993</v>
      </c>
    </row>
    <row r="623" spans="1:34" ht="15" x14ac:dyDescent="0.2">
      <c r="A623" s="106" t="s">
        <v>23</v>
      </c>
      <c r="B623" s="74" t="s">
        <v>1086</v>
      </c>
      <c r="C623" s="74" t="s">
        <v>1177</v>
      </c>
      <c r="D623" s="74" t="s">
        <v>1178</v>
      </c>
      <c r="E623" s="74" t="s">
        <v>1179</v>
      </c>
      <c r="H623" s="74" t="s">
        <v>526</v>
      </c>
      <c r="I623" s="74" t="s">
        <v>525</v>
      </c>
      <c r="J623" s="74" t="s">
        <v>525</v>
      </c>
      <c r="K623" s="74" t="s">
        <v>24</v>
      </c>
      <c r="L623" s="74" t="s">
        <v>2836</v>
      </c>
      <c r="M623" s="107">
        <v>-3.3799557575528199</v>
      </c>
      <c r="N623" s="107">
        <v>36.319431615317001</v>
      </c>
      <c r="O623" s="108">
        <v>1409.5247034435799</v>
      </c>
      <c r="P623" s="108">
        <v>2.5</v>
      </c>
      <c r="Q623" s="108">
        <v>2.6111585349999999</v>
      </c>
      <c r="R623" s="135"/>
      <c r="S623" s="74">
        <v>50</v>
      </c>
      <c r="T623" s="74">
        <v>56</v>
      </c>
      <c r="U623" s="109">
        <f>V623/X623*T623</f>
        <v>5.88</v>
      </c>
      <c r="V623" s="109">
        <v>0.42</v>
      </c>
      <c r="W623" s="109">
        <v>0.35391</v>
      </c>
      <c r="X623" s="74">
        <v>4</v>
      </c>
      <c r="Y623" s="109">
        <v>0.26801999999999998</v>
      </c>
      <c r="Z623" s="109">
        <v>12</v>
      </c>
      <c r="AA623" s="77">
        <f>Y623/W623</f>
        <v>0.7573111808086801</v>
      </c>
      <c r="AB623" s="77">
        <f>U623</f>
        <v>5.88</v>
      </c>
      <c r="AC623" s="78">
        <f>+AB623*(100-Z623)/100</f>
        <v>5.1743999999999994</v>
      </c>
      <c r="AD623" s="78">
        <f>AC623*AA623</f>
        <v>3.918630973976434</v>
      </c>
      <c r="AE623" s="78">
        <f>+(AD623/Z623*12.5)</f>
        <v>4.0819072645587848</v>
      </c>
      <c r="AF623" s="63">
        <f>AE623*10000/25</f>
        <v>1632.7629058235138</v>
      </c>
      <c r="AG623" s="63"/>
      <c r="AH623" s="74" t="s">
        <v>2993</v>
      </c>
    </row>
    <row r="624" spans="1:34" ht="15" x14ac:dyDescent="0.2">
      <c r="A624" s="106" t="s">
        <v>23</v>
      </c>
      <c r="B624" s="74" t="s">
        <v>1086</v>
      </c>
      <c r="C624" s="74" t="s">
        <v>1103</v>
      </c>
      <c r="D624" s="74" t="s">
        <v>1294</v>
      </c>
      <c r="E624" s="74" t="s">
        <v>1654</v>
      </c>
      <c r="H624" s="74" t="s">
        <v>629</v>
      </c>
      <c r="I624" s="74" t="s">
        <v>770</v>
      </c>
      <c r="J624" s="74" t="s">
        <v>770</v>
      </c>
      <c r="K624" s="74" t="s">
        <v>26</v>
      </c>
      <c r="L624" s="74" t="s">
        <v>1998</v>
      </c>
      <c r="M624" s="107">
        <v>-4.4701533329999998</v>
      </c>
      <c r="N624" s="107">
        <v>35.551130000000001</v>
      </c>
      <c r="O624" s="108">
        <v>1543.1</v>
      </c>
      <c r="P624" s="108">
        <v>1.5</v>
      </c>
      <c r="Q624" s="108">
        <v>1.9412568800000001</v>
      </c>
      <c r="R624" s="135"/>
      <c r="S624" s="74">
        <v>32</v>
      </c>
      <c r="T624" s="74">
        <v>32</v>
      </c>
      <c r="U624" s="109">
        <f>V624/X624*T624</f>
        <v>5.92</v>
      </c>
      <c r="V624" s="109">
        <v>0.74</v>
      </c>
      <c r="W624" s="109">
        <v>0.50824000000000003</v>
      </c>
      <c r="X624" s="74">
        <v>4</v>
      </c>
      <c r="Y624" s="109">
        <v>0.39218000000000003</v>
      </c>
      <c r="Z624" s="109">
        <v>12.3</v>
      </c>
      <c r="AA624" s="77">
        <f>Y624/W624</f>
        <v>0.77164331811742481</v>
      </c>
      <c r="AB624" s="77">
        <f>U624</f>
        <v>5.92</v>
      </c>
      <c r="AC624" s="78">
        <f>+AB624*(100-Z624)/100</f>
        <v>5.19184</v>
      </c>
      <c r="AD624" s="78">
        <f>AC624*AA624</f>
        <v>4.0062486447347707</v>
      </c>
      <c r="AE624" s="78">
        <f>+(AD624/Z624*12.5)</f>
        <v>4.0713908991207015</v>
      </c>
      <c r="AF624" s="63">
        <f>AE624*10000/25</f>
        <v>1628.5563596482805</v>
      </c>
      <c r="AG624" s="63"/>
      <c r="AH624" s="74" t="s">
        <v>2993</v>
      </c>
    </row>
    <row r="625" spans="1:34" ht="15" x14ac:dyDescent="0.2">
      <c r="A625" s="106" t="s">
        <v>23</v>
      </c>
      <c r="B625" s="74" t="s">
        <v>1078</v>
      </c>
      <c r="C625" s="74" t="s">
        <v>1157</v>
      </c>
      <c r="D625" s="74" t="s">
        <v>1489</v>
      </c>
      <c r="E625" s="74" t="s">
        <v>2615</v>
      </c>
      <c r="H625" s="74" t="s">
        <v>414</v>
      </c>
      <c r="I625" s="74" t="s">
        <v>2706</v>
      </c>
      <c r="J625" s="74" t="s">
        <v>2707</v>
      </c>
      <c r="K625" s="74" t="s">
        <v>25</v>
      </c>
      <c r="L625" s="74" t="s">
        <v>2711</v>
      </c>
      <c r="M625" s="107">
        <v>-10.571303333333301</v>
      </c>
      <c r="N625" s="107">
        <v>35.382285000000003</v>
      </c>
      <c r="O625" s="108">
        <v>1026</v>
      </c>
      <c r="P625" s="108">
        <v>1.5</v>
      </c>
      <c r="Q625" s="108">
        <v>1.186845315</v>
      </c>
      <c r="R625" s="137"/>
      <c r="S625" s="74">
        <v>68</v>
      </c>
      <c r="T625" s="74">
        <v>68</v>
      </c>
      <c r="U625" s="109">
        <v>9.7466666666666679</v>
      </c>
      <c r="V625" s="76">
        <v>0.43</v>
      </c>
      <c r="W625" s="76">
        <v>0.32</v>
      </c>
      <c r="X625" s="111">
        <v>3</v>
      </c>
      <c r="Y625" s="76">
        <v>0.26900000000000002</v>
      </c>
      <c r="Z625" s="76">
        <f>(V625-W625)/V625*100</f>
        <v>25.581395348837205</v>
      </c>
      <c r="AA625" s="77">
        <v>0.84062500000000007</v>
      </c>
      <c r="AB625" s="77">
        <v>9.7466666666666679</v>
      </c>
      <c r="AC625" s="78">
        <v>9.7466666666666679</v>
      </c>
      <c r="AD625" s="78">
        <f>AC625*AA625</f>
        <v>8.1932916666666689</v>
      </c>
      <c r="AE625" s="78">
        <f>+(AD625/Z625*12.5)</f>
        <v>4.0035402462121228</v>
      </c>
      <c r="AF625" s="63">
        <f>AE625*10000/25</f>
        <v>1601.4160984848493</v>
      </c>
      <c r="AG625" s="63"/>
      <c r="AH625" s="74" t="s">
        <v>2993</v>
      </c>
    </row>
    <row r="626" spans="1:34" ht="15" x14ac:dyDescent="0.2">
      <c r="A626" s="106" t="s">
        <v>23</v>
      </c>
      <c r="B626" s="74" t="s">
        <v>1086</v>
      </c>
      <c r="C626" s="74" t="s">
        <v>1103</v>
      </c>
      <c r="D626" s="74" t="s">
        <v>1294</v>
      </c>
      <c r="E626" s="74" t="s">
        <v>1295</v>
      </c>
      <c r="H626" s="74" t="s">
        <v>1018</v>
      </c>
      <c r="I626" s="74" t="s">
        <v>1019</v>
      </c>
      <c r="J626" s="74" t="s">
        <v>1019</v>
      </c>
      <c r="K626" s="74" t="s">
        <v>25</v>
      </c>
      <c r="L626" s="74" t="s">
        <v>1609</v>
      </c>
      <c r="M626" s="107">
        <v>-4.4512061448393796</v>
      </c>
      <c r="N626" s="107">
        <v>35.505017883890197</v>
      </c>
      <c r="O626" s="108">
        <v>1542.70515452616</v>
      </c>
      <c r="P626" s="108">
        <v>2</v>
      </c>
      <c r="Q626" s="108">
        <v>1.9469402950000001</v>
      </c>
      <c r="R626" s="135"/>
      <c r="S626" s="74">
        <v>37</v>
      </c>
      <c r="T626" s="74">
        <v>34</v>
      </c>
      <c r="U626" s="109">
        <f>V626/X626*T626</f>
        <v>5.8933333333333335</v>
      </c>
      <c r="V626" s="109">
        <v>0.52</v>
      </c>
      <c r="W626" s="109">
        <v>0.22550999999999999</v>
      </c>
      <c r="X626" s="74">
        <v>3</v>
      </c>
      <c r="Y626" s="109">
        <v>0.15237999999999999</v>
      </c>
      <c r="Z626" s="109">
        <v>11.1</v>
      </c>
      <c r="AA626" s="77">
        <f>Y626/W626</f>
        <v>0.67571282869939242</v>
      </c>
      <c r="AB626" s="77">
        <f>U626</f>
        <v>5.8933333333333335</v>
      </c>
      <c r="AC626" s="78">
        <f>+AB626*(100-Z626)/100</f>
        <v>5.2391733333333343</v>
      </c>
      <c r="AD626" s="78">
        <f>AC626*AA626</f>
        <v>3.5401766331130919</v>
      </c>
      <c r="AE626" s="78">
        <f>+(AD626/Z626*12.5)</f>
        <v>3.9866853976498784</v>
      </c>
      <c r="AF626" s="63">
        <f>AE626*10000/25</f>
        <v>1594.6741590599515</v>
      </c>
      <c r="AG626" s="63"/>
      <c r="AH626" s="74" t="s">
        <v>1401</v>
      </c>
    </row>
    <row r="627" spans="1:34" ht="15" x14ac:dyDescent="0.2">
      <c r="A627" s="106" t="s">
        <v>23</v>
      </c>
      <c r="B627" s="74" t="s">
        <v>1078</v>
      </c>
      <c r="C627" s="74" t="s">
        <v>1079</v>
      </c>
      <c r="D627" s="74" t="s">
        <v>1228</v>
      </c>
      <c r="E627" s="74" t="s">
        <v>1229</v>
      </c>
      <c r="H627" s="74" t="s">
        <v>161</v>
      </c>
      <c r="I627" s="74" t="s">
        <v>1230</v>
      </c>
      <c r="J627" s="74" t="s">
        <v>1231</v>
      </c>
      <c r="K627" s="74" t="s">
        <v>24</v>
      </c>
      <c r="L627" s="74" t="s">
        <v>1234</v>
      </c>
      <c r="M627" s="107">
        <v>-7.6117440737673299</v>
      </c>
      <c r="N627" s="107">
        <v>35.956498400178603</v>
      </c>
      <c r="O627" s="108">
        <v>1365.39295729337</v>
      </c>
      <c r="P627" s="108">
        <v>2.5</v>
      </c>
      <c r="Q627" s="108">
        <v>2.666015845</v>
      </c>
      <c r="R627" s="137"/>
      <c r="S627" s="74">
        <v>54</v>
      </c>
      <c r="T627" s="74">
        <v>53</v>
      </c>
      <c r="U627" s="109">
        <f>V627/X627*T627</f>
        <v>6.7133333333333338</v>
      </c>
      <c r="V627" s="109">
        <v>0.38</v>
      </c>
      <c r="W627" s="109">
        <v>0.27681</v>
      </c>
      <c r="X627" s="74">
        <v>3</v>
      </c>
      <c r="Y627" s="109">
        <v>0.20958000000000002</v>
      </c>
      <c r="Z627" s="109">
        <v>13.8</v>
      </c>
      <c r="AA627" s="77">
        <f>Y627/W627</f>
        <v>0.75712582637910486</v>
      </c>
      <c r="AB627" s="77">
        <f>U627</f>
        <v>6.7133333333333338</v>
      </c>
      <c r="AC627" s="78">
        <f>+AB627*(100-Z627)/100</f>
        <v>5.7868933333333334</v>
      </c>
      <c r="AD627" s="78">
        <f>AC627*AA627</f>
        <v>4.3814063971677326</v>
      </c>
      <c r="AE627" s="78">
        <f>+(AD627/Z627*12.5)</f>
        <v>3.9686652148258443</v>
      </c>
      <c r="AF627" s="63">
        <f>AE627*10000/25</f>
        <v>1587.4660859303376</v>
      </c>
      <c r="AG627" s="63"/>
      <c r="AH627" s="74" t="s">
        <v>1401</v>
      </c>
    </row>
    <row r="628" spans="1:34" ht="15" x14ac:dyDescent="0.2">
      <c r="A628" s="106" t="s">
        <v>23</v>
      </c>
      <c r="B628" s="74" t="s">
        <v>1086</v>
      </c>
      <c r="C628" s="74" t="s">
        <v>1103</v>
      </c>
      <c r="D628" s="74" t="s">
        <v>1294</v>
      </c>
      <c r="E628" s="74" t="s">
        <v>1654</v>
      </c>
      <c r="H628" s="74" t="s">
        <v>625</v>
      </c>
      <c r="I628" s="74" t="s">
        <v>1695</v>
      </c>
      <c r="J628" s="74" t="s">
        <v>1695</v>
      </c>
      <c r="K628" s="74" t="s">
        <v>26</v>
      </c>
      <c r="L628" s="74" t="s">
        <v>1696</v>
      </c>
      <c r="M628" s="107">
        <v>-4.4755116670000001</v>
      </c>
      <c r="N628" s="107">
        <v>35.54733667</v>
      </c>
      <c r="O628" s="108">
        <v>1542.7</v>
      </c>
      <c r="P628" s="108">
        <v>12</v>
      </c>
      <c r="Q628" s="108">
        <v>11.361887899999999</v>
      </c>
      <c r="R628" s="135"/>
      <c r="S628" s="74">
        <v>42</v>
      </c>
      <c r="T628" s="74">
        <v>36</v>
      </c>
      <c r="U628" s="109">
        <f>V628/X628*T628</f>
        <v>6.24</v>
      </c>
      <c r="V628" s="109">
        <v>0.52</v>
      </c>
      <c r="W628" s="109">
        <v>0.31636000000000003</v>
      </c>
      <c r="X628" s="74">
        <v>3</v>
      </c>
      <c r="Y628" s="109">
        <v>0.21061000000000002</v>
      </c>
      <c r="Z628" s="109">
        <v>11.6</v>
      </c>
      <c r="AA628" s="77">
        <f>Y628/W628</f>
        <v>0.66572891642432674</v>
      </c>
      <c r="AB628" s="77">
        <f>U628</f>
        <v>6.24</v>
      </c>
      <c r="AC628" s="78">
        <f>+AB628*(100-Z628)/100</f>
        <v>5.5161600000000011</v>
      </c>
      <c r="AD628" s="78">
        <f>AC628*AA628</f>
        <v>3.6722672196232149</v>
      </c>
      <c r="AE628" s="78">
        <f>+(AD628/Z628*12.5)</f>
        <v>3.9571845039043261</v>
      </c>
      <c r="AF628" s="63">
        <f>AE628*10000/25</f>
        <v>1582.8738015617305</v>
      </c>
      <c r="AG628" s="63"/>
      <c r="AH628" s="74" t="s">
        <v>1401</v>
      </c>
    </row>
    <row r="629" spans="1:34" ht="15" x14ac:dyDescent="0.2">
      <c r="A629" s="106" t="s">
        <v>23</v>
      </c>
      <c r="B629" s="74" t="s">
        <v>1086</v>
      </c>
      <c r="C629" s="74" t="s">
        <v>1103</v>
      </c>
      <c r="D629" s="74" t="s">
        <v>1294</v>
      </c>
      <c r="E629" s="74" t="s">
        <v>1565</v>
      </c>
      <c r="H629" s="74" t="s">
        <v>731</v>
      </c>
      <c r="I629" s="74" t="s">
        <v>1566</v>
      </c>
      <c r="J629" s="74" t="s">
        <v>1567</v>
      </c>
      <c r="K629" s="74" t="s">
        <v>24</v>
      </c>
      <c r="L629" s="74" t="s">
        <v>1568</v>
      </c>
      <c r="M629" s="107">
        <v>-4.3960216666666598</v>
      </c>
      <c r="N629" s="107">
        <v>35.550413333333303</v>
      </c>
      <c r="O629" s="108">
        <v>1586.8</v>
      </c>
      <c r="P629" s="108">
        <v>2.5</v>
      </c>
      <c r="Q629" s="108">
        <v>2.5434517649999999</v>
      </c>
      <c r="R629" s="135"/>
      <c r="S629" s="74">
        <v>56</v>
      </c>
      <c r="T629" s="74">
        <v>45</v>
      </c>
      <c r="U629" s="109">
        <f>V629/X629*T629</f>
        <v>5.3999999999999995</v>
      </c>
      <c r="V629" s="109">
        <v>0.36</v>
      </c>
      <c r="W629" s="109">
        <v>0.20215</v>
      </c>
      <c r="X629" s="74">
        <v>3</v>
      </c>
      <c r="Y629" s="109">
        <v>0.14796000000000001</v>
      </c>
      <c r="Z629" s="109">
        <v>11.1</v>
      </c>
      <c r="AA629" s="77">
        <f>Y629/W629</f>
        <v>0.73193173386099442</v>
      </c>
      <c r="AB629" s="77">
        <f>U629</f>
        <v>5.3999999999999995</v>
      </c>
      <c r="AC629" s="78">
        <f>+AB629*(100-Z629)/100</f>
        <v>4.8006000000000002</v>
      </c>
      <c r="AD629" s="78">
        <f>AC629*AA629</f>
        <v>3.5137114815730901</v>
      </c>
      <c r="AE629" s="78">
        <f>+(AD629/Z629*12.5)</f>
        <v>3.9568822990687953</v>
      </c>
      <c r="AF629" s="63">
        <f>AE629*10000/25</f>
        <v>1582.7529196275179</v>
      </c>
      <c r="AG629" s="63"/>
      <c r="AH629" s="74" t="s">
        <v>2993</v>
      </c>
    </row>
    <row r="630" spans="1:34" ht="15" x14ac:dyDescent="0.2">
      <c r="A630" s="106" t="s">
        <v>23</v>
      </c>
      <c r="B630" s="74" t="s">
        <v>1086</v>
      </c>
      <c r="C630" s="74" t="s">
        <v>1177</v>
      </c>
      <c r="D630" s="74" t="s">
        <v>1178</v>
      </c>
      <c r="E630" s="74" t="s">
        <v>2086</v>
      </c>
      <c r="H630" s="74" t="s">
        <v>515</v>
      </c>
      <c r="I630" s="74" t="s">
        <v>2087</v>
      </c>
      <c r="J630" s="74" t="s">
        <v>785</v>
      </c>
      <c r="K630" s="74" t="s">
        <v>26</v>
      </c>
      <c r="L630" s="74" t="s">
        <v>2088</v>
      </c>
      <c r="M630" s="107">
        <v>-3.3559583329999998</v>
      </c>
      <c r="N630" s="107">
        <v>36.324883329999999</v>
      </c>
      <c r="O630" s="108">
        <v>1497</v>
      </c>
      <c r="P630" s="108">
        <v>1</v>
      </c>
      <c r="Q630" s="108">
        <v>1.03339311</v>
      </c>
      <c r="R630" s="135"/>
      <c r="S630" s="74">
        <v>44</v>
      </c>
      <c r="T630" s="74">
        <v>41</v>
      </c>
      <c r="U630" s="109">
        <f>V630/X630*T630</f>
        <v>6.2866666666666671</v>
      </c>
      <c r="V630" s="109">
        <v>0.46</v>
      </c>
      <c r="W630" s="109">
        <v>0.32125999999999999</v>
      </c>
      <c r="X630" s="74">
        <v>3</v>
      </c>
      <c r="Y630" s="109">
        <v>0.23698</v>
      </c>
      <c r="Z630" s="109">
        <v>12.8</v>
      </c>
      <c r="AA630" s="77">
        <f>Y630/W630</f>
        <v>0.73765797173628833</v>
      </c>
      <c r="AB630" s="77">
        <f>U630</f>
        <v>6.2866666666666671</v>
      </c>
      <c r="AC630" s="78">
        <f>+AB630*(100-Z630)/100</f>
        <v>5.4819733333333343</v>
      </c>
      <c r="AD630" s="78">
        <f>AC630*AA630</f>
        <v>4.0438213301790871</v>
      </c>
      <c r="AE630" s="78">
        <f>+(AD630/Z630*12.5)</f>
        <v>3.9490442677530142</v>
      </c>
      <c r="AF630" s="63">
        <f>AE630*10000/25</f>
        <v>1579.6177071012055</v>
      </c>
      <c r="AG630" s="63"/>
      <c r="AH630" s="74" t="s">
        <v>2993</v>
      </c>
    </row>
    <row r="631" spans="1:34" ht="15" x14ac:dyDescent="0.2">
      <c r="A631" s="106" t="s">
        <v>23</v>
      </c>
      <c r="B631" s="74" t="s">
        <v>1078</v>
      </c>
      <c r="C631" s="74" t="s">
        <v>1079</v>
      </c>
      <c r="D631" s="74" t="s">
        <v>1080</v>
      </c>
      <c r="E631" s="74" t="s">
        <v>1165</v>
      </c>
      <c r="H631" s="74" t="s">
        <v>152</v>
      </c>
      <c r="I631" s="74" t="s">
        <v>1172</v>
      </c>
      <c r="J631" s="74" t="s">
        <v>1173</v>
      </c>
      <c r="K631" s="74" t="s">
        <v>24</v>
      </c>
      <c r="L631" s="74" t="s">
        <v>1175</v>
      </c>
      <c r="M631" s="107">
        <v>-7.4592799999999899</v>
      </c>
      <c r="N631" s="107">
        <v>35.771756666666597</v>
      </c>
      <c r="O631" s="108">
        <v>1316.8</v>
      </c>
      <c r="P631" s="108">
        <v>4</v>
      </c>
      <c r="Q631" s="108">
        <v>3.32652751</v>
      </c>
      <c r="R631" s="137"/>
      <c r="S631" s="74">
        <v>33</v>
      </c>
      <c r="T631" s="74">
        <v>32</v>
      </c>
      <c r="U631" s="109">
        <f>V631/X631*T631</f>
        <v>6.1866666666666665</v>
      </c>
      <c r="V631" s="109">
        <v>0.57999999999999996</v>
      </c>
      <c r="W631" s="109">
        <v>0.46606999999999998</v>
      </c>
      <c r="X631" s="74">
        <v>3</v>
      </c>
      <c r="Y631" s="109">
        <v>0.36068</v>
      </c>
      <c r="Z631" s="109">
        <v>13.2</v>
      </c>
      <c r="AA631" s="77">
        <f>Y631/W631</f>
        <v>0.77387516896603514</v>
      </c>
      <c r="AB631" s="77">
        <f>U631</f>
        <v>6.1866666666666665</v>
      </c>
      <c r="AC631" s="78">
        <f>+AB631*(100-Z631)/100</f>
        <v>5.3700266666666661</v>
      </c>
      <c r="AD631" s="78">
        <f>AC631*AA631</f>
        <v>4.155730294018781</v>
      </c>
      <c r="AE631" s="78">
        <f>+(AD631/Z631*12.5)</f>
        <v>3.9353506572147547</v>
      </c>
      <c r="AF631" s="63">
        <f>AE631*10000/25</f>
        <v>1574.1402628859018</v>
      </c>
      <c r="AG631" s="63"/>
      <c r="AH631" s="74" t="s">
        <v>2993</v>
      </c>
    </row>
    <row r="632" spans="1:34" ht="15" x14ac:dyDescent="0.2">
      <c r="A632" s="106" t="s">
        <v>23</v>
      </c>
      <c r="B632" s="74" t="s">
        <v>1086</v>
      </c>
      <c r="C632" s="74" t="s">
        <v>1087</v>
      </c>
      <c r="D632" s="74" t="s">
        <v>1141</v>
      </c>
      <c r="E632" s="74" t="s">
        <v>1142</v>
      </c>
      <c r="H632" s="74" t="s">
        <v>696</v>
      </c>
      <c r="I632" s="74" t="s">
        <v>2776</v>
      </c>
      <c r="J632" s="74" t="s">
        <v>2777</v>
      </c>
      <c r="K632" s="74" t="s">
        <v>24</v>
      </c>
      <c r="L632" s="74" t="s">
        <v>2780</v>
      </c>
      <c r="M632" s="107">
        <v>-3.23861666666666</v>
      </c>
      <c r="N632" s="107">
        <v>37.143221666666598</v>
      </c>
      <c r="O632" s="108">
        <v>1250.5</v>
      </c>
      <c r="P632" s="108">
        <v>0.5</v>
      </c>
      <c r="Q632" s="108">
        <v>0.30715151499999999</v>
      </c>
      <c r="R632" s="135"/>
      <c r="S632" s="74">
        <v>47</v>
      </c>
      <c r="T632" s="74">
        <v>46</v>
      </c>
      <c r="U632" s="109">
        <f>V632/X632*T632</f>
        <v>5.52</v>
      </c>
      <c r="V632" s="109">
        <v>0.36</v>
      </c>
      <c r="W632" s="109">
        <v>0.30542999999999998</v>
      </c>
      <c r="X632" s="74">
        <v>3</v>
      </c>
      <c r="Y632" s="109">
        <v>0.22628000000000001</v>
      </c>
      <c r="Z632" s="109">
        <v>11.5</v>
      </c>
      <c r="AA632" s="77">
        <f>Y632/W632</f>
        <v>0.74085715221163617</v>
      </c>
      <c r="AB632" s="77">
        <f>U632</f>
        <v>5.52</v>
      </c>
      <c r="AC632" s="78">
        <f>+AB632*(100-Z632)/100</f>
        <v>4.8852000000000002</v>
      </c>
      <c r="AD632" s="78">
        <f>AC632*AA632</f>
        <v>3.6192353599842852</v>
      </c>
      <c r="AE632" s="78">
        <f>+(AD632/Z632*12.5)</f>
        <v>3.9339514782437885</v>
      </c>
      <c r="AF632" s="63">
        <f>AE632*10000/25</f>
        <v>1573.5805912975154</v>
      </c>
      <c r="AG632" s="61"/>
      <c r="AH632" s="74" t="s">
        <v>1934</v>
      </c>
    </row>
    <row r="633" spans="1:34" ht="15" x14ac:dyDescent="0.2">
      <c r="A633" s="106" t="s">
        <v>23</v>
      </c>
      <c r="B633" s="74" t="s">
        <v>1078</v>
      </c>
      <c r="C633" s="74" t="s">
        <v>1079</v>
      </c>
      <c r="D633" s="74" t="s">
        <v>1228</v>
      </c>
      <c r="E633" s="74" t="s">
        <v>1229</v>
      </c>
      <c r="H633" s="74" t="s">
        <v>901</v>
      </c>
      <c r="I633" s="74" t="s">
        <v>1245</v>
      </c>
      <c r="J633" s="74" t="s">
        <v>1245</v>
      </c>
      <c r="K633" s="74" t="s">
        <v>25</v>
      </c>
      <c r="L633" s="74" t="s">
        <v>1246</v>
      </c>
      <c r="M633" s="107">
        <v>-7.6151533333333301</v>
      </c>
      <c r="N633" s="107">
        <v>35.954416666666603</v>
      </c>
      <c r="O633" s="108">
        <v>1413.5</v>
      </c>
      <c r="P633" s="108">
        <v>0.75</v>
      </c>
      <c r="Q633" s="108">
        <v>0.35632541000000001</v>
      </c>
      <c r="R633" s="137"/>
      <c r="S633" s="74">
        <v>58</v>
      </c>
      <c r="T633" s="74">
        <v>46</v>
      </c>
      <c r="U633" s="109">
        <f>V633/X633*T633</f>
        <v>6.4399999999999995</v>
      </c>
      <c r="V633" s="109">
        <v>0.42</v>
      </c>
      <c r="W633" s="109">
        <v>0.32101000000000002</v>
      </c>
      <c r="X633" s="74">
        <v>3</v>
      </c>
      <c r="Y633" s="109">
        <v>0.23824999999999999</v>
      </c>
      <c r="Z633" s="109">
        <v>13.2</v>
      </c>
      <c r="AA633" s="77">
        <f>Y633/W633</f>
        <v>0.74218871686240295</v>
      </c>
      <c r="AB633" s="77">
        <f>U633</f>
        <v>6.4399999999999995</v>
      </c>
      <c r="AC633" s="78">
        <f>+AB633*(100-Z633)/100</f>
        <v>5.5899199999999993</v>
      </c>
      <c r="AD633" s="78">
        <f>AC633*AA633</f>
        <v>4.1487755521634826</v>
      </c>
      <c r="AE633" s="78">
        <f>+(AD633/Z633*12.5)</f>
        <v>3.9287647274275401</v>
      </c>
      <c r="AF633" s="63">
        <f>AE633*10000/25</f>
        <v>1571.505890971016</v>
      </c>
      <c r="AG633" s="61"/>
      <c r="AH633" s="74" t="s">
        <v>1934</v>
      </c>
    </row>
    <row r="634" spans="1:34" ht="15" x14ac:dyDescent="0.2">
      <c r="A634" s="106" t="s">
        <v>23</v>
      </c>
      <c r="B634" s="74" t="s">
        <v>1086</v>
      </c>
      <c r="C634" s="74" t="s">
        <v>1177</v>
      </c>
      <c r="D634" s="74" t="s">
        <v>1191</v>
      </c>
      <c r="E634" s="74" t="s">
        <v>1503</v>
      </c>
      <c r="H634" s="74" t="s">
        <v>485</v>
      </c>
      <c r="I634" s="74" t="s">
        <v>1561</v>
      </c>
      <c r="J634" s="74" t="s">
        <v>1561</v>
      </c>
      <c r="K634" s="74" t="s">
        <v>26</v>
      </c>
      <c r="L634" s="74" t="s">
        <v>1564</v>
      </c>
      <c r="M634" s="107">
        <v>-3.4462554650000001</v>
      </c>
      <c r="N634" s="107">
        <v>36.913948470000001</v>
      </c>
      <c r="O634" s="108">
        <v>1005.2220579999999</v>
      </c>
      <c r="P634" s="108">
        <v>1.5</v>
      </c>
      <c r="Q634" s="108">
        <v>1.0894859450000001</v>
      </c>
      <c r="R634" s="135"/>
      <c r="S634" s="74">
        <v>50</v>
      </c>
      <c r="T634" s="74">
        <v>38</v>
      </c>
      <c r="U634" s="109">
        <f>V634/X634*T634</f>
        <v>5.5733333333333333</v>
      </c>
      <c r="V634" s="109">
        <v>0.44</v>
      </c>
      <c r="W634" s="109">
        <v>0.37705</v>
      </c>
      <c r="X634" s="74">
        <v>3</v>
      </c>
      <c r="Y634" s="109">
        <v>0.29938999999999999</v>
      </c>
      <c r="Z634" s="109">
        <v>12.4</v>
      </c>
      <c r="AA634" s="77">
        <f>Y634/W634</f>
        <v>0.79403262166821376</v>
      </c>
      <c r="AB634" s="77">
        <f>U634</f>
        <v>5.5733333333333333</v>
      </c>
      <c r="AC634" s="78">
        <f>+AB634*(100-Z634)/100</f>
        <v>4.8822399999999995</v>
      </c>
      <c r="AD634" s="78">
        <f>AC634*AA634</f>
        <v>3.8766578268134193</v>
      </c>
      <c r="AE634" s="78">
        <f>+(AD634/Z634*12.5)</f>
        <v>3.9079211963844953</v>
      </c>
      <c r="AF634" s="63">
        <f>AE634*10000/25</f>
        <v>1563.168478553798</v>
      </c>
      <c r="AG634" s="61"/>
      <c r="AH634" s="74" t="s">
        <v>1934</v>
      </c>
    </row>
    <row r="635" spans="1:34" ht="15" x14ac:dyDescent="0.2">
      <c r="A635" s="106" t="s">
        <v>23</v>
      </c>
      <c r="B635" s="74" t="s">
        <v>1078</v>
      </c>
      <c r="C635" s="74" t="s">
        <v>1079</v>
      </c>
      <c r="D635" s="74" t="s">
        <v>1228</v>
      </c>
      <c r="E635" s="74" t="s">
        <v>1276</v>
      </c>
      <c r="H635" s="74" t="s">
        <v>910</v>
      </c>
      <c r="I635" s="74" t="s">
        <v>1325</v>
      </c>
      <c r="J635" s="74" t="s">
        <v>1325</v>
      </c>
      <c r="K635" s="74" t="s">
        <v>26</v>
      </c>
      <c r="L635" s="74" t="s">
        <v>1327</v>
      </c>
      <c r="M635" s="107">
        <v>-7.6222896740000001</v>
      </c>
      <c r="N635" s="107">
        <v>35.97682768</v>
      </c>
      <c r="O635" s="108">
        <v>1382.6432010000001</v>
      </c>
      <c r="P635" s="108">
        <v>1.5</v>
      </c>
      <c r="Q635" s="108">
        <v>0.62838801499999997</v>
      </c>
      <c r="R635" s="137"/>
      <c r="S635" s="74">
        <v>81</v>
      </c>
      <c r="T635" s="74">
        <v>63</v>
      </c>
      <c r="U635" s="109">
        <f>V635/X635*T635</f>
        <v>6.6149999999999993</v>
      </c>
      <c r="V635" s="109">
        <v>0.42</v>
      </c>
      <c r="W635" s="109">
        <v>0.36702999999999997</v>
      </c>
      <c r="X635" s="74">
        <v>4</v>
      </c>
      <c r="Y635" s="109">
        <v>0.2883</v>
      </c>
      <c r="Z635" s="109">
        <v>14.4</v>
      </c>
      <c r="AA635" s="77">
        <f>Y635/W635</f>
        <v>0.78549437375691367</v>
      </c>
      <c r="AB635" s="77">
        <f>U635</f>
        <v>6.6149999999999993</v>
      </c>
      <c r="AC635" s="78">
        <f>+AB635*(100-Z635)/100</f>
        <v>5.6624399999999993</v>
      </c>
      <c r="AD635" s="78">
        <f>AC635*AA635</f>
        <v>4.4478147617360975</v>
      </c>
      <c r="AE635" s="78">
        <f>+(AD635/Z635*12.5)</f>
        <v>3.8609503140070291</v>
      </c>
      <c r="AF635" s="63">
        <f>AE635*10000/25</f>
        <v>1544.3801256028119</v>
      </c>
      <c r="AG635" s="63"/>
      <c r="AH635" s="74" t="s">
        <v>2993</v>
      </c>
    </row>
    <row r="636" spans="1:34" ht="15" x14ac:dyDescent="0.2">
      <c r="A636" s="106" t="s">
        <v>23</v>
      </c>
      <c r="B636" s="74" t="s">
        <v>1086</v>
      </c>
      <c r="C636" s="74" t="s">
        <v>1177</v>
      </c>
      <c r="D636" s="74" t="s">
        <v>1204</v>
      </c>
      <c r="E636" s="74" t="s">
        <v>1371</v>
      </c>
      <c r="H636" s="74" t="s">
        <v>1003</v>
      </c>
      <c r="I636" s="74" t="s">
        <v>1372</v>
      </c>
      <c r="J636" s="74" t="s">
        <v>1373</v>
      </c>
      <c r="K636" s="74" t="s">
        <v>26</v>
      </c>
      <c r="L636" s="74" t="s">
        <v>1374</v>
      </c>
      <c r="M636" s="107">
        <v>-3.318838333</v>
      </c>
      <c r="N636" s="107">
        <v>35.716221670000003</v>
      </c>
      <c r="O636" s="108">
        <v>1470.9</v>
      </c>
      <c r="P636" s="108">
        <v>1</v>
      </c>
      <c r="Q636" s="108">
        <v>1.0504433550000001</v>
      </c>
      <c r="R636" s="135"/>
      <c r="S636" s="74">
        <v>54</v>
      </c>
      <c r="T636" s="74">
        <v>71</v>
      </c>
      <c r="U636" s="109">
        <f>V636/X636*T636</f>
        <v>17.395</v>
      </c>
      <c r="V636" s="109">
        <v>0.98</v>
      </c>
      <c r="W636" s="109">
        <v>0.67264000000000002</v>
      </c>
      <c r="X636" s="74">
        <v>4</v>
      </c>
      <c r="Y636" s="109">
        <v>0.54449000000000003</v>
      </c>
      <c r="Z636" s="76">
        <f>(V636-W636)/V636*100</f>
        <v>31.363265306122447</v>
      </c>
      <c r="AA636" s="77">
        <f>Y636/W636</f>
        <v>0.8094820409134158</v>
      </c>
      <c r="AB636" s="77">
        <f>U636</f>
        <v>17.395</v>
      </c>
      <c r="AC636" s="78">
        <f>+AB636*(100-Z636)/100</f>
        <v>11.939360000000001</v>
      </c>
      <c r="AD636" s="78">
        <f>AC636*AA636</f>
        <v>9.6646975000000008</v>
      </c>
      <c r="AE636" s="78">
        <f>+(AD636/Z636*12.5)</f>
        <v>3.8519177633719428</v>
      </c>
      <c r="AF636" s="63">
        <f>AE636*10000/25</f>
        <v>1540.7671053487772</v>
      </c>
      <c r="AG636" s="63"/>
      <c r="AH636" s="74" t="s">
        <v>2993</v>
      </c>
    </row>
    <row r="637" spans="1:34" ht="15" x14ac:dyDescent="0.2">
      <c r="A637" s="106" t="s">
        <v>23</v>
      </c>
      <c r="B637" s="74" t="s">
        <v>1078</v>
      </c>
      <c r="C637" s="74" t="s">
        <v>1079</v>
      </c>
      <c r="D637" s="74" t="s">
        <v>1419</v>
      </c>
      <c r="E637" s="74" t="s">
        <v>1420</v>
      </c>
      <c r="H637" s="74" t="s">
        <v>187</v>
      </c>
      <c r="I637" s="74" t="s">
        <v>188</v>
      </c>
      <c r="J637" s="74" t="s">
        <v>188</v>
      </c>
      <c r="K637" s="74" t="s">
        <v>26</v>
      </c>
      <c r="L637" s="74" t="s">
        <v>1527</v>
      </c>
      <c r="M637" s="107">
        <v>-8.2779415440000008</v>
      </c>
      <c r="N637" s="107">
        <v>35.050930909999998</v>
      </c>
      <c r="O637" s="108">
        <v>1490.4999789999999</v>
      </c>
      <c r="P637" s="108">
        <v>3</v>
      </c>
      <c r="Q637" s="108">
        <v>2.5978148650000001</v>
      </c>
      <c r="R637" s="137"/>
      <c r="S637" s="74">
        <v>43</v>
      </c>
      <c r="T637" s="74">
        <v>36</v>
      </c>
      <c r="U637" s="109">
        <f>V637/X637*T637</f>
        <v>5.76</v>
      </c>
      <c r="V637" s="109">
        <v>0.32</v>
      </c>
      <c r="W637" s="109">
        <v>0.24365999999999999</v>
      </c>
      <c r="X637" s="74">
        <v>2</v>
      </c>
      <c r="Y637" s="109">
        <v>0.19090000000000001</v>
      </c>
      <c r="Z637" s="109">
        <v>12.8</v>
      </c>
      <c r="AA637" s="77">
        <f>Y637/W637</f>
        <v>0.7834687679553477</v>
      </c>
      <c r="AB637" s="77">
        <f>U637</f>
        <v>5.76</v>
      </c>
      <c r="AC637" s="78">
        <f>+AB637*(100-Z637)/100</f>
        <v>5.0227199999999996</v>
      </c>
      <c r="AD637" s="78">
        <f>AC637*AA637</f>
        <v>3.9351442501846838</v>
      </c>
      <c r="AE637" s="78">
        <f>+(AD637/Z637*12.5)</f>
        <v>3.8429143068209797</v>
      </c>
      <c r="AF637" s="63">
        <f>AE637*10000/25</f>
        <v>1537.165722728392</v>
      </c>
      <c r="AG637" s="63"/>
      <c r="AH637" s="74" t="s">
        <v>2993</v>
      </c>
    </row>
    <row r="638" spans="1:34" ht="15" x14ac:dyDescent="0.2">
      <c r="A638" s="106" t="s">
        <v>23</v>
      </c>
      <c r="B638" s="74" t="s">
        <v>1078</v>
      </c>
      <c r="C638" s="74" t="s">
        <v>1132</v>
      </c>
      <c r="D638" s="74" t="s">
        <v>1868</v>
      </c>
      <c r="E638" s="74" t="s">
        <v>2075</v>
      </c>
      <c r="H638" s="74" t="s">
        <v>920</v>
      </c>
      <c r="I638" s="74" t="s">
        <v>2918</v>
      </c>
      <c r="J638" s="74" t="s">
        <v>2919</v>
      </c>
      <c r="K638" s="74" t="s">
        <v>24</v>
      </c>
      <c r="L638" s="74" t="s">
        <v>2922</v>
      </c>
      <c r="M638" s="107">
        <v>-9.1770833333333304</v>
      </c>
      <c r="N638" s="107">
        <v>32.701264999999999</v>
      </c>
      <c r="O638" s="108">
        <v>1299.3</v>
      </c>
      <c r="P638" s="108">
        <v>3</v>
      </c>
      <c r="Q638" s="108">
        <v>3.094495915</v>
      </c>
      <c r="R638" s="137"/>
      <c r="S638" s="74">
        <v>72</v>
      </c>
      <c r="T638" s="74">
        <v>72</v>
      </c>
      <c r="U638" s="109">
        <f>V638/X638*T638</f>
        <v>8.16</v>
      </c>
      <c r="V638" s="109">
        <v>0.34</v>
      </c>
      <c r="W638" s="109">
        <v>0.28000000000000003</v>
      </c>
      <c r="X638" s="74">
        <v>3</v>
      </c>
      <c r="Y638" s="109">
        <v>0.223</v>
      </c>
      <c r="Z638" s="76">
        <f>(V638-W638)/V638*100</f>
        <v>17.647058823529409</v>
      </c>
      <c r="AA638" s="77">
        <f>Y638/W638</f>
        <v>0.79642857142857137</v>
      </c>
      <c r="AB638" s="77">
        <f>U638</f>
        <v>8.16</v>
      </c>
      <c r="AC638" s="78">
        <f>+AB638*(100-Z638)/100</f>
        <v>6.7200000000000015</v>
      </c>
      <c r="AD638" s="78">
        <f>AC638*AA638</f>
        <v>5.3520000000000012</v>
      </c>
      <c r="AE638" s="78">
        <f>+(AD638/Z638*12.5)</f>
        <v>3.7910000000000013</v>
      </c>
      <c r="AF638" s="63">
        <f>AE638*10000/25</f>
        <v>1516.4000000000005</v>
      </c>
      <c r="AG638" s="63"/>
      <c r="AH638" s="74" t="s">
        <v>2993</v>
      </c>
    </row>
    <row r="639" spans="1:34" ht="15" x14ac:dyDescent="0.2">
      <c r="A639" s="106" t="s">
        <v>23</v>
      </c>
      <c r="B639" s="74" t="s">
        <v>1086</v>
      </c>
      <c r="C639" s="74" t="s">
        <v>1177</v>
      </c>
      <c r="D639" s="74" t="s">
        <v>1191</v>
      </c>
      <c r="E639" s="74" t="s">
        <v>1192</v>
      </c>
      <c r="H639" s="74" t="s">
        <v>2464</v>
      </c>
      <c r="I639" s="74" t="s">
        <v>819</v>
      </c>
      <c r="K639" s="74" t="s">
        <v>25</v>
      </c>
      <c r="L639" s="74" t="s">
        <v>2465</v>
      </c>
      <c r="M639" s="107">
        <v>-3.46343333333333</v>
      </c>
      <c r="N639" s="107">
        <v>36.8574183333333</v>
      </c>
      <c r="O639" s="108">
        <v>1013.2</v>
      </c>
      <c r="P639" s="108">
        <v>3</v>
      </c>
      <c r="Q639" s="108">
        <v>3.0986967000000001</v>
      </c>
      <c r="R639" s="135"/>
      <c r="S639" s="74">
        <v>72</v>
      </c>
      <c r="T639" s="74">
        <v>37</v>
      </c>
      <c r="U639" s="109">
        <f>V639/X639*T639</f>
        <v>5.4266666666666667</v>
      </c>
      <c r="V639" s="109">
        <v>0.44</v>
      </c>
      <c r="W639" s="109">
        <v>0.39968999999999999</v>
      </c>
      <c r="X639" s="74">
        <v>3</v>
      </c>
      <c r="Y639" s="109">
        <v>0.31724000000000002</v>
      </c>
      <c r="Z639" s="109">
        <v>12.5</v>
      </c>
      <c r="AA639" s="77">
        <f>Y639/W639</f>
        <v>0.79371512922514953</v>
      </c>
      <c r="AB639" s="77">
        <f>U639</f>
        <v>5.4266666666666667</v>
      </c>
      <c r="AC639" s="78">
        <f>+AB639*(100-Z639)/100</f>
        <v>4.7483333333333331</v>
      </c>
      <c r="AD639" s="78">
        <f>AC639*AA639</f>
        <v>3.7688240052707513</v>
      </c>
      <c r="AE639" s="78">
        <f>+(AD639/Z639*12.5)</f>
        <v>3.7688240052707518</v>
      </c>
      <c r="AF639" s="63">
        <f>AE639*10000/25</f>
        <v>1507.5296021083007</v>
      </c>
      <c r="AG639" s="63"/>
      <c r="AH639" s="74" t="s">
        <v>2993</v>
      </c>
    </row>
    <row r="640" spans="1:34" ht="15" x14ac:dyDescent="0.2">
      <c r="A640" s="106" t="s">
        <v>23</v>
      </c>
      <c r="B640" s="74" t="s">
        <v>1078</v>
      </c>
      <c r="C640" s="74" t="s">
        <v>1079</v>
      </c>
      <c r="D640" s="74" t="s">
        <v>1419</v>
      </c>
      <c r="E640" s="74" t="s">
        <v>1626</v>
      </c>
      <c r="H640" s="74" t="s">
        <v>206</v>
      </c>
      <c r="I640" s="74" t="s">
        <v>207</v>
      </c>
      <c r="J640" s="74" t="s">
        <v>1671</v>
      </c>
      <c r="K640" s="74" t="s">
        <v>25</v>
      </c>
      <c r="L640" s="74" t="s">
        <v>1678</v>
      </c>
      <c r="M640" s="107">
        <v>-8.2961340308730698</v>
      </c>
      <c r="N640" s="107">
        <v>35.0210706118921</v>
      </c>
      <c r="O640" s="108">
        <v>1638.7803750625999</v>
      </c>
      <c r="P640" s="108">
        <v>2.5</v>
      </c>
      <c r="Q640" s="108">
        <v>1.676113215</v>
      </c>
      <c r="R640" s="137"/>
      <c r="S640" s="74">
        <v>48</v>
      </c>
      <c r="T640" s="74">
        <v>33</v>
      </c>
      <c r="U640" s="109">
        <f>V640/X640*T640</f>
        <v>6.16</v>
      </c>
      <c r="V640" s="109">
        <v>0.56000000000000005</v>
      </c>
      <c r="W640" s="109">
        <v>0.40267999999999998</v>
      </c>
      <c r="X640" s="74">
        <v>3</v>
      </c>
      <c r="Y640" s="109">
        <v>0.31256</v>
      </c>
      <c r="Z640" s="109">
        <v>13.7</v>
      </c>
      <c r="AA640" s="77">
        <f>Y640/W640</f>
        <v>0.77619946359392078</v>
      </c>
      <c r="AB640" s="77">
        <f>U640</f>
        <v>6.16</v>
      </c>
      <c r="AC640" s="78">
        <f>+AB640*(100-Z640)/100</f>
        <v>5.3160799999999995</v>
      </c>
      <c r="AD640" s="78">
        <f>AC640*AA640</f>
        <v>4.1263384444223696</v>
      </c>
      <c r="AE640" s="78">
        <f>+(AD640/Z640*12.5)</f>
        <v>3.7649073398014323</v>
      </c>
      <c r="AF640" s="63">
        <f>AE640*10000/25</f>
        <v>1505.962935920573</v>
      </c>
      <c r="AG640" s="63"/>
      <c r="AH640" s="74" t="s">
        <v>2993</v>
      </c>
    </row>
    <row r="641" spans="1:34" ht="15" x14ac:dyDescent="0.2">
      <c r="A641" s="106" t="s">
        <v>23</v>
      </c>
      <c r="B641" s="74" t="s">
        <v>1086</v>
      </c>
      <c r="C641" s="74" t="s">
        <v>1177</v>
      </c>
      <c r="D641" s="74" t="s">
        <v>1178</v>
      </c>
      <c r="E641" s="74" t="s">
        <v>2004</v>
      </c>
      <c r="H641" s="74" t="s">
        <v>517</v>
      </c>
      <c r="I641" s="74" t="s">
        <v>2140</v>
      </c>
      <c r="J641" s="74" t="s">
        <v>2141</v>
      </c>
      <c r="K641" s="74" t="s">
        <v>26</v>
      </c>
      <c r="L641" s="74" t="s">
        <v>2142</v>
      </c>
      <c r="M641" s="107">
        <v>-3.3490601980000001</v>
      </c>
      <c r="N641" s="107">
        <v>36.354198510000003</v>
      </c>
      <c r="O641" s="108">
        <v>1404.401562</v>
      </c>
      <c r="P641" s="108">
        <v>3</v>
      </c>
      <c r="Q641" s="108">
        <v>3.3850913949999999</v>
      </c>
      <c r="R641" s="135"/>
      <c r="S641" s="74">
        <v>83</v>
      </c>
      <c r="T641" s="74">
        <v>74</v>
      </c>
      <c r="U641" s="109">
        <f>V641/X641*T641</f>
        <v>6.413333333333334</v>
      </c>
      <c r="V641" s="109">
        <v>0.26</v>
      </c>
      <c r="W641" s="109">
        <v>0.23845</v>
      </c>
      <c r="X641" s="74">
        <v>3</v>
      </c>
      <c r="Y641" s="109">
        <v>0.15868000000000002</v>
      </c>
      <c r="Z641" s="109">
        <v>12.5</v>
      </c>
      <c r="AA641" s="77">
        <f>Y641/W641</f>
        <v>0.6654644579576432</v>
      </c>
      <c r="AB641" s="77">
        <f>U641</f>
        <v>6.413333333333334</v>
      </c>
      <c r="AC641" s="78">
        <f>+AB641*(100-Z641)/100</f>
        <v>5.6116666666666672</v>
      </c>
      <c r="AD641" s="78">
        <f>AC641*AA641</f>
        <v>3.734364716572308</v>
      </c>
      <c r="AE641" s="78">
        <f>+(AD641/Z641*12.5)</f>
        <v>3.7343647165723084</v>
      </c>
      <c r="AF641" s="63">
        <f>AE641*10000/25</f>
        <v>1493.7458866289235</v>
      </c>
      <c r="AG641" s="63"/>
      <c r="AH641" s="74" t="s">
        <v>2993</v>
      </c>
    </row>
    <row r="642" spans="1:34" ht="15" x14ac:dyDescent="0.2">
      <c r="A642" s="106" t="s">
        <v>23</v>
      </c>
      <c r="B642" s="74" t="s">
        <v>1078</v>
      </c>
      <c r="C642" s="74" t="s">
        <v>1194</v>
      </c>
      <c r="D642" s="74" t="s">
        <v>1383</v>
      </c>
      <c r="E642" s="74" t="s">
        <v>1384</v>
      </c>
      <c r="H642" s="74" t="s">
        <v>327</v>
      </c>
      <c r="I642" s="74" t="s">
        <v>1077</v>
      </c>
      <c r="J642" s="74" t="s">
        <v>1077</v>
      </c>
      <c r="K642" s="74" t="s">
        <v>25</v>
      </c>
      <c r="L642" s="74" t="s">
        <v>1967</v>
      </c>
      <c r="M642" s="107">
        <v>-7.7223649999999999</v>
      </c>
      <c r="N642" s="107">
        <v>31.091803333333299</v>
      </c>
      <c r="O642" s="108">
        <v>1653.9</v>
      </c>
      <c r="P642" s="108">
        <v>2</v>
      </c>
      <c r="Q642" s="108">
        <v>2.3549106499999999</v>
      </c>
      <c r="R642" s="137"/>
      <c r="S642" s="74">
        <v>66</v>
      </c>
      <c r="T642" s="74">
        <v>46</v>
      </c>
      <c r="U642" s="109">
        <f>V642/X642*T642</f>
        <v>4.37</v>
      </c>
      <c r="V642" s="109">
        <v>0.38</v>
      </c>
      <c r="W642" s="109">
        <v>0.34</v>
      </c>
      <c r="X642" s="74">
        <v>4</v>
      </c>
      <c r="Y642" s="109">
        <v>0.27300000000000002</v>
      </c>
      <c r="Z642" s="110">
        <f>(V642-W642)/V642*100</f>
        <v>10.52631578947368</v>
      </c>
      <c r="AA642" s="77">
        <f>Y642/W642</f>
        <v>0.80294117647058827</v>
      </c>
      <c r="AB642" s="77">
        <f>U642</f>
        <v>4.37</v>
      </c>
      <c r="AC642" s="78">
        <f>+AB642*(100-Z642)/100</f>
        <v>3.91</v>
      </c>
      <c r="AD642" s="78">
        <f>AC642*AA642</f>
        <v>3.1395000000000004</v>
      </c>
      <c r="AE642" s="78">
        <f>+(AD642/Z642*12.5)</f>
        <v>3.7281562500000018</v>
      </c>
      <c r="AF642" s="61">
        <f>AE642*10000/25</f>
        <v>1491.262500000001</v>
      </c>
      <c r="AG642" s="63"/>
      <c r="AH642" s="74" t="s">
        <v>2993</v>
      </c>
    </row>
    <row r="643" spans="1:34" ht="15" x14ac:dyDescent="0.2">
      <c r="A643" s="106" t="s">
        <v>23</v>
      </c>
      <c r="B643" s="74" t="s">
        <v>1086</v>
      </c>
      <c r="C643" s="74" t="s">
        <v>1177</v>
      </c>
      <c r="D643" s="74" t="s">
        <v>1191</v>
      </c>
      <c r="E643" s="74" t="s">
        <v>1503</v>
      </c>
      <c r="H643" s="74" t="s">
        <v>479</v>
      </c>
      <c r="I643" s="74" t="s">
        <v>2651</v>
      </c>
      <c r="J643" s="74" t="s">
        <v>2652</v>
      </c>
      <c r="K643" s="74" t="s">
        <v>24</v>
      </c>
      <c r="L643" s="74" t="s">
        <v>2654</v>
      </c>
      <c r="M643" s="107">
        <v>-3.4478183333333301</v>
      </c>
      <c r="N643" s="107">
        <v>36.913826666666601</v>
      </c>
      <c r="O643" s="108">
        <v>1029.2</v>
      </c>
      <c r="P643" s="108">
        <v>0.75</v>
      </c>
      <c r="Q643" s="108">
        <v>0.760342085</v>
      </c>
      <c r="R643" s="135"/>
      <c r="S643" s="74">
        <v>62</v>
      </c>
      <c r="T643" s="74">
        <v>54</v>
      </c>
      <c r="U643" s="109">
        <f>V643/X643*T643</f>
        <v>6.12</v>
      </c>
      <c r="V643" s="109">
        <v>0.34</v>
      </c>
      <c r="W643" s="109">
        <v>0.27382000000000001</v>
      </c>
      <c r="X643" s="74">
        <v>3</v>
      </c>
      <c r="Y643" s="109">
        <v>0.21299000000000001</v>
      </c>
      <c r="Z643" s="109">
        <v>13.8</v>
      </c>
      <c r="AA643" s="77">
        <f>Y643/W643</f>
        <v>0.7778467606456797</v>
      </c>
      <c r="AB643" s="77">
        <f>U643</f>
        <v>6.12</v>
      </c>
      <c r="AC643" s="78">
        <f>+AB643*(100-Z643)/100</f>
        <v>5.2754399999999997</v>
      </c>
      <c r="AD643" s="78">
        <f>AC643*AA643</f>
        <v>4.1034839149806439</v>
      </c>
      <c r="AE643" s="78">
        <f>+(AD643/Z643*12.5)</f>
        <v>3.7169238360331915</v>
      </c>
      <c r="AF643" s="63">
        <f>AE643*10000/25</f>
        <v>1486.7695344132767</v>
      </c>
      <c r="AG643" s="63"/>
      <c r="AH643" s="74" t="s">
        <v>2993</v>
      </c>
    </row>
    <row r="644" spans="1:34" ht="15" x14ac:dyDescent="0.2">
      <c r="A644" s="106" t="s">
        <v>23</v>
      </c>
      <c r="B644" s="74" t="s">
        <v>1078</v>
      </c>
      <c r="C644" s="74" t="s">
        <v>1157</v>
      </c>
      <c r="D644" s="74" t="s">
        <v>1489</v>
      </c>
      <c r="E644" s="74" t="s">
        <v>1490</v>
      </c>
      <c r="H644" s="74" t="s">
        <v>400</v>
      </c>
      <c r="I644" s="74" t="s">
        <v>401</v>
      </c>
      <c r="J644" s="74" t="s">
        <v>401</v>
      </c>
      <c r="K644" s="74" t="s">
        <v>24</v>
      </c>
      <c r="L644" s="74" t="s">
        <v>2657</v>
      </c>
      <c r="M644" s="107">
        <v>-10.569608224188899</v>
      </c>
      <c r="N644" s="107">
        <v>35.391901994552804</v>
      </c>
      <c r="O644" s="108">
        <v>981.3430053953</v>
      </c>
      <c r="P644" s="108">
        <v>1</v>
      </c>
      <c r="Q644" s="108">
        <v>1.00917682</v>
      </c>
      <c r="R644" s="137"/>
      <c r="S644" s="74">
        <v>60</v>
      </c>
      <c r="T644" s="74">
        <v>45</v>
      </c>
      <c r="U644" s="109">
        <f>V644/X644*T644</f>
        <v>6.75</v>
      </c>
      <c r="V644" s="109">
        <v>0.45</v>
      </c>
      <c r="W644" s="109">
        <v>0.38</v>
      </c>
      <c r="X644" s="74">
        <v>3</v>
      </c>
      <c r="Y644" s="109">
        <v>0.308</v>
      </c>
      <c r="Z644" s="76">
        <f>(V644-W644)/V644*100</f>
        <v>15.555555555555555</v>
      </c>
      <c r="AA644" s="77">
        <f>Y644/W644</f>
        <v>0.81052631578947365</v>
      </c>
      <c r="AB644" s="77">
        <f>U644</f>
        <v>6.75</v>
      </c>
      <c r="AC644" s="78">
        <f>+AB644*(100-Z644)/100</f>
        <v>5.7</v>
      </c>
      <c r="AD644" s="78">
        <f>AC644*AA644</f>
        <v>4.62</v>
      </c>
      <c r="AE644" s="78">
        <f>+(AD644/Z644*12.5)</f>
        <v>3.7124999999999999</v>
      </c>
      <c r="AF644" s="63">
        <f>AE644*10000/25</f>
        <v>1485</v>
      </c>
      <c r="AG644" s="63"/>
      <c r="AH644" s="74" t="s">
        <v>2553</v>
      </c>
    </row>
    <row r="645" spans="1:34" ht="15" x14ac:dyDescent="0.2">
      <c r="A645" s="106" t="s">
        <v>23</v>
      </c>
      <c r="B645" s="74" t="s">
        <v>1086</v>
      </c>
      <c r="C645" s="74" t="s">
        <v>1177</v>
      </c>
      <c r="D645" s="74" t="s">
        <v>1178</v>
      </c>
      <c r="E645" s="74" t="s">
        <v>2086</v>
      </c>
      <c r="H645" s="74" t="s">
        <v>515</v>
      </c>
      <c r="I645" s="74" t="s">
        <v>2087</v>
      </c>
      <c r="J645" s="74" t="s">
        <v>785</v>
      </c>
      <c r="K645" s="74" t="s">
        <v>24</v>
      </c>
      <c r="L645" s="74" t="s">
        <v>2091</v>
      </c>
      <c r="M645" s="107">
        <v>-3.35716833333333</v>
      </c>
      <c r="N645" s="107">
        <v>36.325238333333303</v>
      </c>
      <c r="O645" s="108">
        <v>1487.6</v>
      </c>
      <c r="P645" s="108">
        <v>1</v>
      </c>
      <c r="Q645" s="108">
        <v>1.03339311</v>
      </c>
      <c r="R645" s="135"/>
      <c r="S645" s="74">
        <v>52</v>
      </c>
      <c r="T645" s="74">
        <v>49</v>
      </c>
      <c r="U645" s="109">
        <f>V645/X645*T645</f>
        <v>6.5333333333333332</v>
      </c>
      <c r="V645" s="109">
        <v>0.4</v>
      </c>
      <c r="W645" s="109">
        <v>0.34464999999999996</v>
      </c>
      <c r="X645" s="74">
        <v>3</v>
      </c>
      <c r="Y645" s="109">
        <v>0.25028</v>
      </c>
      <c r="Z645" s="109">
        <v>13.8</v>
      </c>
      <c r="AA645" s="77">
        <f>Y645/W645</f>
        <v>0.72618598578267812</v>
      </c>
      <c r="AB645" s="77">
        <f>U645</f>
        <v>6.5333333333333332</v>
      </c>
      <c r="AC645" s="78">
        <f>+AB645*(100-Z645)/100</f>
        <v>5.631733333333333</v>
      </c>
      <c r="AD645" s="78">
        <f>AC645*AA645</f>
        <v>4.089685822331834</v>
      </c>
      <c r="AE645" s="78">
        <f>+(AD645/Z645*12.5)</f>
        <v>3.7044255637063714</v>
      </c>
      <c r="AF645" s="63">
        <f>AE645*10000/25</f>
        <v>1481.7702254825488</v>
      </c>
      <c r="AG645" s="63"/>
      <c r="AH645" s="74" t="s">
        <v>2553</v>
      </c>
    </row>
    <row r="646" spans="1:34" ht="15" x14ac:dyDescent="0.2">
      <c r="A646" s="106" t="s">
        <v>23</v>
      </c>
      <c r="B646" s="74" t="s">
        <v>1086</v>
      </c>
      <c r="C646" s="74" t="s">
        <v>1087</v>
      </c>
      <c r="D646" s="74" t="s">
        <v>1088</v>
      </c>
      <c r="E646" s="74" t="s">
        <v>1436</v>
      </c>
      <c r="H646" s="74" t="s">
        <v>597</v>
      </c>
      <c r="I646" s="74" t="s">
        <v>598</v>
      </c>
      <c r="J646" s="74" t="s">
        <v>2634</v>
      </c>
      <c r="K646" s="74" t="s">
        <v>24</v>
      </c>
      <c r="L646" s="74" t="s">
        <v>2637</v>
      </c>
      <c r="M646" s="107">
        <v>-3.19133166666666</v>
      </c>
      <c r="N646" s="107">
        <v>37.077494999999999</v>
      </c>
      <c r="O646" s="108">
        <v>1269.8</v>
      </c>
      <c r="P646" s="108">
        <v>0.75</v>
      </c>
      <c r="Q646" s="108">
        <v>0.61479724000000002</v>
      </c>
      <c r="R646" s="135"/>
      <c r="S646" s="74">
        <v>52</v>
      </c>
      <c r="T646" s="74">
        <v>39</v>
      </c>
      <c r="U646" s="109">
        <f>V646/X646*T646</f>
        <v>6.24</v>
      </c>
      <c r="V646" s="109">
        <v>0.48</v>
      </c>
      <c r="W646" s="109">
        <v>0.34699999999999998</v>
      </c>
      <c r="X646" s="74">
        <v>3</v>
      </c>
      <c r="Y646" s="109">
        <v>0.26550000000000001</v>
      </c>
      <c r="Z646" s="109">
        <v>13.9</v>
      </c>
      <c r="AA646" s="77">
        <f>Y646/W646</f>
        <v>0.76512968299711825</v>
      </c>
      <c r="AB646" s="77">
        <f>U646</f>
        <v>6.24</v>
      </c>
      <c r="AC646" s="78">
        <f>+AB646*(100-Z646)/100</f>
        <v>5.3726400000000005</v>
      </c>
      <c r="AD646" s="78">
        <f>AC646*AA646</f>
        <v>4.110766340057638</v>
      </c>
      <c r="AE646" s="78">
        <f>+(AD646/Z646*12.5)</f>
        <v>3.6967323201957178</v>
      </c>
      <c r="AF646" s="63">
        <f>AE646*10000/25</f>
        <v>1478.6929280782872</v>
      </c>
      <c r="AG646" s="63"/>
      <c r="AH646" s="74" t="s">
        <v>2553</v>
      </c>
    </row>
    <row r="647" spans="1:34" ht="15" x14ac:dyDescent="0.2">
      <c r="A647" s="106" t="s">
        <v>23</v>
      </c>
      <c r="B647" s="74" t="s">
        <v>1078</v>
      </c>
      <c r="C647" s="74" t="s">
        <v>1079</v>
      </c>
      <c r="D647" s="74" t="s">
        <v>1080</v>
      </c>
      <c r="E647" s="74" t="s">
        <v>1165</v>
      </c>
      <c r="H647" s="74" t="s">
        <v>148</v>
      </c>
      <c r="I647" s="74" t="s">
        <v>1166</v>
      </c>
      <c r="J647" s="74" t="s">
        <v>1167</v>
      </c>
      <c r="K647" s="74" t="s">
        <v>24</v>
      </c>
      <c r="L647" s="74" t="s">
        <v>1168</v>
      </c>
      <c r="M647" s="107">
        <v>-7.4662466666666596</v>
      </c>
      <c r="N647" s="107">
        <v>35.778974999999903</v>
      </c>
      <c r="O647" s="108">
        <v>1315.6</v>
      </c>
      <c r="P647" s="108">
        <v>3</v>
      </c>
      <c r="Q647" s="108">
        <v>2.6425408699999999</v>
      </c>
      <c r="R647" s="137"/>
      <c r="S647" s="74">
        <v>30</v>
      </c>
      <c r="T647" s="74">
        <v>25</v>
      </c>
      <c r="U647" s="109">
        <f>V647/X647*T647</f>
        <v>5.833333333333333</v>
      </c>
      <c r="V647" s="109">
        <v>0.7</v>
      </c>
      <c r="W647" s="109">
        <v>0.33152999999999999</v>
      </c>
      <c r="X647" s="74">
        <v>3</v>
      </c>
      <c r="Y647" s="109">
        <v>0.24305000000000002</v>
      </c>
      <c r="Z647" s="109">
        <v>12.7</v>
      </c>
      <c r="AA647" s="77">
        <f>Y647/W647</f>
        <v>0.73311615841703626</v>
      </c>
      <c r="AB647" s="77">
        <f>U647</f>
        <v>5.833333333333333</v>
      </c>
      <c r="AC647" s="78">
        <f>+AB647*(100-Z647)/100</f>
        <v>5.0924999999999994</v>
      </c>
      <c r="AD647" s="78">
        <f>AC647*AA647</f>
        <v>3.7333940367387566</v>
      </c>
      <c r="AE647" s="78">
        <f>+(AD647/Z647*12.5)</f>
        <v>3.6746004298609809</v>
      </c>
      <c r="AF647" s="63">
        <f>AE647*10000/25</f>
        <v>1469.8401719443925</v>
      </c>
      <c r="AG647" s="63"/>
      <c r="AH647" s="74" t="s">
        <v>2993</v>
      </c>
    </row>
    <row r="648" spans="1:34" ht="15" x14ac:dyDescent="0.2">
      <c r="A648" s="106" t="s">
        <v>23</v>
      </c>
      <c r="B648" s="74" t="s">
        <v>1086</v>
      </c>
      <c r="C648" s="74" t="s">
        <v>1177</v>
      </c>
      <c r="D648" s="74" t="s">
        <v>1204</v>
      </c>
      <c r="E648" s="74" t="s">
        <v>1336</v>
      </c>
      <c r="H648" s="74" t="s">
        <v>509</v>
      </c>
      <c r="I648" s="74" t="s">
        <v>1337</v>
      </c>
      <c r="J648" s="74" t="s">
        <v>705</v>
      </c>
      <c r="K648" s="74" t="s">
        <v>24</v>
      </c>
      <c r="L648" s="74" t="s">
        <v>1341</v>
      </c>
      <c r="M648" s="107">
        <v>-3.44034335746659</v>
      </c>
      <c r="N648" s="107">
        <v>35.629876616168701</v>
      </c>
      <c r="O648" s="108">
        <v>1338.8904574840501</v>
      </c>
      <c r="P648" s="108">
        <v>4.5</v>
      </c>
      <c r="Q648" s="108">
        <v>4.5719367100000001</v>
      </c>
      <c r="R648" s="135"/>
      <c r="S648" s="74">
        <v>50</v>
      </c>
      <c r="T648" s="74">
        <v>30</v>
      </c>
      <c r="U648" s="109">
        <f>V648/X648*T648</f>
        <v>4.8</v>
      </c>
      <c r="V648" s="109">
        <v>0.48</v>
      </c>
      <c r="W648" s="109">
        <v>0.38491000000000003</v>
      </c>
      <c r="X648" s="74">
        <v>3</v>
      </c>
      <c r="Y648" s="109">
        <v>0.27044999999999997</v>
      </c>
      <c r="Z648" s="109">
        <v>10.3</v>
      </c>
      <c r="AA648" s="77">
        <f>Y648/W648</f>
        <v>0.70263178405341498</v>
      </c>
      <c r="AB648" s="77">
        <f>U648</f>
        <v>4.8</v>
      </c>
      <c r="AC648" s="78">
        <f>+AB648*(100-Z648)/100</f>
        <v>4.3056000000000001</v>
      </c>
      <c r="AD648" s="78">
        <f>AC648*AA648</f>
        <v>3.0252514094203837</v>
      </c>
      <c r="AE648" s="78">
        <f>+(AD648/Z648*12.5)</f>
        <v>3.6714216133742519</v>
      </c>
      <c r="AF648" s="63">
        <f>AE648*10000/25</f>
        <v>1468.5686453497008</v>
      </c>
      <c r="AG648" s="63"/>
      <c r="AH648" s="74" t="s">
        <v>2993</v>
      </c>
    </row>
    <row r="649" spans="1:34" ht="15" x14ac:dyDescent="0.2">
      <c r="A649" s="106" t="s">
        <v>23</v>
      </c>
      <c r="B649" s="74" t="s">
        <v>1078</v>
      </c>
      <c r="C649" s="74" t="s">
        <v>1194</v>
      </c>
      <c r="D649" s="74" t="s">
        <v>1383</v>
      </c>
      <c r="E649" s="74" t="s">
        <v>1384</v>
      </c>
      <c r="H649" s="74" t="s">
        <v>332</v>
      </c>
      <c r="I649" s="74" t="s">
        <v>2022</v>
      </c>
      <c r="J649" s="74" t="s">
        <v>2023</v>
      </c>
      <c r="K649" s="74" t="s">
        <v>24</v>
      </c>
      <c r="L649" s="74" t="s">
        <v>2031</v>
      </c>
      <c r="M649" s="107">
        <v>-7.72735666666666</v>
      </c>
      <c r="N649" s="107">
        <v>31.0974133333333</v>
      </c>
      <c r="O649" s="108">
        <v>1660.1</v>
      </c>
      <c r="P649" s="108">
        <v>4</v>
      </c>
      <c r="Q649" s="108">
        <v>3.586729075</v>
      </c>
      <c r="R649" s="137"/>
      <c r="S649" s="74">
        <v>45</v>
      </c>
      <c r="T649" s="74">
        <v>27</v>
      </c>
      <c r="U649" s="109">
        <f>V649/X649*T649</f>
        <v>6.2999999999999989</v>
      </c>
      <c r="V649" s="109">
        <v>0.7</v>
      </c>
      <c r="W649" s="109">
        <v>0.4</v>
      </c>
      <c r="X649" s="74">
        <v>3</v>
      </c>
      <c r="Y649" s="109">
        <v>0.30299999999999999</v>
      </c>
      <c r="Z649" s="109">
        <v>14</v>
      </c>
      <c r="AA649" s="77">
        <f>Y649/W649</f>
        <v>0.75749999999999995</v>
      </c>
      <c r="AB649" s="77">
        <f>U649</f>
        <v>6.2999999999999989</v>
      </c>
      <c r="AC649" s="78">
        <f>+AB649*(100-Z649)/100</f>
        <v>5.4179999999999993</v>
      </c>
      <c r="AD649" s="78">
        <f>AC649*AA649</f>
        <v>4.1041349999999994</v>
      </c>
      <c r="AE649" s="78">
        <f>+(AD649/Z649*12.5)</f>
        <v>3.6644062499999999</v>
      </c>
      <c r="AF649" s="63">
        <f>AE649*10000/25</f>
        <v>1465.7625</v>
      </c>
      <c r="AG649" s="63"/>
      <c r="AH649" s="74" t="s">
        <v>2993</v>
      </c>
    </row>
    <row r="650" spans="1:34" ht="15" x14ac:dyDescent="0.2">
      <c r="A650" s="106" t="s">
        <v>23</v>
      </c>
      <c r="B650" s="74" t="s">
        <v>1086</v>
      </c>
      <c r="C650" s="74" t="s">
        <v>1177</v>
      </c>
      <c r="D650" s="74" t="s">
        <v>1204</v>
      </c>
      <c r="E650" s="74" t="s">
        <v>1336</v>
      </c>
      <c r="H650" s="74" t="s">
        <v>509</v>
      </c>
      <c r="I650" s="74" t="s">
        <v>1337</v>
      </c>
      <c r="J650" s="74" t="s">
        <v>705</v>
      </c>
      <c r="K650" s="74" t="s">
        <v>25</v>
      </c>
      <c r="L650" s="74" t="s">
        <v>1340</v>
      </c>
      <c r="M650" s="107">
        <v>-3.4406684111885899</v>
      </c>
      <c r="N650" s="107">
        <v>35.629487007918698</v>
      </c>
      <c r="O650" s="108">
        <v>1336.8000381412101</v>
      </c>
      <c r="P650" s="108">
        <v>4.5</v>
      </c>
      <c r="Q650" s="108">
        <v>4.5719367100000001</v>
      </c>
      <c r="R650" s="135"/>
      <c r="S650" s="74">
        <v>49</v>
      </c>
      <c r="T650" s="74">
        <v>38</v>
      </c>
      <c r="U650" s="109">
        <f>V650/X650*T650</f>
        <v>4.5599999999999996</v>
      </c>
      <c r="V650" s="109">
        <v>0.36</v>
      </c>
      <c r="W650" s="109">
        <v>0.25584000000000001</v>
      </c>
      <c r="X650" s="74">
        <v>3</v>
      </c>
      <c r="Y650" s="109">
        <v>0.18365999999999999</v>
      </c>
      <c r="Z650" s="109">
        <v>10.1</v>
      </c>
      <c r="AA650" s="77">
        <f>Y650/W650</f>
        <v>0.71787054409005624</v>
      </c>
      <c r="AB650" s="77">
        <f>U650</f>
        <v>4.5599999999999996</v>
      </c>
      <c r="AC650" s="78">
        <f>+AB650*(100-Z650)/100</f>
        <v>4.0994400000000004</v>
      </c>
      <c r="AD650" s="78">
        <f>AC650*AA650</f>
        <v>2.9428672232645403</v>
      </c>
      <c r="AE650" s="78">
        <f>+(AD650/Z650*12.5)</f>
        <v>3.6421624050303718</v>
      </c>
      <c r="AF650" s="63">
        <f>AE650*10000/25</f>
        <v>1456.8649620121487</v>
      </c>
      <c r="AG650" s="63"/>
      <c r="AH650" s="74" t="s">
        <v>2583</v>
      </c>
    </row>
    <row r="651" spans="1:34" ht="15" x14ac:dyDescent="0.2">
      <c r="A651" s="106" t="s">
        <v>23</v>
      </c>
      <c r="B651" s="74" t="s">
        <v>1086</v>
      </c>
      <c r="C651" s="74" t="s">
        <v>1177</v>
      </c>
      <c r="D651" s="74" t="s">
        <v>1204</v>
      </c>
      <c r="E651" s="74" t="s">
        <v>1205</v>
      </c>
      <c r="H651" s="74" t="s">
        <v>495</v>
      </c>
      <c r="I651" s="74" t="s">
        <v>1361</v>
      </c>
      <c r="J651" s="74" t="s">
        <v>492</v>
      </c>
      <c r="K651" s="74" t="s">
        <v>24</v>
      </c>
      <c r="L651" s="74" t="s">
        <v>1362</v>
      </c>
      <c r="M651" s="107">
        <v>-3.4097716666666602</v>
      </c>
      <c r="N651" s="107">
        <v>35.598266666666603</v>
      </c>
      <c r="O651" s="108">
        <v>1393.6</v>
      </c>
      <c r="P651" s="108">
        <v>2</v>
      </c>
      <c r="Q651" s="108">
        <v>2.1016280250000001</v>
      </c>
      <c r="R651" s="135"/>
      <c r="S651" s="74">
        <v>79</v>
      </c>
      <c r="T651" s="74">
        <v>56</v>
      </c>
      <c r="U651" s="109">
        <f>V651/X651*T651</f>
        <v>6.3466666666666676</v>
      </c>
      <c r="V651" s="109">
        <v>0.34</v>
      </c>
      <c r="W651" s="109">
        <v>0.25806999999999997</v>
      </c>
      <c r="X651" s="74">
        <v>3</v>
      </c>
      <c r="Y651" s="109">
        <v>0.17699000000000001</v>
      </c>
      <c r="Z651" s="109">
        <v>13</v>
      </c>
      <c r="AA651" s="77">
        <f>Y651/W651</f>
        <v>0.68582167628937896</v>
      </c>
      <c r="AB651" s="77">
        <f>U651</f>
        <v>6.3466666666666676</v>
      </c>
      <c r="AC651" s="78">
        <f>+AB651*(100-Z651)/100</f>
        <v>5.5216000000000012</v>
      </c>
      <c r="AD651" s="78">
        <f>AC651*AA651</f>
        <v>3.7868329677994357</v>
      </c>
      <c r="AE651" s="78">
        <f>+(AD651/Z651*12.5)</f>
        <v>3.6411855459609961</v>
      </c>
      <c r="AF651" s="63">
        <f>AE651*10000/25</f>
        <v>1456.4742183843985</v>
      </c>
      <c r="AG651" s="63"/>
      <c r="AH651" s="74" t="s">
        <v>2583</v>
      </c>
    </row>
    <row r="652" spans="1:34" ht="15" x14ac:dyDescent="0.2">
      <c r="A652" s="106" t="s">
        <v>23</v>
      </c>
      <c r="B652" s="74" t="s">
        <v>1086</v>
      </c>
      <c r="C652" s="74" t="s">
        <v>1177</v>
      </c>
      <c r="D652" s="74" t="s">
        <v>1191</v>
      </c>
      <c r="E652" s="74" t="s">
        <v>1503</v>
      </c>
      <c r="H652" s="74" t="s">
        <v>755</v>
      </c>
      <c r="I652" s="74" t="s">
        <v>1831</v>
      </c>
      <c r="J652" s="74" t="s">
        <v>756</v>
      </c>
      <c r="K652" s="74" t="s">
        <v>25</v>
      </c>
      <c r="L652" s="74" t="s">
        <v>1834</v>
      </c>
      <c r="M652" s="107">
        <v>-3.4455499999999999</v>
      </c>
      <c r="N652" s="107">
        <v>36.911891666666598</v>
      </c>
      <c r="O652" s="108">
        <v>1017.1</v>
      </c>
      <c r="P652" s="108">
        <v>3</v>
      </c>
      <c r="Q652" s="108">
        <v>3.3173846249999999</v>
      </c>
      <c r="R652" s="135"/>
      <c r="S652" s="74">
        <v>43</v>
      </c>
      <c r="T652" s="74">
        <v>39</v>
      </c>
      <c r="U652" s="109">
        <f>V652/X652*T652</f>
        <v>5.85</v>
      </c>
      <c r="V652" s="109">
        <v>0.3</v>
      </c>
      <c r="W652" s="109">
        <v>0.27582000000000001</v>
      </c>
      <c r="X652" s="74">
        <v>2</v>
      </c>
      <c r="Y652" s="109">
        <v>0.21073</v>
      </c>
      <c r="Z652" s="109">
        <v>13.5</v>
      </c>
      <c r="AA652" s="77">
        <f>Y652/W652</f>
        <v>0.76401276194619672</v>
      </c>
      <c r="AB652" s="77">
        <f>U652</f>
        <v>5.85</v>
      </c>
      <c r="AC652" s="78">
        <f>+AB652*(100-Z652)/100</f>
        <v>5.0602499999999999</v>
      </c>
      <c r="AD652" s="78">
        <f>AC652*AA652</f>
        <v>3.8660955786382418</v>
      </c>
      <c r="AE652" s="78">
        <f>+(AD652/Z652*12.5)</f>
        <v>3.5797181283687425</v>
      </c>
      <c r="AF652" s="63">
        <f>AE652*10000/25</f>
        <v>1431.8872513474969</v>
      </c>
      <c r="AG652" s="63"/>
      <c r="AH652" s="74" t="s">
        <v>2583</v>
      </c>
    </row>
    <row r="653" spans="1:34" ht="15" x14ac:dyDescent="0.2">
      <c r="A653" s="106" t="s">
        <v>23</v>
      </c>
      <c r="B653" s="74" t="s">
        <v>1078</v>
      </c>
      <c r="C653" s="74" t="s">
        <v>1079</v>
      </c>
      <c r="D653" s="74" t="s">
        <v>1419</v>
      </c>
      <c r="E653" s="74" t="s">
        <v>1544</v>
      </c>
      <c r="H653" s="74" t="s">
        <v>198</v>
      </c>
      <c r="I653" s="74" t="s">
        <v>1621</v>
      </c>
      <c r="J653" s="74" t="s">
        <v>1621</v>
      </c>
      <c r="K653" s="74" t="s">
        <v>26</v>
      </c>
      <c r="L653" s="74" t="s">
        <v>1623</v>
      </c>
      <c r="M653" s="107">
        <v>-8.3452452390000005</v>
      </c>
      <c r="N653" s="107">
        <v>35.05750707</v>
      </c>
      <c r="O653" s="108">
        <v>1715.0507359999999</v>
      </c>
      <c r="P653" s="108">
        <v>2</v>
      </c>
      <c r="Q653" s="108">
        <v>2.6361161399999999</v>
      </c>
      <c r="R653" s="137"/>
      <c r="S653" s="74">
        <v>61</v>
      </c>
      <c r="T653" s="74">
        <v>47</v>
      </c>
      <c r="U653" s="109">
        <f>V653/X653*T653</f>
        <v>7.833333333333333</v>
      </c>
      <c r="V653" s="109">
        <v>0.5</v>
      </c>
      <c r="W653" s="109">
        <v>0.23238</v>
      </c>
      <c r="X653" s="74">
        <v>3</v>
      </c>
      <c r="Y653" s="109">
        <v>0.14887</v>
      </c>
      <c r="Z653" s="109">
        <v>15</v>
      </c>
      <c r="AA653" s="77">
        <f>Y653/W653</f>
        <v>0.64063172390050782</v>
      </c>
      <c r="AB653" s="77">
        <f>U653</f>
        <v>7.833333333333333</v>
      </c>
      <c r="AC653" s="78">
        <f>+AB653*(100-Z653)/100</f>
        <v>6.6583333333333323</v>
      </c>
      <c r="AD653" s="78">
        <f>AC653*AA653</f>
        <v>4.2655395616375475</v>
      </c>
      <c r="AE653" s="78">
        <f>+(AD653/Z653*12.5)</f>
        <v>3.5546163013646228</v>
      </c>
      <c r="AF653" s="63">
        <f>AE653*10000/25</f>
        <v>1421.846520545849</v>
      </c>
      <c r="AG653" s="63"/>
      <c r="AH653" s="74" t="s">
        <v>2993</v>
      </c>
    </row>
    <row r="654" spans="1:34" ht="15" x14ac:dyDescent="0.2">
      <c r="A654" s="106" t="s">
        <v>23</v>
      </c>
      <c r="B654" s="74" t="s">
        <v>1086</v>
      </c>
      <c r="C654" s="74" t="s">
        <v>1177</v>
      </c>
      <c r="D654" s="74" t="s">
        <v>1204</v>
      </c>
      <c r="E654" s="74" t="s">
        <v>1336</v>
      </c>
      <c r="H654" s="74" t="s">
        <v>859</v>
      </c>
      <c r="I654" s="74" t="s">
        <v>510</v>
      </c>
      <c r="J654" s="74" t="s">
        <v>510</v>
      </c>
      <c r="K654" s="74" t="s">
        <v>24</v>
      </c>
      <c r="L654" s="74" t="s">
        <v>2859</v>
      </c>
      <c r="M654" s="107">
        <v>-3.43198985640745</v>
      </c>
      <c r="N654" s="107">
        <v>35.635540438153598</v>
      </c>
      <c r="O654" s="108">
        <v>1354.19629199323</v>
      </c>
      <c r="P654" s="108">
        <v>1.5</v>
      </c>
      <c r="Q654" s="108">
        <v>2.0000678700000001</v>
      </c>
      <c r="R654" s="135"/>
      <c r="S654" s="74">
        <v>99</v>
      </c>
      <c r="T654" s="74">
        <v>99</v>
      </c>
      <c r="U654" s="109">
        <f>V654/X654*T654</f>
        <v>11.879999999999999</v>
      </c>
      <c r="V654" s="109">
        <v>0.36</v>
      </c>
      <c r="W654" s="109">
        <v>0.56959000000000004</v>
      </c>
      <c r="X654" s="74">
        <v>3</v>
      </c>
      <c r="Y654" s="109">
        <v>0.18071000000000001</v>
      </c>
      <c r="Z654" s="110">
        <v>11.8</v>
      </c>
      <c r="AA654" s="77">
        <f>Y654/W654</f>
        <v>0.3172632946505381</v>
      </c>
      <c r="AB654" s="77">
        <f>U654</f>
        <v>11.879999999999999</v>
      </c>
      <c r="AC654" s="78">
        <f>+AB654*(100-Z654)/100</f>
        <v>10.478160000000001</v>
      </c>
      <c r="AD654" s="78">
        <f>AC654*AA654</f>
        <v>3.3243355634754823</v>
      </c>
      <c r="AE654" s="78">
        <f>+(AD654/Z654*12.5)</f>
        <v>3.5215419104613157</v>
      </c>
      <c r="AF654" s="63">
        <f>AE654*10000/25</f>
        <v>1408.6167641845263</v>
      </c>
      <c r="AG654" s="63"/>
      <c r="AH654" s="74" t="s">
        <v>2993</v>
      </c>
    </row>
    <row r="655" spans="1:34" ht="15" x14ac:dyDescent="0.2">
      <c r="A655" s="106" t="s">
        <v>23</v>
      </c>
      <c r="B655" s="74" t="s">
        <v>1086</v>
      </c>
      <c r="C655" s="74" t="s">
        <v>1177</v>
      </c>
      <c r="D655" s="74" t="s">
        <v>1204</v>
      </c>
      <c r="E655" s="74" t="s">
        <v>1205</v>
      </c>
      <c r="H655" s="74" t="s">
        <v>697</v>
      </c>
      <c r="I655" s="74" t="s">
        <v>496</v>
      </c>
      <c r="J655" s="74" t="s">
        <v>496</v>
      </c>
      <c r="K655" s="74" t="s">
        <v>25</v>
      </c>
      <c r="L655" s="74" t="s">
        <v>1206</v>
      </c>
      <c r="M655" s="107">
        <v>-3.4081549999999998</v>
      </c>
      <c r="N655" s="107">
        <v>35.593593333333303</v>
      </c>
      <c r="O655" s="108">
        <v>1388.8</v>
      </c>
      <c r="P655" s="108">
        <v>3</v>
      </c>
      <c r="Q655" s="108">
        <v>3.57610356</v>
      </c>
      <c r="R655" s="135"/>
      <c r="S655" s="74">
        <v>34</v>
      </c>
      <c r="T655" s="74">
        <v>34</v>
      </c>
      <c r="U655" s="109">
        <f>V655/X655*T655</f>
        <v>5.8933333333333335</v>
      </c>
      <c r="V655" s="109">
        <v>0.52</v>
      </c>
      <c r="W655" s="109">
        <v>0.38577</v>
      </c>
      <c r="X655" s="74">
        <v>3</v>
      </c>
      <c r="Y655" s="109">
        <v>0.27514999999999995</v>
      </c>
      <c r="Z655" s="109">
        <v>13</v>
      </c>
      <c r="AA655" s="77">
        <f>Y655/W655</f>
        <v>0.71324882702128201</v>
      </c>
      <c r="AB655" s="77">
        <f>U655</f>
        <v>5.8933333333333335</v>
      </c>
      <c r="AC655" s="78">
        <f>+AB655*(100-Z655)/100</f>
        <v>5.1272000000000002</v>
      </c>
      <c r="AD655" s="78">
        <f>AC655*AA655</f>
        <v>3.6569693859035173</v>
      </c>
      <c r="AE655" s="78">
        <f>+(AD655/Z655*12.5)</f>
        <v>3.5163167172149206</v>
      </c>
      <c r="AF655" s="63">
        <f>AE655*10000/25</f>
        <v>1406.526686885968</v>
      </c>
      <c r="AG655" s="63"/>
      <c r="AH655" s="74" t="s">
        <v>2993</v>
      </c>
    </row>
    <row r="656" spans="1:34" ht="15" x14ac:dyDescent="0.2">
      <c r="A656" s="106" t="s">
        <v>23</v>
      </c>
      <c r="B656" s="74" t="s">
        <v>1086</v>
      </c>
      <c r="C656" s="74" t="s">
        <v>1087</v>
      </c>
      <c r="D656" s="74" t="s">
        <v>1095</v>
      </c>
      <c r="E656" s="74" t="s">
        <v>1126</v>
      </c>
      <c r="H656" s="74" t="s">
        <v>554</v>
      </c>
      <c r="I656" s="74" t="s">
        <v>2817</v>
      </c>
      <c r="J656" s="74" t="s">
        <v>2818</v>
      </c>
      <c r="K656" s="74" t="s">
        <v>26</v>
      </c>
      <c r="L656" s="74" t="s">
        <v>2820</v>
      </c>
      <c r="M656" s="107">
        <v>-3.4441566670000001</v>
      </c>
      <c r="N656" s="107">
        <v>37.403019999999998</v>
      </c>
      <c r="O656" s="108">
        <v>727.5</v>
      </c>
      <c r="P656" s="108">
        <v>0.75</v>
      </c>
      <c r="Q656" s="108">
        <v>0.59107516000000004</v>
      </c>
      <c r="R656" s="135"/>
      <c r="S656" s="74">
        <v>106</v>
      </c>
      <c r="T656" s="74">
        <v>39</v>
      </c>
      <c r="U656" s="109">
        <f>V656/X656*T656</f>
        <v>5.2</v>
      </c>
      <c r="V656" s="109">
        <v>0.4</v>
      </c>
      <c r="W656" s="109">
        <v>0.35587999999999997</v>
      </c>
      <c r="X656" s="74">
        <v>3</v>
      </c>
      <c r="Y656" s="109">
        <v>0.27685999999999999</v>
      </c>
      <c r="Z656" s="109">
        <v>12.6</v>
      </c>
      <c r="AA656" s="77">
        <f>Y656/W656</f>
        <v>0.77795886253793423</v>
      </c>
      <c r="AB656" s="77">
        <f>U656</f>
        <v>5.2</v>
      </c>
      <c r="AC656" s="78">
        <f>+AB656*(100-Z656)/100</f>
        <v>4.5448000000000004</v>
      </c>
      <c r="AD656" s="78">
        <f>AC656*AA656</f>
        <v>3.5356674384624038</v>
      </c>
      <c r="AE656" s="78">
        <f>+(AD656/Z656*12.5)</f>
        <v>3.5076065857761942</v>
      </c>
      <c r="AF656" s="63">
        <f>AE656*10000/25</f>
        <v>1403.0426343104775</v>
      </c>
      <c r="AG656" s="61"/>
      <c r="AH656" s="74" t="s">
        <v>2993</v>
      </c>
    </row>
    <row r="657" spans="1:34" ht="15" x14ac:dyDescent="0.2">
      <c r="A657" s="106" t="s">
        <v>23</v>
      </c>
      <c r="B657" s="74" t="s">
        <v>1078</v>
      </c>
      <c r="C657" s="74" t="s">
        <v>1079</v>
      </c>
      <c r="D657" s="74" t="s">
        <v>1419</v>
      </c>
      <c r="E657" s="74" t="s">
        <v>1544</v>
      </c>
      <c r="H657" s="74" t="s">
        <v>198</v>
      </c>
      <c r="I657" s="74" t="s">
        <v>1621</v>
      </c>
      <c r="J657" s="74" t="s">
        <v>1621</v>
      </c>
      <c r="K657" s="74" t="s">
        <v>25</v>
      </c>
      <c r="L657" s="74" t="s">
        <v>1622</v>
      </c>
      <c r="M657" s="107">
        <v>-8.34495941331285</v>
      </c>
      <c r="N657" s="107">
        <v>35.058066143288102</v>
      </c>
      <c r="O657" s="108">
        <v>1712.3891406513701</v>
      </c>
      <c r="P657" s="108">
        <v>2</v>
      </c>
      <c r="Q657" s="108">
        <v>2.6361161399999999</v>
      </c>
      <c r="R657" s="137"/>
      <c r="S657" s="74">
        <v>100</v>
      </c>
      <c r="T657" s="74">
        <v>51</v>
      </c>
      <c r="U657" s="109">
        <f>V657/X657*T657</f>
        <v>7.48</v>
      </c>
      <c r="V657" s="109">
        <v>0.44</v>
      </c>
      <c r="W657" s="109">
        <v>0.22347999999999998</v>
      </c>
      <c r="X657" s="74">
        <v>3</v>
      </c>
      <c r="Y657" s="109">
        <v>0.15096999999999999</v>
      </c>
      <c r="Z657" s="109">
        <v>15.3</v>
      </c>
      <c r="AA657" s="77">
        <f>Y657/W657</f>
        <v>0.67554143547521028</v>
      </c>
      <c r="AB657" s="77">
        <f>U657</f>
        <v>7.48</v>
      </c>
      <c r="AC657" s="78">
        <f>+AB657*(100-Z657)/100</f>
        <v>6.3355600000000001</v>
      </c>
      <c r="AD657" s="78">
        <f>AC657*AA657</f>
        <v>4.2799332969393236</v>
      </c>
      <c r="AE657" s="78">
        <f>+(AD657/Z657*12.5)</f>
        <v>3.4966775301791859</v>
      </c>
      <c r="AF657" s="63">
        <f>AE657*10000/25</f>
        <v>1398.6710120716743</v>
      </c>
      <c r="AG657" s="61"/>
      <c r="AH657" s="74" t="s">
        <v>2993</v>
      </c>
    </row>
    <row r="658" spans="1:34" ht="15" x14ac:dyDescent="0.2">
      <c r="A658" s="106" t="s">
        <v>23</v>
      </c>
      <c r="B658" s="74" t="s">
        <v>1086</v>
      </c>
      <c r="C658" s="74" t="s">
        <v>1087</v>
      </c>
      <c r="D658" s="74" t="s">
        <v>1260</v>
      </c>
      <c r="E658" s="74" t="s">
        <v>1261</v>
      </c>
      <c r="H658" s="74" t="s">
        <v>573</v>
      </c>
      <c r="I658" s="74" t="s">
        <v>1262</v>
      </c>
      <c r="J658" s="74" t="s">
        <v>1263</v>
      </c>
      <c r="K658" s="74" t="s">
        <v>25</v>
      </c>
      <c r="L658" s="74" t="s">
        <v>1264</v>
      </c>
      <c r="M658" s="107">
        <v>-3.7768862695040601</v>
      </c>
      <c r="N658" s="107">
        <v>37.617692667738901</v>
      </c>
      <c r="O658" s="108">
        <v>1000.0001937762</v>
      </c>
      <c r="P658" s="108">
        <v>0.75</v>
      </c>
      <c r="Q658" s="108">
        <v>0.64642668000000003</v>
      </c>
      <c r="R658" s="135"/>
      <c r="S658" s="74">
        <v>57</v>
      </c>
      <c r="T658" s="74">
        <v>61</v>
      </c>
      <c r="U658" s="109">
        <f>V658/X658*T658</f>
        <v>5.2866666666666671</v>
      </c>
      <c r="V658" s="109">
        <v>0.26</v>
      </c>
      <c r="W658" s="109">
        <v>0.34087000000000001</v>
      </c>
      <c r="X658" s="74">
        <v>3</v>
      </c>
      <c r="Y658" s="109">
        <v>0.25590000000000002</v>
      </c>
      <c r="Z658" s="109">
        <v>12.5</v>
      </c>
      <c r="AA658" s="77">
        <f>Y658/W658</f>
        <v>0.75072608325754686</v>
      </c>
      <c r="AB658" s="77">
        <f>U658</f>
        <v>5.2866666666666671</v>
      </c>
      <c r="AC658" s="78">
        <f>+AB658*(100-Z658)/100</f>
        <v>4.6258333333333335</v>
      </c>
      <c r="AD658" s="78">
        <f>AC658*AA658</f>
        <v>3.4727337401355358</v>
      </c>
      <c r="AE658" s="78">
        <f>+(AD658/Z658*12.5)</f>
        <v>3.4727337401355354</v>
      </c>
      <c r="AF658" s="63">
        <f>AE658*10000/25</f>
        <v>1389.0934960542143</v>
      </c>
      <c r="AG658" s="61"/>
      <c r="AH658" s="74" t="s">
        <v>2993</v>
      </c>
    </row>
    <row r="659" spans="1:34" ht="15" x14ac:dyDescent="0.2">
      <c r="A659" s="106" t="s">
        <v>23</v>
      </c>
      <c r="B659" s="74" t="s">
        <v>1086</v>
      </c>
      <c r="C659" s="74" t="s">
        <v>1103</v>
      </c>
      <c r="D659" s="74" t="s">
        <v>1288</v>
      </c>
      <c r="E659" s="74" t="s">
        <v>1330</v>
      </c>
      <c r="H659" s="74" t="s">
        <v>675</v>
      </c>
      <c r="I659" s="74" t="s">
        <v>2125</v>
      </c>
      <c r="J659" s="74" t="s">
        <v>674</v>
      </c>
      <c r="K659" s="74" t="s">
        <v>26</v>
      </c>
      <c r="L659" s="74" t="s">
        <v>2128</v>
      </c>
      <c r="M659" s="107">
        <v>-3.7706366670000002</v>
      </c>
      <c r="N659" s="107">
        <v>35.486510000000003</v>
      </c>
      <c r="O659" s="108">
        <v>1739.4</v>
      </c>
      <c r="P659" s="108">
        <v>2</v>
      </c>
      <c r="Q659" s="108">
        <v>2.0774117350000001</v>
      </c>
      <c r="R659" s="135"/>
      <c r="S659" s="74">
        <v>39</v>
      </c>
      <c r="T659" s="74">
        <v>28</v>
      </c>
      <c r="U659" s="109">
        <f>V659/X659*T659</f>
        <v>5.2266666666666666</v>
      </c>
      <c r="V659" s="109">
        <v>0.56000000000000005</v>
      </c>
      <c r="W659" s="109">
        <v>0.25591999999999998</v>
      </c>
      <c r="X659" s="74">
        <v>3</v>
      </c>
      <c r="Y659" s="109">
        <v>0.18187999999999999</v>
      </c>
      <c r="Z659" s="109">
        <v>11.8</v>
      </c>
      <c r="AA659" s="77">
        <f>Y659/W659</f>
        <v>0.71069084088777745</v>
      </c>
      <c r="AB659" s="77">
        <f>U659</f>
        <v>5.2266666666666666</v>
      </c>
      <c r="AC659" s="78">
        <f>+AB659*(100-Z659)/100</f>
        <v>4.6099199999999998</v>
      </c>
      <c r="AD659" s="78">
        <f>AC659*AA659</f>
        <v>3.2762279212253831</v>
      </c>
      <c r="AE659" s="78">
        <f>+(AD659/Z659*12.5)</f>
        <v>3.4705804250268888</v>
      </c>
      <c r="AF659" s="63">
        <f>AE659*10000/25</f>
        <v>1388.2321700107557</v>
      </c>
      <c r="AG659" s="63"/>
      <c r="AH659" s="74" t="s">
        <v>2993</v>
      </c>
    </row>
    <row r="660" spans="1:34" ht="15" x14ac:dyDescent="0.2">
      <c r="A660" s="106" t="s">
        <v>23</v>
      </c>
      <c r="B660" s="74" t="s">
        <v>1078</v>
      </c>
      <c r="C660" s="74" t="s">
        <v>1079</v>
      </c>
      <c r="D660" s="74" t="s">
        <v>1080</v>
      </c>
      <c r="E660" s="74" t="s">
        <v>1165</v>
      </c>
      <c r="H660" s="74" t="s">
        <v>153</v>
      </c>
      <c r="I660" s="74" t="s">
        <v>154</v>
      </c>
      <c r="J660" s="74" t="s">
        <v>154</v>
      </c>
      <c r="K660" s="74" t="s">
        <v>24</v>
      </c>
      <c r="L660" s="74" t="s">
        <v>1210</v>
      </c>
      <c r="M660" s="107">
        <v>-7.4577194657165196</v>
      </c>
      <c r="N660" s="107">
        <v>35.776973097387803</v>
      </c>
      <c r="O660" s="108">
        <v>1281.09000885199</v>
      </c>
      <c r="P660" s="108">
        <v>8</v>
      </c>
      <c r="Q660" s="108">
        <v>8.2258783449999999</v>
      </c>
      <c r="R660" s="137"/>
      <c r="S660" s="74">
        <v>55</v>
      </c>
      <c r="T660" s="74">
        <v>47</v>
      </c>
      <c r="U660" s="109">
        <f>V660/X660*T660</f>
        <v>6.5799999999999992</v>
      </c>
      <c r="V660" s="109">
        <v>0.42</v>
      </c>
      <c r="W660" s="109">
        <v>0.28767999999999999</v>
      </c>
      <c r="X660" s="74">
        <v>3</v>
      </c>
      <c r="Y660" s="109">
        <v>0.20984999999999998</v>
      </c>
      <c r="Z660" s="109">
        <v>14.8</v>
      </c>
      <c r="AA660" s="77">
        <f>Y660/W660</f>
        <v>0.72945634037819795</v>
      </c>
      <c r="AB660" s="77">
        <f>U660</f>
        <v>6.5799999999999992</v>
      </c>
      <c r="AC660" s="78">
        <f>+AB660*(100-Z660)/100</f>
        <v>5.60616</v>
      </c>
      <c r="AD660" s="78">
        <f>AC660*AA660</f>
        <v>4.0894489571746382</v>
      </c>
      <c r="AE660" s="78">
        <f>+(AD660/Z660*12.5)</f>
        <v>3.4539264841002013</v>
      </c>
      <c r="AF660" s="63">
        <f>AE660*10000/25</f>
        <v>1381.5705936400805</v>
      </c>
      <c r="AG660" s="63"/>
      <c r="AH660" s="74" t="s">
        <v>2993</v>
      </c>
    </row>
    <row r="661" spans="1:34" ht="15" x14ac:dyDescent="0.2">
      <c r="A661" s="106" t="s">
        <v>23</v>
      </c>
      <c r="B661" s="74" t="s">
        <v>1078</v>
      </c>
      <c r="C661" s="74" t="s">
        <v>1079</v>
      </c>
      <c r="D661" s="74" t="s">
        <v>1419</v>
      </c>
      <c r="E661" s="74" t="s">
        <v>1420</v>
      </c>
      <c r="H661" s="74" t="s">
        <v>181</v>
      </c>
      <c r="I661" s="74" t="s">
        <v>182</v>
      </c>
      <c r="J661" s="74" t="s">
        <v>182</v>
      </c>
      <c r="K661" s="74" t="s">
        <v>25</v>
      </c>
      <c r="L661" s="74" t="s">
        <v>1466</v>
      </c>
      <c r="M661" s="107">
        <v>-8.2707083333333298</v>
      </c>
      <c r="N661" s="107">
        <v>35.046361666666598</v>
      </c>
      <c r="O661" s="108">
        <v>1509.1</v>
      </c>
      <c r="P661" s="108">
        <v>1</v>
      </c>
      <c r="Q661" s="108">
        <v>1.461131865</v>
      </c>
      <c r="R661" s="137"/>
      <c r="S661" s="74">
        <v>80</v>
      </c>
      <c r="T661" s="74">
        <v>46</v>
      </c>
      <c r="U661" s="109">
        <f>V661/X661*T661</f>
        <v>4.2933333333333339</v>
      </c>
      <c r="V661" s="109">
        <v>0.28000000000000003</v>
      </c>
      <c r="W661" s="109">
        <v>0.23119000000000001</v>
      </c>
      <c r="X661" s="74">
        <v>3</v>
      </c>
      <c r="Y661" s="109">
        <v>0.207315</v>
      </c>
      <c r="Z661" s="109">
        <v>12.3</v>
      </c>
      <c r="AA661" s="77">
        <f>Y661/W661</f>
        <v>0.89672996236861457</v>
      </c>
      <c r="AB661" s="77">
        <f>U661</f>
        <v>4.2933333333333339</v>
      </c>
      <c r="AC661" s="78">
        <f>+AB661*(100-Z661)/100</f>
        <v>3.7652533333333338</v>
      </c>
      <c r="AD661" s="78">
        <f>AC661*AA661</f>
        <v>3.3764154799083008</v>
      </c>
      <c r="AE661" s="78">
        <f>+(AD661/Z661*12.5)</f>
        <v>3.4313165446222564</v>
      </c>
      <c r="AF661" s="63">
        <f>AE661*10000/25</f>
        <v>1372.5266178489026</v>
      </c>
      <c r="AG661" s="63"/>
      <c r="AH661" s="74" t="s">
        <v>2993</v>
      </c>
    </row>
    <row r="662" spans="1:34" ht="15" x14ac:dyDescent="0.2">
      <c r="A662" s="106" t="s">
        <v>23</v>
      </c>
      <c r="B662" s="74" t="s">
        <v>1078</v>
      </c>
      <c r="C662" s="74" t="s">
        <v>1079</v>
      </c>
      <c r="D662" s="74" t="s">
        <v>1080</v>
      </c>
      <c r="E662" s="74" t="s">
        <v>1165</v>
      </c>
      <c r="H662" s="74" t="s">
        <v>152</v>
      </c>
      <c r="I662" s="74" t="s">
        <v>1172</v>
      </c>
      <c r="J662" s="74" t="s">
        <v>1173</v>
      </c>
      <c r="K662" s="74" t="s">
        <v>26</v>
      </c>
      <c r="L662" s="74" t="s">
        <v>1176</v>
      </c>
      <c r="M662" s="107">
        <v>-7.4594666670000001</v>
      </c>
      <c r="N662" s="107">
        <v>35.772505000000002</v>
      </c>
      <c r="O662" s="108">
        <v>1318.6</v>
      </c>
      <c r="P662" s="108">
        <v>4</v>
      </c>
      <c r="Q662" s="108">
        <v>3.32652751</v>
      </c>
      <c r="R662" s="137"/>
      <c r="S662" s="74">
        <v>55</v>
      </c>
      <c r="T662" s="74">
        <v>50</v>
      </c>
      <c r="U662" s="109">
        <f>V662/X662*T662</f>
        <v>5.666666666666667</v>
      </c>
      <c r="V662" s="109">
        <v>0.34</v>
      </c>
      <c r="W662" s="109">
        <v>0.28639999999999999</v>
      </c>
      <c r="X662" s="74">
        <v>3</v>
      </c>
      <c r="Y662" s="109">
        <v>0.20469999999999999</v>
      </c>
      <c r="Z662" s="109">
        <v>12.9</v>
      </c>
      <c r="AA662" s="77">
        <f>Y662/W662</f>
        <v>0.7147346368715084</v>
      </c>
      <c r="AB662" s="77">
        <f>U662</f>
        <v>5.666666666666667</v>
      </c>
      <c r="AC662" s="78">
        <f>+AB662*(100-Z662)/100</f>
        <v>4.9356666666666662</v>
      </c>
      <c r="AD662" s="78">
        <f>AC662*AA662</f>
        <v>3.5276919227188079</v>
      </c>
      <c r="AE662" s="78">
        <f>+(AD662/Z662*12.5)</f>
        <v>3.4183061266655117</v>
      </c>
      <c r="AF662" s="63">
        <f>AE662*10000/25</f>
        <v>1367.3224506662048</v>
      </c>
      <c r="AG662" s="63"/>
      <c r="AH662" s="74" t="s">
        <v>2993</v>
      </c>
    </row>
    <row r="663" spans="1:34" ht="15" x14ac:dyDescent="0.2">
      <c r="A663" s="106" t="s">
        <v>23</v>
      </c>
      <c r="B663" s="74" t="s">
        <v>1078</v>
      </c>
      <c r="C663" s="74" t="s">
        <v>1132</v>
      </c>
      <c r="D663" s="74" t="s">
        <v>1868</v>
      </c>
      <c r="E663" s="74" t="s">
        <v>1869</v>
      </c>
      <c r="H663" s="74" t="s">
        <v>456</v>
      </c>
      <c r="I663" s="74" t="s">
        <v>2852</v>
      </c>
      <c r="J663" s="74" t="s">
        <v>457</v>
      </c>
      <c r="K663" s="74" t="s">
        <v>26</v>
      </c>
      <c r="L663" s="74" t="s">
        <v>2861</v>
      </c>
      <c r="M663" s="107">
        <v>-9.1981116620000005</v>
      </c>
      <c r="N663" s="107">
        <v>32.733371259999998</v>
      </c>
      <c r="O663" s="108">
        <v>1324.1260139999999</v>
      </c>
      <c r="P663" s="108">
        <v>4</v>
      </c>
      <c r="Q663" s="108">
        <v>4.1039198399999997</v>
      </c>
      <c r="R663" s="137"/>
      <c r="S663" s="74">
        <v>93</v>
      </c>
      <c r="T663" s="74">
        <v>84</v>
      </c>
      <c r="U663" s="109">
        <f>V663/X663*T663</f>
        <v>8.4</v>
      </c>
      <c r="V663" s="109">
        <v>0.2</v>
      </c>
      <c r="W663" s="109">
        <v>0.16</v>
      </c>
      <c r="X663" s="74">
        <v>2</v>
      </c>
      <c r="Y663" s="109">
        <v>0.13</v>
      </c>
      <c r="Z663" s="110">
        <f>(V663-W663)/V663*100</f>
        <v>20.000000000000004</v>
      </c>
      <c r="AA663" s="77">
        <f>Y663/W663</f>
        <v>0.8125</v>
      </c>
      <c r="AB663" s="77">
        <f>U663</f>
        <v>8.4</v>
      </c>
      <c r="AC663" s="78">
        <f>+AB663*(100-Z663)/100</f>
        <v>6.72</v>
      </c>
      <c r="AD663" s="78">
        <f>AC663*AA663</f>
        <v>5.46</v>
      </c>
      <c r="AE663" s="78">
        <f>+(AD663/Z663*12.5)</f>
        <v>3.4124999999999996</v>
      </c>
      <c r="AF663" s="63">
        <f>AE663*10000/25</f>
        <v>1365</v>
      </c>
      <c r="AG663" s="63"/>
      <c r="AH663" s="74" t="s">
        <v>2993</v>
      </c>
    </row>
    <row r="664" spans="1:34" ht="15" x14ac:dyDescent="0.2">
      <c r="A664" s="106" t="s">
        <v>23</v>
      </c>
      <c r="B664" s="74" t="s">
        <v>1086</v>
      </c>
      <c r="C664" s="74" t="s">
        <v>1177</v>
      </c>
      <c r="D664" s="74" t="s">
        <v>1191</v>
      </c>
      <c r="E664" s="74" t="s">
        <v>1503</v>
      </c>
      <c r="H664" s="74" t="s">
        <v>755</v>
      </c>
      <c r="I664" s="74" t="s">
        <v>1831</v>
      </c>
      <c r="J664" s="74" t="s">
        <v>756</v>
      </c>
      <c r="K664" s="74" t="s">
        <v>24</v>
      </c>
      <c r="L664" s="74" t="s">
        <v>1832</v>
      </c>
      <c r="M664" s="107">
        <v>-3.4460566666666601</v>
      </c>
      <c r="N664" s="107">
        <v>36.912349999999897</v>
      </c>
      <c r="O664" s="108">
        <v>1026.4000000000001</v>
      </c>
      <c r="P664" s="108">
        <v>3</v>
      </c>
      <c r="Q664" s="108">
        <v>3.3173846249999999</v>
      </c>
      <c r="R664" s="135"/>
      <c r="S664" s="74">
        <v>34</v>
      </c>
      <c r="T664" s="74">
        <v>32</v>
      </c>
      <c r="U664" s="109">
        <f>V664/X664*T664</f>
        <v>4.9066666666666672</v>
      </c>
      <c r="V664" s="109">
        <v>0.46</v>
      </c>
      <c r="W664" s="109">
        <v>0.41464999999999996</v>
      </c>
      <c r="X664" s="74">
        <v>3</v>
      </c>
      <c r="Y664" s="109">
        <v>0.32519999999999999</v>
      </c>
      <c r="Z664" s="109">
        <v>12.5</v>
      </c>
      <c r="AA664" s="77">
        <f>Y664/W664</f>
        <v>0.7842758953334138</v>
      </c>
      <c r="AB664" s="77">
        <f>U664</f>
        <v>4.9066666666666672</v>
      </c>
      <c r="AC664" s="78">
        <f>+AB664*(100-Z664)/100</f>
        <v>4.2933333333333339</v>
      </c>
      <c r="AD664" s="78">
        <f>AC664*AA664</f>
        <v>3.3671578439647902</v>
      </c>
      <c r="AE664" s="78">
        <f>+(AD664/Z664*12.5)</f>
        <v>3.3671578439647902</v>
      </c>
      <c r="AF664" s="63">
        <f>AE664*10000/25</f>
        <v>1346.8631375859159</v>
      </c>
      <c r="AG664" s="63"/>
      <c r="AH664" s="74" t="s">
        <v>2993</v>
      </c>
    </row>
    <row r="665" spans="1:34" ht="15" x14ac:dyDescent="0.2">
      <c r="A665" s="106" t="s">
        <v>23</v>
      </c>
      <c r="B665" s="74" t="s">
        <v>1078</v>
      </c>
      <c r="C665" s="74" t="s">
        <v>1079</v>
      </c>
      <c r="D665" s="74" t="s">
        <v>1080</v>
      </c>
      <c r="E665" s="74" t="s">
        <v>1165</v>
      </c>
      <c r="H665" s="74" t="s">
        <v>153</v>
      </c>
      <c r="I665" s="74" t="s">
        <v>154</v>
      </c>
      <c r="J665" s="74" t="s">
        <v>154</v>
      </c>
      <c r="K665" s="74" t="s">
        <v>26</v>
      </c>
      <c r="L665" s="74" t="s">
        <v>1211</v>
      </c>
      <c r="M665" s="107">
        <v>-7.4574431309999998</v>
      </c>
      <c r="N665" s="107">
        <v>35.77589098</v>
      </c>
      <c r="O665" s="108">
        <v>1283.5179049999999</v>
      </c>
      <c r="P665" s="108">
        <v>8</v>
      </c>
      <c r="Q665" s="108">
        <v>8.2258783449999999</v>
      </c>
      <c r="R665" s="137"/>
      <c r="S665" s="74">
        <v>62</v>
      </c>
      <c r="T665" s="74">
        <v>55</v>
      </c>
      <c r="U665" s="109">
        <f>V665/X665*T665</f>
        <v>6.2333333333333334</v>
      </c>
      <c r="V665" s="109">
        <v>0.34</v>
      </c>
      <c r="W665" s="109">
        <v>0.22372</v>
      </c>
      <c r="X665" s="74">
        <v>3</v>
      </c>
      <c r="Y665" s="109">
        <v>0.16031999999999999</v>
      </c>
      <c r="Z665" s="109">
        <v>14.3</v>
      </c>
      <c r="AA665" s="77">
        <f>Y665/W665</f>
        <v>0.71661004827462893</v>
      </c>
      <c r="AB665" s="77">
        <f>U665</f>
        <v>6.2333333333333334</v>
      </c>
      <c r="AC665" s="78">
        <f>+AB665*(100-Z665)/100</f>
        <v>5.341966666666667</v>
      </c>
      <c r="AD665" s="78">
        <f>AC665*AA665</f>
        <v>3.8281069908814587</v>
      </c>
      <c r="AE665" s="78">
        <f>+(AD665/Z665*12.5)</f>
        <v>3.3462473696516248</v>
      </c>
      <c r="AF665" s="63">
        <f>AE665*10000/25</f>
        <v>1338.4989478606501</v>
      </c>
      <c r="AG665" s="63"/>
      <c r="AH665" s="74" t="s">
        <v>2993</v>
      </c>
    </row>
    <row r="666" spans="1:34" ht="15" x14ac:dyDescent="0.2">
      <c r="A666" s="106" t="s">
        <v>23</v>
      </c>
      <c r="B666" s="74" t="s">
        <v>1086</v>
      </c>
      <c r="C666" s="74" t="s">
        <v>1177</v>
      </c>
      <c r="D666" s="74" t="s">
        <v>1178</v>
      </c>
      <c r="E666" s="74" t="s">
        <v>2004</v>
      </c>
      <c r="H666" s="74" t="s">
        <v>518</v>
      </c>
      <c r="I666" s="74" t="s">
        <v>816</v>
      </c>
      <c r="J666" s="74" t="s">
        <v>816</v>
      </c>
      <c r="K666" s="74" t="s">
        <v>26</v>
      </c>
      <c r="L666" s="74" t="s">
        <v>2359</v>
      </c>
      <c r="M666" s="107">
        <v>-3.3507527009999998</v>
      </c>
      <c r="N666" s="107">
        <v>36.355252829999998</v>
      </c>
      <c r="O666" s="108">
        <v>1407.689286</v>
      </c>
      <c r="P666" s="108">
        <v>1</v>
      </c>
      <c r="Q666" s="108">
        <v>1.1265516950000001</v>
      </c>
      <c r="R666" s="135"/>
      <c r="S666" s="74">
        <v>60</v>
      </c>
      <c r="T666" s="74">
        <v>47</v>
      </c>
      <c r="U666" s="109">
        <f>V666/X666*T666</f>
        <v>5.875</v>
      </c>
      <c r="V666" s="109">
        <v>0.25</v>
      </c>
      <c r="W666" s="109">
        <v>0.19858000000000001</v>
      </c>
      <c r="X666" s="74">
        <v>2</v>
      </c>
      <c r="Y666" s="109">
        <v>0.12891</v>
      </c>
      <c r="Z666" s="109">
        <v>12.5</v>
      </c>
      <c r="AA666" s="77">
        <f>Y666/W666</f>
        <v>0.64915902910665724</v>
      </c>
      <c r="AB666" s="77">
        <f>U666</f>
        <v>5.875</v>
      </c>
      <c r="AC666" s="78">
        <f>+AB666*(100-Z666)/100</f>
        <v>5.140625</v>
      </c>
      <c r="AD666" s="78">
        <f>AC666*AA666</f>
        <v>3.3370831340014098</v>
      </c>
      <c r="AE666" s="78">
        <f>+(AD666/Z666*12.5)</f>
        <v>3.3370831340014098</v>
      </c>
      <c r="AF666" s="63">
        <f>AE666*10000/25</f>
        <v>1334.8332536005639</v>
      </c>
      <c r="AG666" s="63"/>
      <c r="AH666" s="74" t="s">
        <v>2993</v>
      </c>
    </row>
    <row r="667" spans="1:34" ht="15" x14ac:dyDescent="0.2">
      <c r="A667" s="106" t="s">
        <v>23</v>
      </c>
      <c r="B667" s="74" t="s">
        <v>1086</v>
      </c>
      <c r="C667" s="74" t="s">
        <v>1177</v>
      </c>
      <c r="D667" s="74" t="s">
        <v>1178</v>
      </c>
      <c r="E667" s="74" t="s">
        <v>1179</v>
      </c>
      <c r="H667" s="74" t="s">
        <v>1051</v>
      </c>
      <c r="I667" s="74" t="s">
        <v>2417</v>
      </c>
      <c r="J667" s="74" t="s">
        <v>1052</v>
      </c>
      <c r="K667" s="74" t="s">
        <v>25</v>
      </c>
      <c r="L667" s="74" t="s">
        <v>2418</v>
      </c>
      <c r="M667" s="107">
        <v>-3.3842066666666599</v>
      </c>
      <c r="N667" s="107">
        <v>36.320933333333301</v>
      </c>
      <c r="O667" s="108">
        <v>1461.4</v>
      </c>
      <c r="P667" s="108">
        <v>2.5</v>
      </c>
      <c r="Q667" s="108">
        <v>1.8681137999999999</v>
      </c>
      <c r="R667" s="135"/>
      <c r="S667" s="74">
        <v>33</v>
      </c>
      <c r="T667" s="74">
        <v>31</v>
      </c>
      <c r="U667" s="109">
        <f>V667/X667*T667</f>
        <v>3.9266666666666672</v>
      </c>
      <c r="V667" s="109">
        <v>0.38</v>
      </c>
      <c r="W667" s="109">
        <v>0.32067000000000001</v>
      </c>
      <c r="X667" s="74">
        <v>3</v>
      </c>
      <c r="Y667" s="109">
        <v>0.31142999999999998</v>
      </c>
      <c r="Z667" s="109">
        <v>12.5</v>
      </c>
      <c r="AA667" s="77">
        <f>Y667/W667</f>
        <v>0.97118533071381785</v>
      </c>
      <c r="AB667" s="77">
        <f>U667</f>
        <v>3.9266666666666672</v>
      </c>
      <c r="AC667" s="78">
        <f>+AB667*(100-Z667)/100</f>
        <v>3.4358333333333335</v>
      </c>
      <c r="AD667" s="78">
        <f>AC667*AA667</f>
        <v>3.3368309321108929</v>
      </c>
      <c r="AE667" s="78">
        <f>+(AD667/Z667*12.5)</f>
        <v>3.3368309321108929</v>
      </c>
      <c r="AF667" s="63">
        <f>AE667*10000/25</f>
        <v>1334.7323728443571</v>
      </c>
      <c r="AG667" s="63"/>
      <c r="AH667" s="74" t="s">
        <v>2993</v>
      </c>
    </row>
    <row r="668" spans="1:34" ht="15" x14ac:dyDescent="0.2">
      <c r="A668" s="106" t="s">
        <v>23</v>
      </c>
      <c r="B668" s="74" t="s">
        <v>1086</v>
      </c>
      <c r="C668" s="74" t="s">
        <v>1177</v>
      </c>
      <c r="D668" s="74" t="s">
        <v>1191</v>
      </c>
      <c r="E668" s="74" t="s">
        <v>1503</v>
      </c>
      <c r="H668" s="74" t="s">
        <v>481</v>
      </c>
      <c r="I668" s="74" t="s">
        <v>1968</v>
      </c>
      <c r="J668" s="74" t="s">
        <v>482</v>
      </c>
      <c r="K668" s="74" t="s">
        <v>24</v>
      </c>
      <c r="L668" s="74" t="s">
        <v>1970</v>
      </c>
      <c r="M668" s="107">
        <v>-3.4497533333333301</v>
      </c>
      <c r="N668" s="107">
        <v>36.914944999999904</v>
      </c>
      <c r="O668" s="108">
        <v>1026.3</v>
      </c>
      <c r="P668" s="108">
        <v>1.5</v>
      </c>
      <c r="Q668" s="108">
        <v>1.6751247950000001</v>
      </c>
      <c r="R668" s="135"/>
      <c r="S668" s="74">
        <v>48</v>
      </c>
      <c r="T668" s="74">
        <v>37</v>
      </c>
      <c r="U668" s="109">
        <f>V668/X668*T668</f>
        <v>4.4399999999999995</v>
      </c>
      <c r="V668" s="109">
        <v>0.36</v>
      </c>
      <c r="W668" s="109">
        <v>0.32163999999999998</v>
      </c>
      <c r="X668" s="74">
        <v>3</v>
      </c>
      <c r="Y668" s="109">
        <v>0.24524000000000001</v>
      </c>
      <c r="Z668" s="109">
        <v>11.3</v>
      </c>
      <c r="AA668" s="77">
        <f>Y668/W668</f>
        <v>0.7624673548066162</v>
      </c>
      <c r="AB668" s="77">
        <f>U668</f>
        <v>4.4399999999999995</v>
      </c>
      <c r="AC668" s="78">
        <f>+AB668*(100-Z668)/100</f>
        <v>3.9382799999999998</v>
      </c>
      <c r="AD668" s="78">
        <f>AC668*AA668</f>
        <v>3.0028099340878005</v>
      </c>
      <c r="AE668" s="78">
        <f>+(AD668/Z668*12.5)</f>
        <v>3.3216924049643812</v>
      </c>
      <c r="AF668" s="63">
        <f>AE668*10000/25</f>
        <v>1328.6769619857525</v>
      </c>
      <c r="AG668" s="63"/>
      <c r="AH668" s="74" t="s">
        <v>2993</v>
      </c>
    </row>
    <row r="669" spans="1:34" ht="15" x14ac:dyDescent="0.2">
      <c r="A669" s="106" t="s">
        <v>23</v>
      </c>
      <c r="B669" s="74" t="s">
        <v>1086</v>
      </c>
      <c r="C669" s="74" t="s">
        <v>1087</v>
      </c>
      <c r="D669" s="74" t="s">
        <v>1141</v>
      </c>
      <c r="E669" s="74" t="s">
        <v>1142</v>
      </c>
      <c r="H669" s="74" t="s">
        <v>1069</v>
      </c>
      <c r="I669" s="74" t="s">
        <v>2786</v>
      </c>
      <c r="J669" s="74" t="s">
        <v>848</v>
      </c>
      <c r="K669" s="74" t="s">
        <v>26</v>
      </c>
      <c r="L669" s="74" t="s">
        <v>2792</v>
      </c>
      <c r="M669" s="107">
        <v>-3.2389716669999999</v>
      </c>
      <c r="N669" s="107">
        <v>37.139433330000003</v>
      </c>
      <c r="O669" s="108">
        <v>1152.2</v>
      </c>
      <c r="P669" s="108">
        <v>2</v>
      </c>
      <c r="Q669" s="108">
        <v>1.9034498150000001</v>
      </c>
      <c r="R669" s="135"/>
      <c r="S669" s="74">
        <v>39</v>
      </c>
      <c r="T669" s="74">
        <v>27</v>
      </c>
      <c r="U669" s="109">
        <f>V669/X669*T669</f>
        <v>5.04</v>
      </c>
      <c r="V669" s="109">
        <v>0.56000000000000005</v>
      </c>
      <c r="W669" s="109">
        <v>0.42237000000000002</v>
      </c>
      <c r="X669" s="74">
        <v>3</v>
      </c>
      <c r="Y669" s="109">
        <v>0.34691000000000005</v>
      </c>
      <c r="Z669" s="109">
        <v>13.5</v>
      </c>
      <c r="AA669" s="77">
        <f>Y669/W669</f>
        <v>0.82134147785117317</v>
      </c>
      <c r="AB669" s="77">
        <f>U669</f>
        <v>5.04</v>
      </c>
      <c r="AC669" s="78">
        <f>+AB669*(100-Z669)/100</f>
        <v>4.3595999999999995</v>
      </c>
      <c r="AD669" s="78">
        <f>AC669*AA669</f>
        <v>3.5807203068399742</v>
      </c>
      <c r="AE669" s="78">
        <f>+(AD669/Z669*12.5)</f>
        <v>3.3154817655925686</v>
      </c>
      <c r="AF669" s="63">
        <f>AE669*10000/25</f>
        <v>1326.1927062370273</v>
      </c>
      <c r="AG669" s="63"/>
      <c r="AH669" s="74" t="s">
        <v>2993</v>
      </c>
    </row>
    <row r="670" spans="1:34" ht="15" x14ac:dyDescent="0.2">
      <c r="A670" s="106" t="s">
        <v>23</v>
      </c>
      <c r="B670" s="74" t="s">
        <v>1078</v>
      </c>
      <c r="C670" s="74" t="s">
        <v>1079</v>
      </c>
      <c r="D670" s="74" t="s">
        <v>1080</v>
      </c>
      <c r="E670" s="74" t="s">
        <v>1081</v>
      </c>
      <c r="H670" s="74" t="s">
        <v>132</v>
      </c>
      <c r="I670" s="74" t="s">
        <v>133</v>
      </c>
      <c r="J670" s="74" t="s">
        <v>133</v>
      </c>
      <c r="K670" s="74" t="s">
        <v>26</v>
      </c>
      <c r="L670" s="74" t="s">
        <v>1111</v>
      </c>
      <c r="M670" s="107">
        <v>-7.4891597430000001</v>
      </c>
      <c r="N670" s="107">
        <v>35.757439439999999</v>
      </c>
      <c r="O670" s="108">
        <v>1315.746805</v>
      </c>
      <c r="P670" s="108">
        <v>5</v>
      </c>
      <c r="Q670" s="108">
        <v>3.5929066999999999</v>
      </c>
      <c r="R670" s="135"/>
      <c r="S670" s="74">
        <v>46</v>
      </c>
      <c r="T670" s="74">
        <v>32</v>
      </c>
      <c r="U670" s="109">
        <f>V670/X670*T670</f>
        <v>5.12</v>
      </c>
      <c r="V670" s="109">
        <v>0.48</v>
      </c>
      <c r="W670" s="109">
        <v>0.26683999999999997</v>
      </c>
      <c r="X670" s="74">
        <v>3</v>
      </c>
      <c r="Y670" s="109">
        <v>0.192</v>
      </c>
      <c r="Z670" s="109">
        <v>12.2</v>
      </c>
      <c r="AA670" s="77">
        <f>Y670/W670</f>
        <v>0.71953230400239854</v>
      </c>
      <c r="AB670" s="77">
        <f>U670</f>
        <v>5.12</v>
      </c>
      <c r="AC670" s="78">
        <f>+AB670*(100-Z670)/100</f>
        <v>4.4953599999999998</v>
      </c>
      <c r="AD670" s="78">
        <f>AC670*AA670</f>
        <v>3.2345567381202223</v>
      </c>
      <c r="AE670" s="78">
        <f>+(AD670/Z670*12.5)</f>
        <v>3.3140950185658018</v>
      </c>
      <c r="AF670" s="63">
        <f>AE670*10000/25</f>
        <v>1325.6380074263207</v>
      </c>
      <c r="AG670" s="63"/>
      <c r="AH670" s="74" t="s">
        <v>2993</v>
      </c>
    </row>
    <row r="671" spans="1:34" ht="15" x14ac:dyDescent="0.2">
      <c r="A671" s="106" t="s">
        <v>23</v>
      </c>
      <c r="B671" s="74" t="s">
        <v>1086</v>
      </c>
      <c r="C671" s="74" t="s">
        <v>1087</v>
      </c>
      <c r="D671" s="74" t="s">
        <v>1088</v>
      </c>
      <c r="E671" s="74" t="s">
        <v>1089</v>
      </c>
      <c r="H671" s="74" t="s">
        <v>586</v>
      </c>
      <c r="I671" s="74" t="s">
        <v>2057</v>
      </c>
      <c r="J671" s="74" t="s">
        <v>780</v>
      </c>
      <c r="K671" s="74" t="s">
        <v>26</v>
      </c>
      <c r="L671" s="74" t="s">
        <v>2061</v>
      </c>
      <c r="M671" s="107">
        <v>-3.2323875869999998</v>
      </c>
      <c r="N671" s="107">
        <v>37.083046850000002</v>
      </c>
      <c r="O671" s="108">
        <v>1150.8620519999999</v>
      </c>
      <c r="P671" s="108">
        <v>0.5</v>
      </c>
      <c r="Q671" s="108">
        <v>0.32469597</v>
      </c>
      <c r="R671" s="135"/>
      <c r="S671" s="74">
        <v>54</v>
      </c>
      <c r="T671" s="74">
        <v>49</v>
      </c>
      <c r="U671" s="109">
        <f>V671/X671*T671</f>
        <v>4.246666666666667</v>
      </c>
      <c r="V671" s="109">
        <v>0.26</v>
      </c>
      <c r="W671" s="109">
        <v>0.24471999999999999</v>
      </c>
      <c r="X671" s="74">
        <v>3</v>
      </c>
      <c r="Y671" s="109">
        <v>0.17888999999999999</v>
      </c>
      <c r="Z671" s="109">
        <v>10.5</v>
      </c>
      <c r="AA671" s="77">
        <f>Y671/W671</f>
        <v>0.73099869238313175</v>
      </c>
      <c r="AB671" s="77">
        <f>U671</f>
        <v>4.246666666666667</v>
      </c>
      <c r="AC671" s="78">
        <f>+AB671*(100-Z671)/100</f>
        <v>3.8007666666666671</v>
      </c>
      <c r="AD671" s="78">
        <f>AC671*AA671</f>
        <v>2.778355463386728</v>
      </c>
      <c r="AE671" s="78">
        <f>+(AD671/Z671*12.5)</f>
        <v>3.307566027841343</v>
      </c>
      <c r="AF671" s="63">
        <f>AE671*10000/25</f>
        <v>1323.0264111365373</v>
      </c>
      <c r="AG671" s="63"/>
      <c r="AH671" s="74" t="s">
        <v>2993</v>
      </c>
    </row>
    <row r="672" spans="1:34" ht="15" x14ac:dyDescent="0.2">
      <c r="A672" s="106" t="s">
        <v>23</v>
      </c>
      <c r="B672" s="74" t="s">
        <v>1078</v>
      </c>
      <c r="C672" s="74" t="s">
        <v>1132</v>
      </c>
      <c r="D672" s="74" t="s">
        <v>1868</v>
      </c>
      <c r="E672" s="74" t="s">
        <v>2075</v>
      </c>
      <c r="H672" s="74" t="s">
        <v>923</v>
      </c>
      <c r="I672" s="74" t="s">
        <v>924</v>
      </c>
      <c r="J672" s="74" t="s">
        <v>924</v>
      </c>
      <c r="K672" s="74" t="s">
        <v>26</v>
      </c>
      <c r="L672" s="74" t="s">
        <v>2916</v>
      </c>
      <c r="M672" s="107">
        <v>-9.1733216669999997</v>
      </c>
      <c r="N672" s="107">
        <v>32.707086670000002</v>
      </c>
      <c r="O672" s="108">
        <v>1300.2</v>
      </c>
      <c r="P672" s="108">
        <v>5.5</v>
      </c>
      <c r="Q672" s="108">
        <v>4.5781143350000004</v>
      </c>
      <c r="R672" s="137"/>
      <c r="S672" s="74">
        <v>58</v>
      </c>
      <c r="T672" s="74">
        <v>50</v>
      </c>
      <c r="U672" s="109">
        <f>V672/X672*T672</f>
        <v>5.3333333333333339</v>
      </c>
      <c r="V672" s="109">
        <v>0.32</v>
      </c>
      <c r="W672" s="109">
        <v>0.29136000000000001</v>
      </c>
      <c r="X672" s="74">
        <v>3</v>
      </c>
      <c r="Y672" s="109">
        <v>0.2064</v>
      </c>
      <c r="Z672" s="109">
        <v>12.5</v>
      </c>
      <c r="AA672" s="77">
        <f>Y672/W672</f>
        <v>0.70840197693574958</v>
      </c>
      <c r="AB672" s="77">
        <f>U672</f>
        <v>5.3333333333333339</v>
      </c>
      <c r="AC672" s="78">
        <f>+AB672*(100-Z672)/100</f>
        <v>4.6666666666666679</v>
      </c>
      <c r="AD672" s="78">
        <f>AC672*AA672</f>
        <v>3.3058758923668323</v>
      </c>
      <c r="AE672" s="78">
        <f>+(AD672/Z672*12.5)</f>
        <v>3.3058758923668323</v>
      </c>
      <c r="AF672" s="63">
        <f>AE672*10000/25</f>
        <v>1322.3503569467327</v>
      </c>
      <c r="AG672" s="63"/>
      <c r="AH672" s="74" t="s">
        <v>2993</v>
      </c>
    </row>
    <row r="673" spans="1:34" ht="15" x14ac:dyDescent="0.2">
      <c r="A673" s="106" t="s">
        <v>23</v>
      </c>
      <c r="B673" s="74" t="s">
        <v>1086</v>
      </c>
      <c r="C673" s="74" t="s">
        <v>1087</v>
      </c>
      <c r="D673" s="74" t="s">
        <v>1260</v>
      </c>
      <c r="E673" s="74" t="s">
        <v>1261</v>
      </c>
      <c r="H673" s="74" t="s">
        <v>573</v>
      </c>
      <c r="I673" s="74" t="s">
        <v>1262</v>
      </c>
      <c r="J673" s="74" t="s">
        <v>1263</v>
      </c>
      <c r="K673" s="74" t="s">
        <v>24</v>
      </c>
      <c r="L673" s="74" t="s">
        <v>1266</v>
      </c>
      <c r="M673" s="107">
        <v>-3.7768612913542698</v>
      </c>
      <c r="N673" s="107">
        <v>37.617771876898402</v>
      </c>
      <c r="O673" s="108">
        <v>994.6097282037</v>
      </c>
      <c r="P673" s="108">
        <v>0.75</v>
      </c>
      <c r="Q673" s="108">
        <v>0.64642668000000003</v>
      </c>
      <c r="R673" s="135"/>
      <c r="S673" s="74">
        <v>46</v>
      </c>
      <c r="T673" s="74">
        <v>42</v>
      </c>
      <c r="U673" s="109">
        <f>V673/X673*T673</f>
        <v>4.7600000000000007</v>
      </c>
      <c r="V673" s="109">
        <v>0.34</v>
      </c>
      <c r="W673" s="109">
        <v>0.34795999999999999</v>
      </c>
      <c r="X673" s="74">
        <v>3</v>
      </c>
      <c r="Y673" s="109">
        <v>0.26588000000000001</v>
      </c>
      <c r="Z673" s="109">
        <v>12.1</v>
      </c>
      <c r="AA673" s="77">
        <f>Y673/W673</f>
        <v>0.76411081733532593</v>
      </c>
      <c r="AB673" s="77">
        <f>U673</f>
        <v>4.7600000000000007</v>
      </c>
      <c r="AC673" s="78">
        <f>+AB673*(100-Z673)/100</f>
        <v>4.1840400000000013</v>
      </c>
      <c r="AD673" s="78">
        <f>AC673*AA673</f>
        <v>3.1970702241636979</v>
      </c>
      <c r="AE673" s="78">
        <f>+(AD673/Z673*12.5)</f>
        <v>3.3027584960368781</v>
      </c>
      <c r="AF673" s="63">
        <f>AE673*10000/25</f>
        <v>1321.1033984147514</v>
      </c>
      <c r="AG673" s="63"/>
      <c r="AH673" s="74" t="s">
        <v>2993</v>
      </c>
    </row>
    <row r="674" spans="1:34" ht="15" x14ac:dyDescent="0.2">
      <c r="A674" s="106" t="s">
        <v>23</v>
      </c>
      <c r="B674" s="74" t="s">
        <v>1078</v>
      </c>
      <c r="C674" s="74" t="s">
        <v>1132</v>
      </c>
      <c r="D674" s="74" t="s">
        <v>1868</v>
      </c>
      <c r="E674" s="74" t="s">
        <v>2519</v>
      </c>
      <c r="H674" s="74" t="s">
        <v>468</v>
      </c>
      <c r="I674" s="74" t="s">
        <v>469</v>
      </c>
      <c r="J674" s="74" t="s">
        <v>469</v>
      </c>
      <c r="K674" s="74" t="s">
        <v>24</v>
      </c>
      <c r="L674" s="74" t="s">
        <v>2897</v>
      </c>
      <c r="M674" s="107">
        <v>-9.1723983333333301</v>
      </c>
      <c r="N674" s="107">
        <v>32.731601666666599</v>
      </c>
      <c r="O674" s="108">
        <v>1299</v>
      </c>
      <c r="P674" s="108">
        <v>1</v>
      </c>
      <c r="Q674" s="108">
        <v>1.3113862350000001</v>
      </c>
      <c r="R674" s="137"/>
      <c r="S674" s="74">
        <v>101</v>
      </c>
      <c r="T674" s="74">
        <v>70</v>
      </c>
      <c r="U674" s="109">
        <f>V674/X674*T674</f>
        <v>5.25</v>
      </c>
      <c r="V674" s="109">
        <v>0.3</v>
      </c>
      <c r="W674" s="109">
        <v>0.25739000000000001</v>
      </c>
      <c r="X674" s="74">
        <v>4</v>
      </c>
      <c r="Y674" s="109">
        <v>0.18787999999999999</v>
      </c>
      <c r="Z674" s="109">
        <v>12.7</v>
      </c>
      <c r="AA674" s="77">
        <f>Y674/W674</f>
        <v>0.7299428882240957</v>
      </c>
      <c r="AB674" s="77">
        <f>U674</f>
        <v>5.25</v>
      </c>
      <c r="AC674" s="78">
        <f>+AB674*(100-Z674)/100</f>
        <v>4.5832499999999996</v>
      </c>
      <c r="AD674" s="78">
        <f>AC674*AA674</f>
        <v>3.3455107424530861</v>
      </c>
      <c r="AE674" s="78">
        <f>+(AD674/Z674*12.5)</f>
        <v>3.2928255339105177</v>
      </c>
      <c r="AF674" s="63">
        <f>AE674*10000/25</f>
        <v>1317.130213564207</v>
      </c>
      <c r="AG674" s="63"/>
      <c r="AH674" s="74" t="s">
        <v>1580</v>
      </c>
    </row>
    <row r="675" spans="1:34" ht="15" x14ac:dyDescent="0.2">
      <c r="A675" s="106" t="s">
        <v>23</v>
      </c>
      <c r="B675" s="74" t="s">
        <v>1078</v>
      </c>
      <c r="C675" s="74" t="s">
        <v>1079</v>
      </c>
      <c r="D675" s="74" t="s">
        <v>1228</v>
      </c>
      <c r="E675" s="74" t="s">
        <v>1366</v>
      </c>
      <c r="H675" s="74" t="s">
        <v>175</v>
      </c>
      <c r="I675" s="74" t="s">
        <v>1390</v>
      </c>
      <c r="J675" s="74" t="s">
        <v>176</v>
      </c>
      <c r="K675" s="74" t="s">
        <v>25</v>
      </c>
      <c r="L675" s="74" t="s">
        <v>1391</v>
      </c>
      <c r="M675" s="107">
        <v>-7.6925933333333303</v>
      </c>
      <c r="N675" s="107">
        <v>35.985664999999997</v>
      </c>
      <c r="O675" s="108">
        <v>1480.8</v>
      </c>
      <c r="P675" s="108">
        <v>0.5</v>
      </c>
      <c r="Q675" s="108">
        <v>0.65309851500000005</v>
      </c>
      <c r="R675" s="137"/>
      <c r="S675" s="74">
        <v>74</v>
      </c>
      <c r="T675" s="74">
        <v>64</v>
      </c>
      <c r="U675" s="109">
        <f>V675/X675*T675</f>
        <v>8.32</v>
      </c>
      <c r="V675" s="109">
        <v>0.52</v>
      </c>
      <c r="W675" s="109">
        <v>0.43447000000000002</v>
      </c>
      <c r="X675" s="74">
        <v>4</v>
      </c>
      <c r="Y675" s="109">
        <v>0.21559999999999999</v>
      </c>
      <c r="Z675" s="110">
        <v>13.6</v>
      </c>
      <c r="AA675" s="77">
        <f>Y675/W675</f>
        <v>0.49623679425506934</v>
      </c>
      <c r="AB675" s="77">
        <f>U675</f>
        <v>8.32</v>
      </c>
      <c r="AC675" s="78">
        <f>+AB675*(100-Z675)/100</f>
        <v>7.1884800000000011</v>
      </c>
      <c r="AD675" s="78">
        <f>AC675*AA675</f>
        <v>3.5671882707666813</v>
      </c>
      <c r="AE675" s="78">
        <f>+(AD675/Z675*12.5)</f>
        <v>3.2786656900429056</v>
      </c>
      <c r="AF675" s="61">
        <f>AE675*10000/25</f>
        <v>1311.4662760171623</v>
      </c>
      <c r="AG675" s="63"/>
      <c r="AH675" s="74" t="s">
        <v>1580</v>
      </c>
    </row>
    <row r="676" spans="1:34" ht="15" x14ac:dyDescent="0.2">
      <c r="A676" s="106" t="s">
        <v>23</v>
      </c>
      <c r="B676" s="74" t="s">
        <v>1086</v>
      </c>
      <c r="C676" s="74" t="s">
        <v>1177</v>
      </c>
      <c r="D676" s="74" t="s">
        <v>1191</v>
      </c>
      <c r="E676" s="74" t="s">
        <v>1192</v>
      </c>
      <c r="H676" s="74" t="s">
        <v>476</v>
      </c>
      <c r="I676" s="74" t="s">
        <v>1224</v>
      </c>
      <c r="J676" s="74" t="s">
        <v>1224</v>
      </c>
      <c r="K676" s="74" t="s">
        <v>24</v>
      </c>
      <c r="L676" s="74" t="s">
        <v>1225</v>
      </c>
      <c r="M676" s="107">
        <v>-3.45675666666666</v>
      </c>
      <c r="N676" s="107">
        <v>36.849793333333302</v>
      </c>
      <c r="O676" s="108">
        <v>1031</v>
      </c>
      <c r="P676" s="108">
        <v>1</v>
      </c>
      <c r="Q676" s="108">
        <v>0.89600272999999997</v>
      </c>
      <c r="R676" s="135"/>
      <c r="S676" s="74">
        <v>35</v>
      </c>
      <c r="T676" s="74">
        <v>35</v>
      </c>
      <c r="U676" s="109">
        <f>V676/X676*T676</f>
        <v>5.3666666666666671</v>
      </c>
      <c r="V676" s="109">
        <v>0.46</v>
      </c>
      <c r="W676" s="109">
        <v>0.41139999999999999</v>
      </c>
      <c r="X676" s="74">
        <v>3</v>
      </c>
      <c r="Y676" s="109">
        <v>0.31863999999999998</v>
      </c>
      <c r="Z676" s="109">
        <v>13.7</v>
      </c>
      <c r="AA676" s="77">
        <f>Y676/W676</f>
        <v>0.77452600875060762</v>
      </c>
      <c r="AB676" s="77">
        <f>U676</f>
        <v>5.3666666666666671</v>
      </c>
      <c r="AC676" s="78">
        <f>+AB676*(100-Z676)/100</f>
        <v>4.6314333333333337</v>
      </c>
      <c r="AD676" s="78">
        <f>AC676*AA676</f>
        <v>3.5871655744611894</v>
      </c>
      <c r="AE676" s="78">
        <f>+(AD676/Z676*12.5)</f>
        <v>3.2729612905667791</v>
      </c>
      <c r="AF676" s="63">
        <f>AE676*10000/25</f>
        <v>1309.1845162267116</v>
      </c>
      <c r="AG676" s="63"/>
      <c r="AH676" s="74" t="s">
        <v>1580</v>
      </c>
    </row>
    <row r="677" spans="1:34" ht="15" x14ac:dyDescent="0.2">
      <c r="A677" s="106" t="s">
        <v>23</v>
      </c>
      <c r="B677" s="74" t="s">
        <v>1078</v>
      </c>
      <c r="C677" s="74" t="s">
        <v>1132</v>
      </c>
      <c r="D677" s="74" t="s">
        <v>1868</v>
      </c>
      <c r="E677" s="74" t="s">
        <v>2519</v>
      </c>
      <c r="H677" s="74" t="s">
        <v>468</v>
      </c>
      <c r="I677" s="74" t="s">
        <v>469</v>
      </c>
      <c r="J677" s="74" t="s">
        <v>469</v>
      </c>
      <c r="K677" s="74" t="s">
        <v>25</v>
      </c>
      <c r="L677" s="74" t="s">
        <v>2896</v>
      </c>
      <c r="M677" s="107">
        <v>-9.1724599999999992</v>
      </c>
      <c r="N677" s="107">
        <v>32.731265</v>
      </c>
      <c r="O677" s="108">
        <v>1307.0999999999999</v>
      </c>
      <c r="P677" s="108">
        <v>1</v>
      </c>
      <c r="Q677" s="108">
        <v>1.3113862350000001</v>
      </c>
      <c r="R677" s="137"/>
      <c r="S677" s="74">
        <v>98</v>
      </c>
      <c r="T677" s="74">
        <v>49</v>
      </c>
      <c r="U677" s="109">
        <f>V677/X677*T677</f>
        <v>5.2266666666666666</v>
      </c>
      <c r="V677" s="109">
        <v>0.32</v>
      </c>
      <c r="W677" s="109">
        <v>0.24965000000000001</v>
      </c>
      <c r="X677" s="74">
        <v>3</v>
      </c>
      <c r="Y677" s="109">
        <v>0.17632</v>
      </c>
      <c r="Z677" s="109">
        <v>12.5</v>
      </c>
      <c r="AA677" s="77">
        <f>Y677/W677</f>
        <v>0.70626877628680151</v>
      </c>
      <c r="AB677" s="77">
        <f>U677</f>
        <v>5.2266666666666666</v>
      </c>
      <c r="AC677" s="78">
        <f>+AB677*(100-Z677)/100</f>
        <v>4.5733333333333333</v>
      </c>
      <c r="AD677" s="78">
        <f>AC677*AA677</f>
        <v>3.2300025368849723</v>
      </c>
      <c r="AE677" s="78">
        <f>+(AD677/Z677*12.5)</f>
        <v>3.2300025368849723</v>
      </c>
      <c r="AF677" s="63">
        <f>AE677*10000/25</f>
        <v>1292.0010147539888</v>
      </c>
      <c r="AG677" s="63"/>
      <c r="AH677" s="74" t="s">
        <v>2065</v>
      </c>
    </row>
    <row r="678" spans="1:34" ht="15" x14ac:dyDescent="0.2">
      <c r="A678" s="106" t="s">
        <v>23</v>
      </c>
      <c r="B678" s="74" t="s">
        <v>1078</v>
      </c>
      <c r="C678" s="74" t="s">
        <v>1194</v>
      </c>
      <c r="D678" s="74" t="s">
        <v>1195</v>
      </c>
      <c r="E678" s="74" t="s">
        <v>1196</v>
      </c>
      <c r="H678" s="74" t="s">
        <v>360</v>
      </c>
      <c r="I678" s="74" t="s">
        <v>2269</v>
      </c>
      <c r="J678" s="74" t="s">
        <v>2270</v>
      </c>
      <c r="K678" s="74" t="s">
        <v>26</v>
      </c>
      <c r="L678" s="74" t="s">
        <v>2272</v>
      </c>
      <c r="M678" s="107">
        <v>-8.5693817120000002</v>
      </c>
      <c r="N678" s="107">
        <v>32.02144243</v>
      </c>
      <c r="O678" s="108">
        <v>1532.5621980000001</v>
      </c>
      <c r="P678" s="108">
        <v>1.75</v>
      </c>
      <c r="Q678" s="108">
        <v>1.7072484450000001</v>
      </c>
      <c r="R678" s="137"/>
      <c r="S678" s="74">
        <v>102</v>
      </c>
      <c r="T678" s="74">
        <v>104</v>
      </c>
      <c r="U678" s="109">
        <f>V678/X678*T678</f>
        <v>19.413333333333334</v>
      </c>
      <c r="V678" s="109">
        <v>0.56000000000000005</v>
      </c>
      <c r="W678" s="109">
        <v>0.34</v>
      </c>
      <c r="X678" s="74">
        <v>3</v>
      </c>
      <c r="Y678" s="109">
        <v>0.29199999999999998</v>
      </c>
      <c r="Z678" s="110">
        <f>(V678-W678)/V678*100</f>
        <v>39.285714285714285</v>
      </c>
      <c r="AA678" s="77">
        <f>Y678/W678</f>
        <v>0.85882352941176454</v>
      </c>
      <c r="AB678" s="77">
        <f>U678</f>
        <v>19.413333333333334</v>
      </c>
      <c r="AC678" s="78">
        <f>+AB678*(100-Z678)/100</f>
        <v>11.786666666666667</v>
      </c>
      <c r="AD678" s="78">
        <f>AC678*AA678</f>
        <v>10.122666666666666</v>
      </c>
      <c r="AE678" s="78">
        <f>+(AD678/Z678*12.5)</f>
        <v>3.2208484848484846</v>
      </c>
      <c r="AF678" s="63">
        <f>AE678*10000/25</f>
        <v>1288.3393939393939</v>
      </c>
      <c r="AG678" s="63"/>
      <c r="AH678" s="74" t="s">
        <v>2065</v>
      </c>
    </row>
    <row r="679" spans="1:34" ht="15" x14ac:dyDescent="0.2">
      <c r="A679" s="106" t="s">
        <v>23</v>
      </c>
      <c r="B679" s="74" t="s">
        <v>1086</v>
      </c>
      <c r="C679" s="74" t="s">
        <v>1103</v>
      </c>
      <c r="D679" s="74" t="s">
        <v>1104</v>
      </c>
      <c r="E679" s="74" t="s">
        <v>1267</v>
      </c>
      <c r="H679" s="74" t="s">
        <v>599</v>
      </c>
      <c r="I679" s="74" t="s">
        <v>1455</v>
      </c>
      <c r="J679" s="74" t="s">
        <v>1456</v>
      </c>
      <c r="K679" s="74" t="s">
        <v>26</v>
      </c>
      <c r="L679" s="74" t="s">
        <v>1459</v>
      </c>
      <c r="M679" s="107">
        <v>-4.2031620609999996</v>
      </c>
      <c r="N679" s="107">
        <v>35.563057379999996</v>
      </c>
      <c r="O679" s="108">
        <v>1622.0765670000001</v>
      </c>
      <c r="P679" s="108">
        <v>1.75</v>
      </c>
      <c r="Q679" s="108">
        <v>2.0618441199999999</v>
      </c>
      <c r="R679" s="135"/>
      <c r="S679" s="74">
        <v>33</v>
      </c>
      <c r="T679" s="74">
        <v>33</v>
      </c>
      <c r="U679" s="109">
        <f>V679/X679*T679</f>
        <v>7.5900000000000007</v>
      </c>
      <c r="V679" s="109">
        <v>0.46</v>
      </c>
      <c r="W679" s="109">
        <v>0.33906999999999998</v>
      </c>
      <c r="X679" s="74">
        <v>2</v>
      </c>
      <c r="Y679" s="109">
        <v>0.15827000000000002</v>
      </c>
      <c r="Z679" s="109">
        <v>12.1</v>
      </c>
      <c r="AA679" s="77">
        <f>Y679/W679</f>
        <v>0.46677677175804416</v>
      </c>
      <c r="AB679" s="77">
        <f>U679</f>
        <v>7.5900000000000007</v>
      </c>
      <c r="AC679" s="78">
        <f>+AB679*(100-Z679)/100</f>
        <v>6.6716100000000003</v>
      </c>
      <c r="AD679" s="78">
        <f>AC679*AA679</f>
        <v>3.1141525782286852</v>
      </c>
      <c r="AE679" s="78">
        <f>+(AD679/Z679*12.5)</f>
        <v>3.2170997708974016</v>
      </c>
      <c r="AF679" s="63">
        <f>AE679*10000/25</f>
        <v>1286.8399083589607</v>
      </c>
      <c r="AG679" s="63"/>
      <c r="AH679" s="74" t="s">
        <v>2065</v>
      </c>
    </row>
    <row r="680" spans="1:34" ht="15" x14ac:dyDescent="0.2">
      <c r="A680" s="106" t="s">
        <v>23</v>
      </c>
      <c r="B680" s="74" t="s">
        <v>1086</v>
      </c>
      <c r="C680" s="74" t="s">
        <v>1177</v>
      </c>
      <c r="D680" s="74" t="s">
        <v>1178</v>
      </c>
      <c r="E680" s="74" t="s">
        <v>2086</v>
      </c>
      <c r="H680" s="74" t="s">
        <v>515</v>
      </c>
      <c r="I680" s="74" t="s">
        <v>2087</v>
      </c>
      <c r="J680" s="74" t="s">
        <v>785</v>
      </c>
      <c r="K680" s="74" t="s">
        <v>25</v>
      </c>
      <c r="L680" s="74" t="s">
        <v>2090</v>
      </c>
      <c r="M680" s="107">
        <v>-3.35788333333333</v>
      </c>
      <c r="N680" s="107">
        <v>36.325403333333298</v>
      </c>
      <c r="O680" s="108">
        <v>1481.7</v>
      </c>
      <c r="P680" s="108">
        <v>1</v>
      </c>
      <c r="Q680" s="108">
        <v>1.03339311</v>
      </c>
      <c r="R680" s="135"/>
      <c r="S680" s="74">
        <v>42</v>
      </c>
      <c r="T680" s="74">
        <v>37</v>
      </c>
      <c r="U680" s="109">
        <f>V680/X680*T680</f>
        <v>5.55</v>
      </c>
      <c r="V680" s="109">
        <v>0.6</v>
      </c>
      <c r="W680" s="109">
        <v>0.41611000000000004</v>
      </c>
      <c r="X680" s="74">
        <v>4</v>
      </c>
      <c r="Y680" s="109">
        <v>0.30813000000000001</v>
      </c>
      <c r="Z680" s="109">
        <v>13.8</v>
      </c>
      <c r="AA680" s="77">
        <f>Y680/W680</f>
        <v>0.74050130974982575</v>
      </c>
      <c r="AB680" s="77">
        <f>U680</f>
        <v>5.55</v>
      </c>
      <c r="AC680" s="78">
        <f>+AB680*(100-Z680)/100</f>
        <v>4.7841000000000005</v>
      </c>
      <c r="AD680" s="78">
        <f>AC680*AA680</f>
        <v>3.5426323159741417</v>
      </c>
      <c r="AE680" s="78">
        <f>+(AD680/Z680*12.5)</f>
        <v>3.2089060833099108</v>
      </c>
      <c r="AF680" s="63">
        <f>AE680*10000/25</f>
        <v>1283.5624333239643</v>
      </c>
      <c r="AG680" s="63"/>
      <c r="AH680" s="74" t="s">
        <v>2993</v>
      </c>
    </row>
    <row r="681" spans="1:34" ht="15" x14ac:dyDescent="0.2">
      <c r="A681" s="106" t="s">
        <v>23</v>
      </c>
      <c r="B681" s="74" t="s">
        <v>1078</v>
      </c>
      <c r="C681" s="74" t="s">
        <v>1157</v>
      </c>
      <c r="D681" s="74" t="s">
        <v>1158</v>
      </c>
      <c r="E681" s="74" t="s">
        <v>2402</v>
      </c>
      <c r="H681" s="74" t="s">
        <v>1042</v>
      </c>
      <c r="I681" s="74" t="s">
        <v>2539</v>
      </c>
      <c r="J681" s="74" t="s">
        <v>2540</v>
      </c>
      <c r="K681" s="74" t="s">
        <v>26</v>
      </c>
      <c r="L681" s="74" t="s">
        <v>2543</v>
      </c>
      <c r="M681" s="107">
        <v>-10.408625000000001</v>
      </c>
      <c r="N681" s="107">
        <v>36.143205000000002</v>
      </c>
      <c r="O681" s="108">
        <v>838.1</v>
      </c>
      <c r="P681" s="108">
        <v>2</v>
      </c>
      <c r="Q681" s="108">
        <v>0.85868987500000005</v>
      </c>
      <c r="R681" s="137"/>
      <c r="S681" s="74">
        <v>25</v>
      </c>
      <c r="T681" s="74">
        <v>25</v>
      </c>
      <c r="U681" s="109">
        <f>V681/X681*T681</f>
        <v>4.833333333333333</v>
      </c>
      <c r="V681" s="109">
        <v>0.57999999999999996</v>
      </c>
      <c r="W681" s="109">
        <v>0.38</v>
      </c>
      <c r="X681" s="74">
        <v>3</v>
      </c>
      <c r="Y681" s="109">
        <v>0.32800000000000001</v>
      </c>
      <c r="Z681" s="109">
        <v>14</v>
      </c>
      <c r="AA681" s="77">
        <f>Y681/W681</f>
        <v>0.86315789473684212</v>
      </c>
      <c r="AB681" s="77">
        <f>U681</f>
        <v>4.833333333333333</v>
      </c>
      <c r="AC681" s="78">
        <f>+AB681*(100-Z681)/100</f>
        <v>4.1566666666666663</v>
      </c>
      <c r="AD681" s="78">
        <f>AC681*AA681</f>
        <v>3.587859649122807</v>
      </c>
      <c r="AE681" s="78">
        <f>+(AD681/Z681*12.5)</f>
        <v>3.2034461152882208</v>
      </c>
      <c r="AF681" s="63">
        <f>AE681*10000/25</f>
        <v>1281.3784461152882</v>
      </c>
      <c r="AG681" s="63"/>
      <c r="AH681" s="74" t="s">
        <v>2993</v>
      </c>
    </row>
    <row r="682" spans="1:34" ht="15" x14ac:dyDescent="0.2">
      <c r="A682" s="106" t="s">
        <v>23</v>
      </c>
      <c r="B682" s="74" t="s">
        <v>1078</v>
      </c>
      <c r="C682" s="74" t="s">
        <v>1079</v>
      </c>
      <c r="D682" s="74" t="s">
        <v>1228</v>
      </c>
      <c r="E682" s="74" t="s">
        <v>1229</v>
      </c>
      <c r="H682" s="74" t="s">
        <v>906</v>
      </c>
      <c r="I682" s="74" t="s">
        <v>907</v>
      </c>
      <c r="J682" s="74" t="s">
        <v>907</v>
      </c>
      <c r="K682" s="74" t="s">
        <v>26</v>
      </c>
      <c r="L682" s="74" t="s">
        <v>1255</v>
      </c>
      <c r="M682" s="107">
        <v>-7.6144133329999999</v>
      </c>
      <c r="N682" s="107">
        <v>35.953348329999997</v>
      </c>
      <c r="O682" s="108">
        <v>1392.8</v>
      </c>
      <c r="P682" s="108">
        <v>0.25</v>
      </c>
      <c r="Q682" s="108">
        <v>0.349159365</v>
      </c>
      <c r="R682" s="137"/>
      <c r="S682" s="74">
        <v>98</v>
      </c>
      <c r="T682" s="74">
        <v>64</v>
      </c>
      <c r="U682" s="109">
        <f>V682/X682*T682</f>
        <v>5.9733333333333336</v>
      </c>
      <c r="V682" s="109">
        <v>0.28000000000000003</v>
      </c>
      <c r="W682" s="109">
        <v>0.26142000000000004</v>
      </c>
      <c r="X682" s="74">
        <v>3</v>
      </c>
      <c r="Y682" s="109">
        <v>0.18155000000000002</v>
      </c>
      <c r="Z682" s="109">
        <v>14</v>
      </c>
      <c r="AA682" s="77">
        <f>Y682/W682</f>
        <v>0.69447632162803152</v>
      </c>
      <c r="AB682" s="77">
        <f>U682</f>
        <v>5.9733333333333336</v>
      </c>
      <c r="AC682" s="78">
        <f>+AB682*(100-Z682)/100</f>
        <v>5.1370666666666667</v>
      </c>
      <c r="AD682" s="78">
        <f>AC682*AA682</f>
        <v>3.56757116262464</v>
      </c>
      <c r="AE682" s="78">
        <f>+(AD682/Z682*12.5)</f>
        <v>3.1853313952005711</v>
      </c>
      <c r="AF682" s="63">
        <f>AE682*10000/25</f>
        <v>1274.1325580802286</v>
      </c>
      <c r="AG682" s="63"/>
      <c r="AH682" s="74" t="s">
        <v>2993</v>
      </c>
    </row>
    <row r="683" spans="1:34" ht="15" x14ac:dyDescent="0.2">
      <c r="A683" s="106" t="s">
        <v>23</v>
      </c>
      <c r="B683" s="74" t="s">
        <v>1086</v>
      </c>
      <c r="C683" s="74" t="s">
        <v>1103</v>
      </c>
      <c r="D683" s="74" t="s">
        <v>1294</v>
      </c>
      <c r="E683" s="74" t="s">
        <v>1654</v>
      </c>
      <c r="H683" s="74" t="s">
        <v>630</v>
      </c>
      <c r="I683" s="74" t="s">
        <v>2881</v>
      </c>
      <c r="J683" s="74" t="s">
        <v>2881</v>
      </c>
      <c r="K683" s="74" t="s">
        <v>26</v>
      </c>
      <c r="L683" s="74" t="s">
        <v>2882</v>
      </c>
      <c r="M683" s="107">
        <v>-4.4719870339999996</v>
      </c>
      <c r="N683" s="107">
        <v>35.551061939999997</v>
      </c>
      <c r="O683" s="108">
        <v>1512.6478340000001</v>
      </c>
      <c r="P683" s="108">
        <v>2.5</v>
      </c>
      <c r="Q683" s="108">
        <v>2.81254911</v>
      </c>
      <c r="R683" s="135"/>
      <c r="S683" s="74">
        <v>71</v>
      </c>
      <c r="T683" s="74">
        <v>71</v>
      </c>
      <c r="U683" s="109">
        <f>V683/X683*T683</f>
        <v>5.68</v>
      </c>
      <c r="V683" s="109">
        <v>0.24</v>
      </c>
      <c r="W683" s="109">
        <v>0.18872999999999998</v>
      </c>
      <c r="X683" s="74">
        <v>3</v>
      </c>
      <c r="Y683" s="109">
        <v>0.12337999999999999</v>
      </c>
      <c r="Z683" s="110">
        <v>12.8</v>
      </c>
      <c r="AA683" s="77">
        <f>Y683/W683</f>
        <v>0.65373814443914591</v>
      </c>
      <c r="AB683" s="77">
        <f>U683</f>
        <v>5.68</v>
      </c>
      <c r="AC683" s="78">
        <f>+AB683*(100-Z683)/100</f>
        <v>4.95296</v>
      </c>
      <c r="AD683" s="78">
        <f>AC683*AA683</f>
        <v>3.237938879881312</v>
      </c>
      <c r="AE683" s="78">
        <f>+(AD683/Z683*12.5)</f>
        <v>3.1620496873840933</v>
      </c>
      <c r="AF683" s="63">
        <f>AE683*10000/25</f>
        <v>1264.8198749536373</v>
      </c>
      <c r="AG683" s="63"/>
      <c r="AH683" s="74" t="s">
        <v>2993</v>
      </c>
    </row>
    <row r="684" spans="1:34" ht="15" x14ac:dyDescent="0.2">
      <c r="A684" s="106" t="s">
        <v>23</v>
      </c>
      <c r="B684" s="74" t="s">
        <v>1078</v>
      </c>
      <c r="C684" s="74" t="s">
        <v>1194</v>
      </c>
      <c r="D684" s="74" t="s">
        <v>1383</v>
      </c>
      <c r="E684" s="74" t="s">
        <v>1384</v>
      </c>
      <c r="H684" s="74" t="s">
        <v>329</v>
      </c>
      <c r="I684" s="74" t="s">
        <v>1980</v>
      </c>
      <c r="J684" s="74" t="s">
        <v>975</v>
      </c>
      <c r="K684" s="74" t="s">
        <v>26</v>
      </c>
      <c r="L684" s="74" t="s">
        <v>2021</v>
      </c>
      <c r="M684" s="107">
        <v>-7.7283278790000001</v>
      </c>
      <c r="N684" s="107">
        <v>31.090595480000001</v>
      </c>
      <c r="O684" s="108">
        <v>1641.2208129999999</v>
      </c>
      <c r="P684" s="108">
        <v>3</v>
      </c>
      <c r="Q684" s="108">
        <v>8.8648918749999996</v>
      </c>
      <c r="R684" s="137"/>
      <c r="S684" s="74">
        <v>56</v>
      </c>
      <c r="T684" s="74">
        <v>50</v>
      </c>
      <c r="U684" s="109">
        <f>V684/X684*T684</f>
        <v>5</v>
      </c>
      <c r="V684" s="109">
        <v>0.3</v>
      </c>
      <c r="W684" s="109">
        <v>0.38</v>
      </c>
      <c r="X684" s="74">
        <v>3</v>
      </c>
      <c r="Y684" s="109">
        <v>0.30399999999999999</v>
      </c>
      <c r="Z684" s="109">
        <v>13.8</v>
      </c>
      <c r="AA684" s="77">
        <f>Y684/W684</f>
        <v>0.79999999999999993</v>
      </c>
      <c r="AB684" s="77">
        <f>U684</f>
        <v>5</v>
      </c>
      <c r="AC684" s="78">
        <f>+AB684*(100-Z684)/100</f>
        <v>4.3099999999999996</v>
      </c>
      <c r="AD684" s="78">
        <f>AC684*AA684</f>
        <v>3.4479999999999995</v>
      </c>
      <c r="AE684" s="78">
        <f>+(AD684/Z684*12.5)</f>
        <v>3.1231884057971007</v>
      </c>
      <c r="AF684" s="63">
        <f>AE684*10000/25</f>
        <v>1249.2753623188403</v>
      </c>
      <c r="AG684" s="63"/>
      <c r="AH684" s="74" t="s">
        <v>2993</v>
      </c>
    </row>
    <row r="685" spans="1:34" ht="15" x14ac:dyDescent="0.2">
      <c r="A685" s="106" t="s">
        <v>23</v>
      </c>
      <c r="B685" s="74" t="s">
        <v>1086</v>
      </c>
      <c r="C685" s="74" t="s">
        <v>1087</v>
      </c>
      <c r="D685" s="74" t="s">
        <v>1141</v>
      </c>
      <c r="E685" s="74" t="s">
        <v>1142</v>
      </c>
      <c r="H685" s="74" t="s">
        <v>696</v>
      </c>
      <c r="I685" s="74" t="s">
        <v>2776</v>
      </c>
      <c r="J685" s="74" t="s">
        <v>2777</v>
      </c>
      <c r="K685" s="74" t="s">
        <v>25</v>
      </c>
      <c r="L685" s="74" t="s">
        <v>2779</v>
      </c>
      <c r="M685" s="107">
        <v>-3.2386016666666602</v>
      </c>
      <c r="N685" s="107">
        <v>37.143036666666603</v>
      </c>
      <c r="O685" s="108">
        <v>1233.8</v>
      </c>
      <c r="P685" s="108">
        <v>0.5</v>
      </c>
      <c r="Q685" s="108">
        <v>0.30715151499999999</v>
      </c>
      <c r="R685" s="135"/>
      <c r="S685" s="74">
        <v>53</v>
      </c>
      <c r="T685" s="74">
        <v>51</v>
      </c>
      <c r="U685" s="109">
        <f>V685/X685*T685</f>
        <v>4.76</v>
      </c>
      <c r="V685" s="109">
        <v>0.28000000000000003</v>
      </c>
      <c r="W685" s="109">
        <v>0.30887999999999999</v>
      </c>
      <c r="X685" s="74">
        <v>3</v>
      </c>
      <c r="Y685" s="109">
        <v>0.23066</v>
      </c>
      <c r="Z685" s="109">
        <v>12.5</v>
      </c>
      <c r="AA685" s="77">
        <f>Y685/W685</f>
        <v>0.74676249676249684</v>
      </c>
      <c r="AB685" s="77">
        <f>U685</f>
        <v>4.76</v>
      </c>
      <c r="AC685" s="78">
        <f>+AB685*(100-Z685)/100</f>
        <v>4.165</v>
      </c>
      <c r="AD685" s="78">
        <f>AC685*AA685</f>
        <v>3.1102657990157994</v>
      </c>
      <c r="AE685" s="78">
        <f>+(AD685/Z685*12.5)</f>
        <v>3.1102657990157994</v>
      </c>
      <c r="AF685" s="63">
        <f>AE685*10000/25</f>
        <v>1244.1063196063196</v>
      </c>
      <c r="AG685" s="63"/>
      <c r="AH685" s="74" t="s">
        <v>2993</v>
      </c>
    </row>
    <row r="686" spans="1:34" ht="15" x14ac:dyDescent="0.2">
      <c r="A686" s="106" t="s">
        <v>23</v>
      </c>
      <c r="B686" s="74" t="s">
        <v>1086</v>
      </c>
      <c r="C686" s="74" t="s">
        <v>1177</v>
      </c>
      <c r="D686" s="74" t="s">
        <v>1191</v>
      </c>
      <c r="E686" s="74" t="s">
        <v>1503</v>
      </c>
      <c r="H686" s="74" t="s">
        <v>481</v>
      </c>
      <c r="I686" s="74" t="s">
        <v>1968</v>
      </c>
      <c r="J686" s="74" t="s">
        <v>482</v>
      </c>
      <c r="K686" s="74" t="s">
        <v>25</v>
      </c>
      <c r="L686" s="74" t="s">
        <v>1969</v>
      </c>
      <c r="M686" s="107">
        <v>-3.449865</v>
      </c>
      <c r="N686" s="107">
        <v>36.915349999999997</v>
      </c>
      <c r="O686" s="108">
        <v>1023.4</v>
      </c>
      <c r="P686" s="108">
        <v>1.5</v>
      </c>
      <c r="Q686" s="108">
        <v>1.6751247950000001</v>
      </c>
      <c r="R686" s="135"/>
      <c r="S686" s="74">
        <v>57</v>
      </c>
      <c r="T686" s="74">
        <v>41</v>
      </c>
      <c r="U686" s="109">
        <f>V686/X686*T686</f>
        <v>4.0999999999999996</v>
      </c>
      <c r="V686" s="109">
        <v>0.3</v>
      </c>
      <c r="W686" s="109">
        <v>0.25631999999999999</v>
      </c>
      <c r="X686" s="74">
        <v>3</v>
      </c>
      <c r="Y686" s="109">
        <v>0.19719999999999999</v>
      </c>
      <c r="Z686" s="109">
        <v>11.3</v>
      </c>
      <c r="AA686" s="77">
        <f>Y686/W686</f>
        <v>0.76935081148564288</v>
      </c>
      <c r="AB686" s="77">
        <f>U686</f>
        <v>4.0999999999999996</v>
      </c>
      <c r="AC686" s="78">
        <f>+AB686*(100-Z686)/100</f>
        <v>3.6366999999999994</v>
      </c>
      <c r="AD686" s="78">
        <f>AC686*AA686</f>
        <v>2.797898096129837</v>
      </c>
      <c r="AE686" s="78">
        <f>+(AD686/Z686*12.5)</f>
        <v>3.0950200178427401</v>
      </c>
      <c r="AF686" s="63">
        <f>AE686*10000/25</f>
        <v>1238.008007137096</v>
      </c>
      <c r="AG686" s="63"/>
      <c r="AH686" s="74" t="s">
        <v>1657</v>
      </c>
    </row>
    <row r="687" spans="1:34" ht="15" x14ac:dyDescent="0.2">
      <c r="A687" s="106" t="s">
        <v>23</v>
      </c>
      <c r="B687" s="74" t="s">
        <v>1078</v>
      </c>
      <c r="C687" s="74" t="s">
        <v>1132</v>
      </c>
      <c r="D687" s="74" t="s">
        <v>1133</v>
      </c>
      <c r="E687" s="74" t="s">
        <v>1660</v>
      </c>
      <c r="H687" s="74" t="s">
        <v>871</v>
      </c>
      <c r="I687" s="74" t="s">
        <v>2803</v>
      </c>
      <c r="J687" s="74" t="s">
        <v>872</v>
      </c>
      <c r="K687" s="74" t="s">
        <v>26</v>
      </c>
      <c r="L687" s="74" t="s">
        <v>2806</v>
      </c>
      <c r="M687" s="107">
        <v>-8.8524949999999993</v>
      </c>
      <c r="N687" s="107">
        <v>32.963791669999999</v>
      </c>
      <c r="O687" s="108">
        <v>1552.5</v>
      </c>
      <c r="P687" s="108">
        <v>2</v>
      </c>
      <c r="Q687" s="108">
        <v>1.22218133</v>
      </c>
      <c r="R687" s="137"/>
      <c r="S687" s="74">
        <v>107</v>
      </c>
      <c r="T687" s="74">
        <v>82</v>
      </c>
      <c r="U687" s="109">
        <f>V687/X687*T687</f>
        <v>9.2933333333333348</v>
      </c>
      <c r="V687" s="109">
        <v>0.34</v>
      </c>
      <c r="W687" s="109">
        <v>0.26</v>
      </c>
      <c r="X687" s="74">
        <v>3</v>
      </c>
      <c r="Y687" s="109">
        <v>0.21</v>
      </c>
      <c r="Z687" s="76">
        <f>(V687-W687)/V687*100</f>
        <v>23.529411764705884</v>
      </c>
      <c r="AA687" s="77">
        <f>Y687/W687</f>
        <v>0.8076923076923076</v>
      </c>
      <c r="AB687" s="77">
        <f>U687</f>
        <v>9.2933333333333348</v>
      </c>
      <c r="AC687" s="78">
        <f>+AB687*(100-Z687)/100</f>
        <v>7.1066666666666674</v>
      </c>
      <c r="AD687" s="78">
        <f>AC687*AA687</f>
        <v>5.74</v>
      </c>
      <c r="AE687" s="78">
        <f>+(AD687/Z687*12.5)</f>
        <v>3.0493749999999999</v>
      </c>
      <c r="AF687" s="63">
        <f>AE687*10000/25</f>
        <v>1219.75</v>
      </c>
      <c r="AG687" s="63"/>
      <c r="AH687" s="74" t="s">
        <v>1657</v>
      </c>
    </row>
    <row r="688" spans="1:34" ht="15" x14ac:dyDescent="0.2">
      <c r="A688" s="106" t="s">
        <v>23</v>
      </c>
      <c r="B688" s="74" t="s">
        <v>1078</v>
      </c>
      <c r="C688" s="74" t="s">
        <v>1079</v>
      </c>
      <c r="D688" s="74" t="s">
        <v>1228</v>
      </c>
      <c r="E688" s="74" t="s">
        <v>1276</v>
      </c>
      <c r="H688" s="74" t="s">
        <v>167</v>
      </c>
      <c r="I688" s="74" t="s">
        <v>1302</v>
      </c>
      <c r="J688" s="74" t="s">
        <v>1303</v>
      </c>
      <c r="K688" s="74" t="s">
        <v>24</v>
      </c>
      <c r="L688" s="74" t="s">
        <v>1306</v>
      </c>
      <c r="M688" s="107">
        <v>-7.6069071108790496</v>
      </c>
      <c r="N688" s="107">
        <v>35.980521984697099</v>
      </c>
      <c r="O688" s="108">
        <v>1358.59155312756</v>
      </c>
      <c r="P688" s="108">
        <v>4</v>
      </c>
      <c r="Q688" s="108">
        <v>3.5590533149999999</v>
      </c>
      <c r="R688" s="137"/>
      <c r="S688" s="74">
        <v>110</v>
      </c>
      <c r="T688" s="74">
        <v>19</v>
      </c>
      <c r="U688" s="109">
        <f>V688/X688*T688</f>
        <v>4.6550000000000002</v>
      </c>
      <c r="V688" s="109">
        <v>0.98</v>
      </c>
      <c r="W688" s="109">
        <v>0.67076000000000002</v>
      </c>
      <c r="X688" s="74">
        <v>4</v>
      </c>
      <c r="Y688" s="109">
        <v>0.57540000000000002</v>
      </c>
      <c r="Z688" s="109">
        <v>14.1</v>
      </c>
      <c r="AA688" s="77">
        <f>Y688/W688</f>
        <v>0.85783290595742145</v>
      </c>
      <c r="AB688" s="77">
        <f>U688</f>
        <v>4.6550000000000002</v>
      </c>
      <c r="AC688" s="78">
        <f>+AB688*(100-Z688)/100</f>
        <v>3.9986450000000002</v>
      </c>
      <c r="AD688" s="78">
        <f>AC688*AA688</f>
        <v>3.4301692602421139</v>
      </c>
      <c r="AE688" s="78">
        <f>+(AD688/Z688*12.5)</f>
        <v>3.0409301952501013</v>
      </c>
      <c r="AF688" s="63">
        <f>AE688*10000/25</f>
        <v>1216.3720781000404</v>
      </c>
      <c r="AG688" s="63"/>
      <c r="AH688" s="74" t="s">
        <v>1657</v>
      </c>
    </row>
    <row r="689" spans="1:34" ht="15" x14ac:dyDescent="0.2">
      <c r="A689" s="106" t="s">
        <v>23</v>
      </c>
      <c r="B689" s="74" t="s">
        <v>1078</v>
      </c>
      <c r="C689" s="74" t="s">
        <v>1194</v>
      </c>
      <c r="D689" s="74" t="s">
        <v>1195</v>
      </c>
      <c r="E689" s="74" t="s">
        <v>2277</v>
      </c>
      <c r="H689" s="74" t="s">
        <v>365</v>
      </c>
      <c r="I689" s="74" t="s">
        <v>2331</v>
      </c>
      <c r="J689" s="74" t="s">
        <v>2331</v>
      </c>
      <c r="K689" s="74" t="s">
        <v>24</v>
      </c>
      <c r="L689" s="74" t="s">
        <v>2335</v>
      </c>
      <c r="M689" s="107">
        <v>-8.5557883333333304</v>
      </c>
      <c r="N689" s="107">
        <v>32.052543333333297</v>
      </c>
      <c r="O689" s="108">
        <v>1593</v>
      </c>
      <c r="P689" s="108">
        <v>3.5</v>
      </c>
      <c r="Q689" s="108">
        <v>2.802912015</v>
      </c>
      <c r="R689" s="137"/>
      <c r="S689" s="74">
        <v>67</v>
      </c>
      <c r="T689" s="74">
        <v>53</v>
      </c>
      <c r="U689" s="109">
        <v>9.5400000000000009</v>
      </c>
      <c r="V689" s="76">
        <v>0.54</v>
      </c>
      <c r="W689" s="76">
        <v>0.38</v>
      </c>
      <c r="X689" s="111">
        <v>3</v>
      </c>
      <c r="Y689" s="76">
        <v>0.28599999999999998</v>
      </c>
      <c r="Z689" s="76">
        <f>(V689-W689)/V689*100</f>
        <v>29.629629629629633</v>
      </c>
      <c r="AA689" s="77">
        <v>0.75263157894736832</v>
      </c>
      <c r="AB689" s="77">
        <v>9.5400000000000009</v>
      </c>
      <c r="AC689" s="78">
        <v>9.5400000000000009</v>
      </c>
      <c r="AD689" s="78">
        <f>AC689*AA689</f>
        <v>7.1801052631578948</v>
      </c>
      <c r="AE689" s="78">
        <f>+(AD689/Z689*12.5)</f>
        <v>3.0291069078947368</v>
      </c>
      <c r="AF689" s="63">
        <f>AE689*10000/25</f>
        <v>1211.6427631578947</v>
      </c>
      <c r="AG689" s="63"/>
      <c r="AH689" s="74" t="s">
        <v>2993</v>
      </c>
    </row>
    <row r="690" spans="1:34" ht="15" x14ac:dyDescent="0.2">
      <c r="A690" s="106" t="s">
        <v>23</v>
      </c>
      <c r="B690" s="74" t="s">
        <v>1086</v>
      </c>
      <c r="C690" s="74" t="s">
        <v>1177</v>
      </c>
      <c r="D690" s="74" t="s">
        <v>1204</v>
      </c>
      <c r="E690" s="74" t="s">
        <v>1336</v>
      </c>
      <c r="H690" s="74" t="s">
        <v>507</v>
      </c>
      <c r="I690" s="74" t="s">
        <v>506</v>
      </c>
      <c r="J690" s="74" t="s">
        <v>506</v>
      </c>
      <c r="K690" s="74" t="s">
        <v>24</v>
      </c>
      <c r="L690" s="74" t="s">
        <v>2831</v>
      </c>
      <c r="M690" s="107">
        <v>-3.4352907372286601</v>
      </c>
      <c r="N690" s="107">
        <v>35.633547298359403</v>
      </c>
      <c r="O690" s="108">
        <v>1337.06920310541</v>
      </c>
      <c r="P690" s="108">
        <v>5</v>
      </c>
      <c r="Q690" s="108">
        <v>5.59149194</v>
      </c>
      <c r="R690" s="135"/>
      <c r="S690" s="74">
        <v>58</v>
      </c>
      <c r="T690" s="74">
        <v>51</v>
      </c>
      <c r="U690" s="109">
        <f>V690/X690*T690</f>
        <v>6.4600000000000009</v>
      </c>
      <c r="V690" s="109">
        <v>0.38</v>
      </c>
      <c r="W690" s="109">
        <v>0.39616000000000001</v>
      </c>
      <c r="X690" s="74">
        <v>3</v>
      </c>
      <c r="Y690" s="109">
        <v>0.21155000000000002</v>
      </c>
      <c r="Z690" s="109">
        <v>12.5</v>
      </c>
      <c r="AA690" s="77">
        <f>Y690/W690</f>
        <v>0.53400141357027464</v>
      </c>
      <c r="AB690" s="77">
        <f>U690</f>
        <v>6.4600000000000009</v>
      </c>
      <c r="AC690" s="78">
        <f>+AB690*(100-Z690)/100</f>
        <v>5.6525000000000007</v>
      </c>
      <c r="AD690" s="78">
        <f>AC690*AA690</f>
        <v>3.0184429902059779</v>
      </c>
      <c r="AE690" s="78">
        <f>+(AD690/Z690*12.5)</f>
        <v>3.0184429902059779</v>
      </c>
      <c r="AF690" s="63">
        <f>AE690*10000/25</f>
        <v>1207.3771960823913</v>
      </c>
      <c r="AG690" s="63"/>
      <c r="AH690" s="74" t="s">
        <v>2993</v>
      </c>
    </row>
    <row r="691" spans="1:34" ht="15" x14ac:dyDescent="0.2">
      <c r="A691" s="106" t="s">
        <v>23</v>
      </c>
      <c r="B691" s="74" t="s">
        <v>1078</v>
      </c>
      <c r="C691" s="74" t="s">
        <v>1079</v>
      </c>
      <c r="D691" s="74" t="s">
        <v>1228</v>
      </c>
      <c r="E691" s="74" t="s">
        <v>1229</v>
      </c>
      <c r="H691" s="74" t="s">
        <v>901</v>
      </c>
      <c r="I691" s="74" t="s">
        <v>1245</v>
      </c>
      <c r="J691" s="74" t="s">
        <v>1245</v>
      </c>
      <c r="K691" s="74" t="s">
        <v>26</v>
      </c>
      <c r="L691" s="74" t="s">
        <v>1248</v>
      </c>
      <c r="M691" s="107">
        <v>-7.6150083329999996</v>
      </c>
      <c r="N691" s="107">
        <v>35.95420833</v>
      </c>
      <c r="O691" s="108">
        <v>1407.7</v>
      </c>
      <c r="P691" s="108">
        <v>0.75</v>
      </c>
      <c r="Q691" s="108">
        <v>0.35632541000000001</v>
      </c>
      <c r="R691" s="137"/>
      <c r="S691" s="74">
        <v>104</v>
      </c>
      <c r="T691" s="74">
        <v>42</v>
      </c>
      <c r="U691" s="109">
        <f>V691/X691*T691</f>
        <v>5.6</v>
      </c>
      <c r="V691" s="109">
        <v>0.4</v>
      </c>
      <c r="W691" s="109">
        <v>0.26380000000000003</v>
      </c>
      <c r="X691" s="74">
        <v>3</v>
      </c>
      <c r="Y691" s="109">
        <v>0.17493999999999998</v>
      </c>
      <c r="Z691" s="109">
        <v>13.4</v>
      </c>
      <c r="AA691" s="77">
        <f>Y691/W691</f>
        <v>0.66315390447308553</v>
      </c>
      <c r="AB691" s="77">
        <f>U691</f>
        <v>5.6</v>
      </c>
      <c r="AC691" s="78">
        <f>+AB691*(100-Z691)/100</f>
        <v>4.8495999999999988</v>
      </c>
      <c r="AD691" s="78">
        <f>AC691*AA691</f>
        <v>3.2160311751326747</v>
      </c>
      <c r="AE691" s="78">
        <f>+(AD691/Z691*12.5)</f>
        <v>3.0000290812804802</v>
      </c>
      <c r="AF691" s="63">
        <f>AE691*10000/25</f>
        <v>1200.0116325121919</v>
      </c>
      <c r="AG691" s="63"/>
      <c r="AH691" s="74" t="s">
        <v>2993</v>
      </c>
    </row>
    <row r="692" spans="1:34" ht="15" x14ac:dyDescent="0.2">
      <c r="A692" s="106" t="s">
        <v>23</v>
      </c>
      <c r="B692" s="74" t="s">
        <v>1078</v>
      </c>
      <c r="C692" s="74" t="s">
        <v>1079</v>
      </c>
      <c r="D692" s="74" t="s">
        <v>1228</v>
      </c>
      <c r="E692" s="74" t="s">
        <v>1276</v>
      </c>
      <c r="H692" s="74" t="s">
        <v>162</v>
      </c>
      <c r="I692" s="74" t="s">
        <v>163</v>
      </c>
      <c r="J692" s="74" t="s">
        <v>163</v>
      </c>
      <c r="K692" s="74" t="s">
        <v>25</v>
      </c>
      <c r="L692" s="74" t="s">
        <v>1277</v>
      </c>
      <c r="M692" s="107">
        <v>-7.60989</v>
      </c>
      <c r="N692" s="107">
        <v>35.979550000000003</v>
      </c>
      <c r="O692" s="108">
        <v>1373</v>
      </c>
      <c r="P692" s="108">
        <v>1.5</v>
      </c>
      <c r="Q692" s="108">
        <v>1.5382286249999999</v>
      </c>
      <c r="R692" s="137"/>
      <c r="S692" s="74">
        <v>49</v>
      </c>
      <c r="T692" s="74">
        <v>33</v>
      </c>
      <c r="U692" s="109">
        <f>V692/X692*T692</f>
        <v>4.6199999999999992</v>
      </c>
      <c r="V692" s="109">
        <v>0.42</v>
      </c>
      <c r="W692" s="109">
        <v>0.22950000000000001</v>
      </c>
      <c r="X692" s="74">
        <v>3</v>
      </c>
      <c r="Y692" s="109">
        <v>0.16719999999999999</v>
      </c>
      <c r="Z692" s="109">
        <v>12.3</v>
      </c>
      <c r="AA692" s="77">
        <f>Y692/W692</f>
        <v>0.72854030501089317</v>
      </c>
      <c r="AB692" s="77">
        <f>U692</f>
        <v>4.6199999999999992</v>
      </c>
      <c r="AC692" s="78">
        <f>+AB692*(100-Z692)/100</f>
        <v>4.0517399999999988</v>
      </c>
      <c r="AD692" s="78">
        <f>AC692*AA692</f>
        <v>2.9518558954248353</v>
      </c>
      <c r="AE692" s="78">
        <f>+(AD692/Z692*12.5)</f>
        <v>2.9998535522610115</v>
      </c>
      <c r="AF692" s="63">
        <f>AE692*10000/25</f>
        <v>1199.9414209044046</v>
      </c>
      <c r="AG692" s="63"/>
      <c r="AH692" s="74" t="s">
        <v>1692</v>
      </c>
    </row>
    <row r="693" spans="1:34" ht="15" x14ac:dyDescent="0.2">
      <c r="A693" s="106" t="s">
        <v>23</v>
      </c>
      <c r="B693" s="74" t="s">
        <v>1086</v>
      </c>
      <c r="C693" s="74" t="s">
        <v>1087</v>
      </c>
      <c r="D693" s="74" t="s">
        <v>1088</v>
      </c>
      <c r="E693" s="74" t="s">
        <v>1467</v>
      </c>
      <c r="H693" s="74" t="s">
        <v>582</v>
      </c>
      <c r="I693" s="74" t="s">
        <v>2564</v>
      </c>
      <c r="J693" s="74" t="s">
        <v>832</v>
      </c>
      <c r="K693" s="74" t="s">
        <v>26</v>
      </c>
      <c r="L693" s="74" t="s">
        <v>2567</v>
      </c>
      <c r="M693" s="107">
        <v>-3.2263899999999999</v>
      </c>
      <c r="N693" s="107">
        <v>37.044753329999999</v>
      </c>
      <c r="O693" s="108">
        <v>1213.5999999999999</v>
      </c>
      <c r="P693" s="108">
        <v>0.3</v>
      </c>
      <c r="Q693" s="108">
        <v>0.28738311500000002</v>
      </c>
      <c r="R693" s="135"/>
      <c r="S693" s="74">
        <v>54</v>
      </c>
      <c r="T693" s="74">
        <v>62</v>
      </c>
      <c r="U693" s="109">
        <f>V693/X693*T693</f>
        <v>4.96</v>
      </c>
      <c r="V693" s="109">
        <v>0.24</v>
      </c>
      <c r="W693" s="109">
        <v>0.1787</v>
      </c>
      <c r="X693" s="74">
        <v>3</v>
      </c>
      <c r="Y693" s="109">
        <v>0.12287999999999999</v>
      </c>
      <c r="Z693" s="110">
        <v>12.5</v>
      </c>
      <c r="AA693" s="77">
        <f>Y693/W693</f>
        <v>0.68763290430889756</v>
      </c>
      <c r="AB693" s="77">
        <f>U693</f>
        <v>4.96</v>
      </c>
      <c r="AC693" s="78">
        <f>+AB693*(100-Z693)/100</f>
        <v>4.34</v>
      </c>
      <c r="AD693" s="78">
        <f>AC693*AA693</f>
        <v>2.9843268047006153</v>
      </c>
      <c r="AE693" s="78">
        <f>+(AD693/Z693*12.5)</f>
        <v>2.9843268047006153</v>
      </c>
      <c r="AF693" s="63">
        <f>AE693*10000/25</f>
        <v>1193.7307218802462</v>
      </c>
      <c r="AG693" s="63"/>
      <c r="AH693" s="74" t="s">
        <v>1692</v>
      </c>
    </row>
    <row r="694" spans="1:34" ht="15" x14ac:dyDescent="0.2">
      <c r="A694" s="106" t="s">
        <v>23</v>
      </c>
      <c r="B694" s="74" t="s">
        <v>1086</v>
      </c>
      <c r="C694" s="74" t="s">
        <v>1103</v>
      </c>
      <c r="D694" s="74" t="s">
        <v>1294</v>
      </c>
      <c r="E694" s="74" t="s">
        <v>1565</v>
      </c>
      <c r="H694" s="74" t="s">
        <v>622</v>
      </c>
      <c r="I694" s="74" t="s">
        <v>823</v>
      </c>
      <c r="J694" s="74" t="s">
        <v>823</v>
      </c>
      <c r="K694" s="74" t="s">
        <v>26</v>
      </c>
      <c r="L694" s="74" t="s">
        <v>2497</v>
      </c>
      <c r="M694" s="107">
        <v>-4.3979866669999996</v>
      </c>
      <c r="N694" s="107">
        <v>35.547763330000002</v>
      </c>
      <c r="O694" s="108">
        <v>1599.2</v>
      </c>
      <c r="P694" s="108">
        <v>2.5</v>
      </c>
      <c r="Q694" s="108">
        <v>1.8463685599999999</v>
      </c>
      <c r="R694" s="135"/>
      <c r="S694" s="74">
        <v>60</v>
      </c>
      <c r="T694" s="74">
        <v>41</v>
      </c>
      <c r="U694" s="109">
        <f>V694/X694*T694</f>
        <v>6.9700000000000006</v>
      </c>
      <c r="V694" s="109">
        <v>0.34</v>
      </c>
      <c r="W694" s="109">
        <v>0.17651</v>
      </c>
      <c r="X694" s="74">
        <v>2</v>
      </c>
      <c r="Y694" s="109">
        <v>7.715000000000001E-2</v>
      </c>
      <c r="Z694" s="109">
        <v>11.4</v>
      </c>
      <c r="AA694" s="77">
        <f>Y694/W694</f>
        <v>0.43708571752308656</v>
      </c>
      <c r="AB694" s="77">
        <f>U694</f>
        <v>6.9700000000000006</v>
      </c>
      <c r="AC694" s="78">
        <f>+AB694*(100-Z694)/100</f>
        <v>6.1754199999999999</v>
      </c>
      <c r="AD694" s="78">
        <f>AC694*AA694</f>
        <v>2.6991878817064192</v>
      </c>
      <c r="AE694" s="78">
        <f>+(AD694/Z694*12.5)</f>
        <v>2.959635835204407</v>
      </c>
      <c r="AF694" s="63">
        <f>AE694*10000/25</f>
        <v>1183.8543340817628</v>
      </c>
      <c r="AG694" s="63"/>
      <c r="AH694" s="74" t="s">
        <v>1692</v>
      </c>
    </row>
    <row r="695" spans="1:34" ht="15" x14ac:dyDescent="0.2">
      <c r="A695" s="106" t="s">
        <v>23</v>
      </c>
      <c r="B695" s="74" t="s">
        <v>1086</v>
      </c>
      <c r="C695" s="74" t="s">
        <v>1087</v>
      </c>
      <c r="D695" s="74" t="s">
        <v>1141</v>
      </c>
      <c r="E695" s="74" t="s">
        <v>1142</v>
      </c>
      <c r="H695" s="74" t="s">
        <v>696</v>
      </c>
      <c r="I695" s="74" t="s">
        <v>2776</v>
      </c>
      <c r="J695" s="74" t="s">
        <v>2777</v>
      </c>
      <c r="K695" s="74" t="s">
        <v>26</v>
      </c>
      <c r="L695" s="74" t="s">
        <v>2778</v>
      </c>
      <c r="M695" s="107">
        <v>-3.23874</v>
      </c>
      <c r="N695" s="107">
        <v>37.143251669999998</v>
      </c>
      <c r="O695" s="108">
        <v>1234.4000000000001</v>
      </c>
      <c r="P695" s="108">
        <v>0.5</v>
      </c>
      <c r="Q695" s="108">
        <v>0.30715151499999999</v>
      </c>
      <c r="R695" s="135"/>
      <c r="S695" s="74">
        <v>56</v>
      </c>
      <c r="T695" s="74">
        <v>51</v>
      </c>
      <c r="U695" s="109">
        <f>V695/X695*T695</f>
        <v>4.93</v>
      </c>
      <c r="V695" s="109">
        <v>0.28999999999999998</v>
      </c>
      <c r="W695" s="109">
        <v>0.24887000000000001</v>
      </c>
      <c r="X695" s="74">
        <v>3</v>
      </c>
      <c r="Y695" s="109">
        <v>0.16986000000000001</v>
      </c>
      <c r="Z695" s="109">
        <v>12.5</v>
      </c>
      <c r="AA695" s="77">
        <f>Y695/W695</f>
        <v>0.6825250130590268</v>
      </c>
      <c r="AB695" s="77">
        <f>U695</f>
        <v>4.93</v>
      </c>
      <c r="AC695" s="78">
        <f>+AB695*(100-Z695)/100</f>
        <v>4.3137499999999998</v>
      </c>
      <c r="AD695" s="78">
        <f>AC695*AA695</f>
        <v>2.9442422750833765</v>
      </c>
      <c r="AE695" s="78">
        <f>+(AD695/Z695*12.5)</f>
        <v>2.9442422750833765</v>
      </c>
      <c r="AF695" s="63">
        <f>AE695*10000/25</f>
        <v>1177.6969100333506</v>
      </c>
      <c r="AG695" s="63"/>
      <c r="AH695" s="74" t="s">
        <v>2993</v>
      </c>
    </row>
    <row r="696" spans="1:34" ht="15" x14ac:dyDescent="0.2">
      <c r="A696" s="106" t="s">
        <v>23</v>
      </c>
      <c r="B696" s="74" t="s">
        <v>1086</v>
      </c>
      <c r="C696" s="74" t="s">
        <v>1177</v>
      </c>
      <c r="D696" s="74" t="s">
        <v>1178</v>
      </c>
      <c r="E696" s="74" t="s">
        <v>1179</v>
      </c>
      <c r="H696" s="74" t="s">
        <v>690</v>
      </c>
      <c r="I696" s="74" t="s">
        <v>1180</v>
      </c>
      <c r="J696" s="74" t="s">
        <v>691</v>
      </c>
      <c r="K696" s="74" t="s">
        <v>26</v>
      </c>
      <c r="L696" s="74" t="s">
        <v>1182</v>
      </c>
      <c r="M696" s="107">
        <v>-3.3791516669999999</v>
      </c>
      <c r="N696" s="107">
        <v>36.320680000000003</v>
      </c>
      <c r="O696" s="108">
        <v>1427.1</v>
      </c>
      <c r="P696" s="108">
        <v>2.5</v>
      </c>
      <c r="Q696" s="108">
        <v>2.8812443000000001</v>
      </c>
      <c r="R696" s="135"/>
      <c r="S696" s="74">
        <v>47</v>
      </c>
      <c r="T696" s="74">
        <v>40</v>
      </c>
      <c r="U696" s="109">
        <f>V696/X696*T696</f>
        <v>4.8</v>
      </c>
      <c r="V696" s="109">
        <v>0.36</v>
      </c>
      <c r="W696" s="109">
        <v>0.25146999999999997</v>
      </c>
      <c r="X696" s="74">
        <v>3</v>
      </c>
      <c r="Y696" s="109">
        <v>0.17355999999999999</v>
      </c>
      <c r="Z696" s="109">
        <v>12.4</v>
      </c>
      <c r="AA696" s="77">
        <f>Y696/W696</f>
        <v>0.69018173141925487</v>
      </c>
      <c r="AB696" s="77">
        <f>U696</f>
        <v>4.8</v>
      </c>
      <c r="AC696" s="78">
        <f>+AB696*(100-Z696)/100</f>
        <v>4.2047999999999996</v>
      </c>
      <c r="AD696" s="78">
        <f>AC696*AA696</f>
        <v>2.9020761442716827</v>
      </c>
      <c r="AE696" s="78">
        <f>+(AD696/Z696*12.5)</f>
        <v>2.9254799841448413</v>
      </c>
      <c r="AF696" s="63">
        <f>AE696*10000/25</f>
        <v>1170.1919936579366</v>
      </c>
      <c r="AG696" s="63"/>
      <c r="AH696" s="74" t="s">
        <v>2993</v>
      </c>
    </row>
    <row r="697" spans="1:34" ht="15" x14ac:dyDescent="0.2">
      <c r="A697" s="106" t="s">
        <v>23</v>
      </c>
      <c r="B697" s="74" t="s">
        <v>1078</v>
      </c>
      <c r="C697" s="74" t="s">
        <v>1079</v>
      </c>
      <c r="D697" s="74" t="s">
        <v>1080</v>
      </c>
      <c r="E697" s="74" t="s">
        <v>1165</v>
      </c>
      <c r="H697" s="74" t="s">
        <v>157</v>
      </c>
      <c r="I697" s="74" t="s">
        <v>1218</v>
      </c>
      <c r="J697" s="74" t="s">
        <v>158</v>
      </c>
      <c r="K697" s="74" t="s">
        <v>25</v>
      </c>
      <c r="L697" s="74" t="s">
        <v>1221</v>
      </c>
      <c r="M697" s="107">
        <v>-7.4631100000000004</v>
      </c>
      <c r="N697" s="107">
        <v>35.775013333333298</v>
      </c>
      <c r="O697" s="108">
        <v>1334.4</v>
      </c>
      <c r="P697" s="108">
        <v>2</v>
      </c>
      <c r="Q697" s="108">
        <v>2.5723630499999999</v>
      </c>
      <c r="R697" s="137"/>
      <c r="S697" s="74">
        <v>39</v>
      </c>
      <c r="T697" s="74">
        <v>39</v>
      </c>
      <c r="U697" s="109">
        <f>V697/X697*T697</f>
        <v>5.4599999999999991</v>
      </c>
      <c r="V697" s="109">
        <v>0.42</v>
      </c>
      <c r="W697" s="109">
        <v>0.27062999999999998</v>
      </c>
      <c r="X697" s="74">
        <v>3</v>
      </c>
      <c r="Y697" s="109">
        <v>0.19190000000000002</v>
      </c>
      <c r="Z697" s="109">
        <v>14.2</v>
      </c>
      <c r="AA697" s="77">
        <f>Y697/W697</f>
        <v>0.70908620625946872</v>
      </c>
      <c r="AB697" s="77">
        <f>U697</f>
        <v>5.4599999999999991</v>
      </c>
      <c r="AC697" s="78">
        <f>+AB697*(100-Z697)/100</f>
        <v>4.6846799999999993</v>
      </c>
      <c r="AD697" s="78">
        <f>AC697*AA697</f>
        <v>3.3218419687396072</v>
      </c>
      <c r="AE697" s="78">
        <f>+(AD697/Z697*12.5)</f>
        <v>2.9241566626228939</v>
      </c>
      <c r="AF697" s="63">
        <f>AE697*10000/25</f>
        <v>1169.6626650491576</v>
      </c>
      <c r="AG697" s="63"/>
      <c r="AH697" s="74" t="s">
        <v>2993</v>
      </c>
    </row>
    <row r="698" spans="1:34" ht="15" x14ac:dyDescent="0.2">
      <c r="A698" s="106" t="s">
        <v>23</v>
      </c>
      <c r="B698" s="74" t="s">
        <v>1078</v>
      </c>
      <c r="C698" s="74" t="s">
        <v>1079</v>
      </c>
      <c r="D698" s="74" t="s">
        <v>1080</v>
      </c>
      <c r="E698" s="74" t="s">
        <v>1081</v>
      </c>
      <c r="H698" s="74" t="s">
        <v>132</v>
      </c>
      <c r="I698" s="74" t="s">
        <v>133</v>
      </c>
      <c r="J698" s="74" t="s">
        <v>133</v>
      </c>
      <c r="K698" s="74" t="s">
        <v>25</v>
      </c>
      <c r="L698" s="74" t="s">
        <v>1108</v>
      </c>
      <c r="M698" s="107">
        <v>-7.4888051922267804</v>
      </c>
      <c r="N698" s="107">
        <v>35.7576325625704</v>
      </c>
      <c r="O698" s="108">
        <v>1304.2058702131901</v>
      </c>
      <c r="P698" s="108">
        <v>5</v>
      </c>
      <c r="Q698" s="108">
        <v>3.5929066999999999</v>
      </c>
      <c r="R698" s="135"/>
      <c r="S698" s="74">
        <v>39</v>
      </c>
      <c r="T698" s="74">
        <v>32</v>
      </c>
      <c r="U698" s="109">
        <f>V698/X698*T698</f>
        <v>4.9066666666666672</v>
      </c>
      <c r="V698" s="109">
        <v>0.46</v>
      </c>
      <c r="W698" s="109">
        <v>0.22152000000000002</v>
      </c>
      <c r="X698" s="74">
        <v>3</v>
      </c>
      <c r="Y698" s="109">
        <v>0.13979</v>
      </c>
      <c r="Z698" s="109">
        <v>11.7</v>
      </c>
      <c r="AA698" s="77">
        <f>Y698/W698</f>
        <v>0.63104911520404472</v>
      </c>
      <c r="AB698" s="77">
        <f>U698</f>
        <v>4.9066666666666672</v>
      </c>
      <c r="AC698" s="78">
        <f>+AB698*(100-Z698)/100</f>
        <v>4.3325866666666668</v>
      </c>
      <c r="AD698" s="78">
        <f>AC698*AA698</f>
        <v>2.7340749825448416</v>
      </c>
      <c r="AE698" s="78">
        <f>+(AD698/Z698*12.5)</f>
        <v>2.9210202804966259</v>
      </c>
      <c r="AF698" s="63">
        <f>AE698*10000/25</f>
        <v>1168.4081121986503</v>
      </c>
      <c r="AG698" s="63"/>
      <c r="AH698" s="74" t="s">
        <v>2993</v>
      </c>
    </row>
    <row r="699" spans="1:34" ht="15" x14ac:dyDescent="0.2">
      <c r="A699" s="106" t="s">
        <v>23</v>
      </c>
      <c r="B699" s="74" t="s">
        <v>1086</v>
      </c>
      <c r="C699" s="74" t="s">
        <v>1177</v>
      </c>
      <c r="D699" s="74" t="s">
        <v>1204</v>
      </c>
      <c r="E699" s="74" t="s">
        <v>1205</v>
      </c>
      <c r="H699" s="74" t="s">
        <v>491</v>
      </c>
      <c r="I699" s="74" t="s">
        <v>2667</v>
      </c>
      <c r="J699" s="74" t="s">
        <v>494</v>
      </c>
      <c r="K699" s="74" t="s">
        <v>25</v>
      </c>
      <c r="L699" s="74" t="s">
        <v>2670</v>
      </c>
      <c r="M699" s="107">
        <v>-3.403165</v>
      </c>
      <c r="N699" s="107">
        <v>35.598694999999999</v>
      </c>
      <c r="O699" s="108">
        <v>1405.9</v>
      </c>
      <c r="P699" s="108">
        <v>1.25</v>
      </c>
      <c r="Q699" s="108">
        <v>1.250104195</v>
      </c>
      <c r="R699" s="135"/>
      <c r="S699" s="74">
        <v>55</v>
      </c>
      <c r="T699" s="74">
        <v>34</v>
      </c>
      <c r="U699" s="109">
        <f>V699/X699*T699</f>
        <v>4.7600000000000007</v>
      </c>
      <c r="V699" s="109">
        <v>0.28000000000000003</v>
      </c>
      <c r="W699" s="109">
        <v>0.21493999999999999</v>
      </c>
      <c r="X699" s="74">
        <v>2</v>
      </c>
      <c r="Y699" s="109">
        <v>0.15059</v>
      </c>
      <c r="Z699" s="109">
        <v>12.5</v>
      </c>
      <c r="AA699" s="77">
        <f>Y699/W699</f>
        <v>0.70061412487205732</v>
      </c>
      <c r="AB699" s="77">
        <f>U699</f>
        <v>4.7600000000000007</v>
      </c>
      <c r="AC699" s="78">
        <f>+AB699*(100-Z699)/100</f>
        <v>4.1650000000000009</v>
      </c>
      <c r="AD699" s="78">
        <f>AC699*AA699</f>
        <v>2.9180578300921192</v>
      </c>
      <c r="AE699" s="78">
        <f>+(AD699/Z699*12.5)</f>
        <v>2.9180578300921192</v>
      </c>
      <c r="AF699" s="63">
        <f>AE699*10000/25</f>
        <v>1167.2231320368476</v>
      </c>
      <c r="AG699" s="63"/>
      <c r="AH699" s="74" t="s">
        <v>2993</v>
      </c>
    </row>
    <row r="700" spans="1:34" ht="15" x14ac:dyDescent="0.2">
      <c r="A700" s="106" t="s">
        <v>23</v>
      </c>
      <c r="B700" s="74" t="s">
        <v>1078</v>
      </c>
      <c r="C700" s="74" t="s">
        <v>1079</v>
      </c>
      <c r="D700" s="74" t="s">
        <v>1080</v>
      </c>
      <c r="E700" s="74" t="s">
        <v>1081</v>
      </c>
      <c r="H700" s="74" t="s">
        <v>128</v>
      </c>
      <c r="I700" s="74" t="s">
        <v>1099</v>
      </c>
      <c r="J700" s="74" t="s">
        <v>129</v>
      </c>
      <c r="K700" s="74" t="s">
        <v>24</v>
      </c>
      <c r="L700" s="74" t="s">
        <v>1100</v>
      </c>
      <c r="M700" s="107">
        <v>-7.4865817493201297</v>
      </c>
      <c r="N700" s="107">
        <v>35.7513212131499</v>
      </c>
      <c r="O700" s="108">
        <v>1305.6355022067301</v>
      </c>
      <c r="P700" s="108">
        <v>4.5</v>
      </c>
      <c r="Q700" s="108">
        <v>4.8575900900000004</v>
      </c>
      <c r="R700" s="135"/>
      <c r="S700" s="74">
        <v>50</v>
      </c>
      <c r="T700" s="74">
        <v>49</v>
      </c>
      <c r="U700" s="109">
        <f>V700/X700*T700</f>
        <v>4.8999999999999995</v>
      </c>
      <c r="V700" s="109">
        <v>0.3</v>
      </c>
      <c r="W700" s="109">
        <v>0.16487000000000002</v>
      </c>
      <c r="X700" s="74">
        <v>3</v>
      </c>
      <c r="Y700" s="109">
        <v>0.10106999999999999</v>
      </c>
      <c r="Z700" s="109">
        <v>11.6</v>
      </c>
      <c r="AA700" s="77">
        <f>Y700/W700</f>
        <v>0.61302844665494016</v>
      </c>
      <c r="AB700" s="77">
        <f>U700</f>
        <v>4.8999999999999995</v>
      </c>
      <c r="AC700" s="78">
        <f>+AB700*(100-Z700)/100</f>
        <v>4.3315999999999999</v>
      </c>
      <c r="AD700" s="78">
        <f>AC700*AA700</f>
        <v>2.6553940195305388</v>
      </c>
      <c r="AE700" s="78">
        <f>+(AD700/Z700*12.5)</f>
        <v>2.8614159693217016</v>
      </c>
      <c r="AF700" s="63">
        <f>AE700*10000/25</f>
        <v>1144.5663877286806</v>
      </c>
      <c r="AG700" s="63"/>
      <c r="AH700" s="74" t="s">
        <v>2993</v>
      </c>
    </row>
    <row r="701" spans="1:34" ht="15" x14ac:dyDescent="0.2">
      <c r="A701" s="106" t="s">
        <v>23</v>
      </c>
      <c r="B701" s="74" t="s">
        <v>1078</v>
      </c>
      <c r="C701" s="74" t="s">
        <v>1194</v>
      </c>
      <c r="D701" s="74" t="s">
        <v>1195</v>
      </c>
      <c r="E701" s="74" t="s">
        <v>2277</v>
      </c>
      <c r="H701" s="74" t="s">
        <v>1055</v>
      </c>
      <c r="I701" s="74" t="s">
        <v>1056</v>
      </c>
      <c r="J701" s="74" t="s">
        <v>2303</v>
      </c>
      <c r="K701" s="74" t="s">
        <v>26</v>
      </c>
      <c r="L701" s="74" t="s">
        <v>2305</v>
      </c>
      <c r="M701" s="107">
        <v>-8.5555600710000004</v>
      </c>
      <c r="N701" s="107">
        <v>32.050384459999997</v>
      </c>
      <c r="O701" s="108">
        <v>1570.789988</v>
      </c>
      <c r="P701" s="108">
        <v>2</v>
      </c>
      <c r="Q701" s="108">
        <v>2.3166093750000001</v>
      </c>
      <c r="R701" s="137"/>
      <c r="S701" s="74">
        <v>64</v>
      </c>
      <c r="T701" s="74">
        <v>64</v>
      </c>
      <c r="U701" s="109">
        <v>10.24</v>
      </c>
      <c r="V701" s="110">
        <v>0.48</v>
      </c>
      <c r="W701" s="76">
        <v>0.32</v>
      </c>
      <c r="X701" s="120">
        <v>3</v>
      </c>
      <c r="Y701" s="110">
        <v>0.23699999999999999</v>
      </c>
      <c r="Z701" s="110">
        <f>(V701-W701)/V701*100</f>
        <v>33.333333333333329</v>
      </c>
      <c r="AA701" s="77">
        <v>0.74062499999999998</v>
      </c>
      <c r="AB701" s="77">
        <v>10.24</v>
      </c>
      <c r="AC701" s="78">
        <v>10.24</v>
      </c>
      <c r="AD701" s="78">
        <f>AC701*AA701</f>
        <v>7.5839999999999996</v>
      </c>
      <c r="AE701" s="78">
        <f>+(AD701/Z701*12.5)</f>
        <v>2.8440000000000003</v>
      </c>
      <c r="AF701" s="63">
        <f>AE701*10000/25</f>
        <v>1137.6000000000001</v>
      </c>
      <c r="AG701" s="63"/>
      <c r="AH701" s="74" t="s">
        <v>2993</v>
      </c>
    </row>
    <row r="702" spans="1:34" ht="15" x14ac:dyDescent="0.2">
      <c r="A702" s="106" t="s">
        <v>23</v>
      </c>
      <c r="B702" s="74" t="s">
        <v>1086</v>
      </c>
      <c r="C702" s="74" t="s">
        <v>1177</v>
      </c>
      <c r="D702" s="74" t="s">
        <v>1204</v>
      </c>
      <c r="E702" s="74" t="s">
        <v>1371</v>
      </c>
      <c r="H702" s="74" t="s">
        <v>797</v>
      </c>
      <c r="I702" s="74" t="s">
        <v>2226</v>
      </c>
      <c r="J702" s="74" t="s">
        <v>798</v>
      </c>
      <c r="K702" s="74" t="s">
        <v>26</v>
      </c>
      <c r="L702" s="74" t="s">
        <v>2229</v>
      </c>
      <c r="M702" s="107">
        <v>-3.3196616670000001</v>
      </c>
      <c r="N702" s="107">
        <v>35.717566669999997</v>
      </c>
      <c r="O702" s="108">
        <v>1482.3</v>
      </c>
      <c r="P702" s="108">
        <v>1</v>
      </c>
      <c r="Q702" s="108">
        <v>1.17869085</v>
      </c>
      <c r="R702" s="135"/>
      <c r="S702" s="74">
        <v>67</v>
      </c>
      <c r="T702" s="74">
        <v>83</v>
      </c>
      <c r="U702" s="109">
        <f>V702/X702*T702</f>
        <v>22.686666666666664</v>
      </c>
      <c r="V702" s="109">
        <v>0.82</v>
      </c>
      <c r="W702" s="109">
        <v>0.58474999999999999</v>
      </c>
      <c r="X702" s="74">
        <v>3</v>
      </c>
      <c r="Y702" s="109">
        <v>0.47238000000000002</v>
      </c>
      <c r="Z702" s="109">
        <v>44.7</v>
      </c>
      <c r="AA702" s="77">
        <f>Y702/W702</f>
        <v>0.80783240701154346</v>
      </c>
      <c r="AB702" s="77">
        <f>U702</f>
        <v>22.686666666666664</v>
      </c>
      <c r="AC702" s="78">
        <f>+AB702*(100-Z702)/100</f>
        <v>12.545726666666665</v>
      </c>
      <c r="AD702" s="78">
        <f>AC702*AA702</f>
        <v>10.13484457084224</v>
      </c>
      <c r="AE702" s="78">
        <f>+(AD702/Z702*12.5)</f>
        <v>2.834128794978255</v>
      </c>
      <c r="AF702" s="63">
        <f>AE702*10000/25</f>
        <v>1133.6515179913019</v>
      </c>
      <c r="AG702" s="63"/>
      <c r="AH702" s="74" t="s">
        <v>2993</v>
      </c>
    </row>
    <row r="703" spans="1:34" ht="15" x14ac:dyDescent="0.2">
      <c r="A703" s="106" t="s">
        <v>23</v>
      </c>
      <c r="B703" s="74" t="s">
        <v>1086</v>
      </c>
      <c r="C703" s="74" t="s">
        <v>1103</v>
      </c>
      <c r="D703" s="74" t="s">
        <v>1288</v>
      </c>
      <c r="E703" s="74" t="s">
        <v>1289</v>
      </c>
      <c r="H703" s="74" t="s">
        <v>658</v>
      </c>
      <c r="I703" s="74" t="s">
        <v>1878</v>
      </c>
      <c r="J703" s="74" t="s">
        <v>1878</v>
      </c>
      <c r="K703" s="74" t="s">
        <v>26</v>
      </c>
      <c r="L703" s="74" t="s">
        <v>1879</v>
      </c>
      <c r="M703" s="107">
        <v>-3.8459123609999999</v>
      </c>
      <c r="N703" s="107">
        <v>35.449063340000002</v>
      </c>
      <c r="O703" s="108">
        <v>1883.141347</v>
      </c>
      <c r="P703" s="108">
        <v>1</v>
      </c>
      <c r="Q703" s="108">
        <v>1.2340423700000001</v>
      </c>
      <c r="R703" s="135"/>
      <c r="S703" s="74">
        <v>38</v>
      </c>
      <c r="T703" s="74">
        <v>29</v>
      </c>
      <c r="U703" s="109">
        <f>V703/X703*T703</f>
        <v>3.48</v>
      </c>
      <c r="V703" s="109">
        <v>0.48</v>
      </c>
      <c r="W703" s="109">
        <v>0.33649000000000001</v>
      </c>
      <c r="X703" s="74">
        <v>4</v>
      </c>
      <c r="Y703" s="109">
        <v>0.27074000000000004</v>
      </c>
      <c r="Z703" s="109">
        <v>11</v>
      </c>
      <c r="AA703" s="77">
        <f>Y703/W703</f>
        <v>0.80460043389105185</v>
      </c>
      <c r="AB703" s="77">
        <f>U703</f>
        <v>3.48</v>
      </c>
      <c r="AC703" s="78">
        <f>+AB703*(100-Z703)/100</f>
        <v>3.0971999999999995</v>
      </c>
      <c r="AD703" s="78">
        <f>AC703*AA703</f>
        <v>2.4920084638473652</v>
      </c>
      <c r="AE703" s="78">
        <f>+(AD703/Z703*12.5)</f>
        <v>2.8318277998265513</v>
      </c>
      <c r="AF703" s="63">
        <f>AE703*10000/25</f>
        <v>1132.7311199306205</v>
      </c>
      <c r="AG703" s="63"/>
      <c r="AH703" s="74" t="s">
        <v>2993</v>
      </c>
    </row>
    <row r="704" spans="1:34" ht="15" x14ac:dyDescent="0.2">
      <c r="A704" s="106" t="s">
        <v>23</v>
      </c>
      <c r="B704" s="74" t="s">
        <v>1086</v>
      </c>
      <c r="C704" s="74" t="s">
        <v>1177</v>
      </c>
      <c r="D704" s="74" t="s">
        <v>1178</v>
      </c>
      <c r="E704" s="74" t="s">
        <v>1179</v>
      </c>
      <c r="H704" s="74" t="s">
        <v>1051</v>
      </c>
      <c r="I704" s="74" t="s">
        <v>2417</v>
      </c>
      <c r="J704" s="74" t="s">
        <v>1052</v>
      </c>
      <c r="K704" s="74" t="s">
        <v>26</v>
      </c>
      <c r="L704" s="74" t="s">
        <v>2421</v>
      </c>
      <c r="M704" s="107">
        <v>-3.3823016670000001</v>
      </c>
      <c r="N704" s="107">
        <v>36.320981670000002</v>
      </c>
      <c r="O704" s="108">
        <v>1417.3</v>
      </c>
      <c r="P704" s="108">
        <v>2.5</v>
      </c>
      <c r="Q704" s="108">
        <v>1.8681137999999999</v>
      </c>
      <c r="R704" s="135"/>
      <c r="S704" s="74">
        <v>36</v>
      </c>
      <c r="T704" s="74">
        <v>29</v>
      </c>
      <c r="U704" s="109">
        <f>V704/X704*T704</f>
        <v>3.8666666666666667</v>
      </c>
      <c r="V704" s="109">
        <v>0.4</v>
      </c>
      <c r="W704" s="109">
        <v>0.39529999999999998</v>
      </c>
      <c r="X704" s="74">
        <v>3</v>
      </c>
      <c r="Y704" s="109">
        <v>0.25416</v>
      </c>
      <c r="Z704" s="109">
        <v>10</v>
      </c>
      <c r="AA704" s="77">
        <f>Y704/W704</f>
        <v>0.64295471793574499</v>
      </c>
      <c r="AB704" s="77">
        <f>U704</f>
        <v>3.8666666666666667</v>
      </c>
      <c r="AC704" s="78">
        <f>+AB704*(100-Z704)/100</f>
        <v>3.48</v>
      </c>
      <c r="AD704" s="78">
        <f>AC704*AA704</f>
        <v>2.2374824184163926</v>
      </c>
      <c r="AE704" s="78">
        <f>+(AD704/Z704*12.5)</f>
        <v>2.7968530230204909</v>
      </c>
      <c r="AF704" s="63">
        <f>AE704*10000/25</f>
        <v>1118.7412092081963</v>
      </c>
      <c r="AG704" s="63"/>
      <c r="AH704" s="74" t="s">
        <v>2993</v>
      </c>
    </row>
    <row r="705" spans="1:34" ht="15" x14ac:dyDescent="0.2">
      <c r="A705" s="106" t="s">
        <v>23</v>
      </c>
      <c r="B705" s="74" t="s">
        <v>1078</v>
      </c>
      <c r="C705" s="74" t="s">
        <v>1194</v>
      </c>
      <c r="D705" s="74" t="s">
        <v>1383</v>
      </c>
      <c r="E705" s="74" t="s">
        <v>1784</v>
      </c>
      <c r="H705" s="74" t="s">
        <v>341</v>
      </c>
      <c r="I705" s="74" t="s">
        <v>342</v>
      </c>
      <c r="J705" s="74" t="s">
        <v>2132</v>
      </c>
      <c r="K705" s="74" t="s">
        <v>24</v>
      </c>
      <c r="L705" s="74" t="s">
        <v>2134</v>
      </c>
      <c r="M705" s="107">
        <v>-7.6929891221266002</v>
      </c>
      <c r="N705" s="107">
        <v>31.117371726621901</v>
      </c>
      <c r="O705" s="108">
        <v>1620.6859413874499</v>
      </c>
      <c r="P705" s="108">
        <v>6</v>
      </c>
      <c r="Q705" s="108">
        <v>3.945031325</v>
      </c>
      <c r="R705" s="137"/>
      <c r="S705" s="74">
        <v>51</v>
      </c>
      <c r="T705" s="74">
        <v>43</v>
      </c>
      <c r="U705" s="109">
        <f>V705/X705*T705</f>
        <v>2.8666666666666667</v>
      </c>
      <c r="V705" s="109">
        <v>0.2</v>
      </c>
      <c r="W705" s="109">
        <v>0.18</v>
      </c>
      <c r="X705" s="74">
        <v>3</v>
      </c>
      <c r="Y705" s="109">
        <v>0.156</v>
      </c>
      <c r="Z705" s="76">
        <f>(V705-W705)/V705*100</f>
        <v>10.000000000000009</v>
      </c>
      <c r="AA705" s="77">
        <f>Y705/W705</f>
        <v>0.8666666666666667</v>
      </c>
      <c r="AB705" s="77">
        <f>U705</f>
        <v>2.8666666666666667</v>
      </c>
      <c r="AC705" s="78">
        <f>+AB705*(100-Z705)/100</f>
        <v>2.5799999999999996</v>
      </c>
      <c r="AD705" s="78">
        <f>AC705*AA705</f>
        <v>2.2359999999999998</v>
      </c>
      <c r="AE705" s="78">
        <f>+(AD705/Z705*12.5)</f>
        <v>2.7949999999999973</v>
      </c>
      <c r="AF705" s="63">
        <f>AE705*10000/25</f>
        <v>1117.9999999999989</v>
      </c>
      <c r="AG705" s="63"/>
      <c r="AH705" s="74" t="s">
        <v>2993</v>
      </c>
    </row>
    <row r="706" spans="1:34" ht="15" x14ac:dyDescent="0.2">
      <c r="A706" s="106" t="s">
        <v>23</v>
      </c>
      <c r="B706" s="74" t="s">
        <v>1078</v>
      </c>
      <c r="C706" s="74" t="s">
        <v>1079</v>
      </c>
      <c r="D706" s="74" t="s">
        <v>1419</v>
      </c>
      <c r="E706" s="74" t="s">
        <v>1626</v>
      </c>
      <c r="H706" s="74" t="s">
        <v>201</v>
      </c>
      <c r="I706" s="74" t="s">
        <v>1647</v>
      </c>
      <c r="J706" s="74" t="s">
        <v>202</v>
      </c>
      <c r="K706" s="74" t="s">
        <v>24</v>
      </c>
      <c r="L706" s="74" t="s">
        <v>1648</v>
      </c>
      <c r="M706" s="107">
        <v>-8.2925366666666598</v>
      </c>
      <c r="N706" s="107">
        <v>35.016125000000002</v>
      </c>
      <c r="O706" s="108">
        <v>1645.8</v>
      </c>
      <c r="P706" s="108">
        <v>1</v>
      </c>
      <c r="Q706" s="108">
        <v>1.589626465</v>
      </c>
      <c r="R706" s="137"/>
      <c r="S706" s="74">
        <v>99</v>
      </c>
      <c r="T706" s="74">
        <v>53</v>
      </c>
      <c r="U706" s="109">
        <f>V706/X706*T706</f>
        <v>4.5049999999999999</v>
      </c>
      <c r="V706" s="109">
        <v>0.34</v>
      </c>
      <c r="W706" s="109">
        <v>0.41597000000000001</v>
      </c>
      <c r="X706" s="74">
        <v>4</v>
      </c>
      <c r="Y706" s="109">
        <v>0.31798000000000004</v>
      </c>
      <c r="Z706" s="109">
        <v>13.4</v>
      </c>
      <c r="AA706" s="77">
        <f>Y706/W706</f>
        <v>0.7644301271726327</v>
      </c>
      <c r="AB706" s="77">
        <f>U706</f>
        <v>4.5049999999999999</v>
      </c>
      <c r="AC706" s="78">
        <f>+AB706*(100-Z706)/100</f>
        <v>3.9013299999999997</v>
      </c>
      <c r="AD706" s="78">
        <f>AC706*AA706</f>
        <v>2.982294188042407</v>
      </c>
      <c r="AE706" s="78">
        <f>+(AD706/Z706*12.5)</f>
        <v>2.7819908470544839</v>
      </c>
      <c r="AF706" s="63">
        <f>AE706*10000/25</f>
        <v>1112.7963388217934</v>
      </c>
      <c r="AG706" s="63"/>
      <c r="AH706" s="74" t="s">
        <v>2993</v>
      </c>
    </row>
    <row r="707" spans="1:34" ht="15" x14ac:dyDescent="0.2">
      <c r="A707" s="106" t="s">
        <v>23</v>
      </c>
      <c r="B707" s="74" t="s">
        <v>1078</v>
      </c>
      <c r="C707" s="74" t="s">
        <v>1079</v>
      </c>
      <c r="D707" s="74" t="s">
        <v>1080</v>
      </c>
      <c r="E707" s="74" t="s">
        <v>1081</v>
      </c>
      <c r="H707" s="74" t="s">
        <v>128</v>
      </c>
      <c r="I707" s="74" t="s">
        <v>1099</v>
      </c>
      <c r="J707" s="74" t="s">
        <v>129</v>
      </c>
      <c r="K707" s="74" t="s">
        <v>26</v>
      </c>
      <c r="L707" s="74" t="s">
        <v>1101</v>
      </c>
      <c r="M707" s="107">
        <v>-7.4867095480000003</v>
      </c>
      <c r="N707" s="107">
        <v>35.750829959999997</v>
      </c>
      <c r="O707" s="108">
        <v>1309.108761</v>
      </c>
      <c r="P707" s="108">
        <v>4.5</v>
      </c>
      <c r="Q707" s="108">
        <v>4.8575900900000004</v>
      </c>
      <c r="R707" s="135"/>
      <c r="S707" s="74">
        <v>41</v>
      </c>
      <c r="T707" s="74">
        <v>41</v>
      </c>
      <c r="U707" s="109">
        <f>V707/X707*T707</f>
        <v>4.92</v>
      </c>
      <c r="V707" s="109">
        <v>0.36</v>
      </c>
      <c r="W707" s="109">
        <v>0.16263</v>
      </c>
      <c r="X707" s="74">
        <v>3</v>
      </c>
      <c r="Y707" s="109">
        <v>9.7030000000000005E-2</v>
      </c>
      <c r="Z707" s="109">
        <v>11.7</v>
      </c>
      <c r="AA707" s="77">
        <f>Y707/W707</f>
        <v>0.59663038799729451</v>
      </c>
      <c r="AB707" s="77">
        <f>U707</f>
        <v>4.92</v>
      </c>
      <c r="AC707" s="78">
        <f>+AB707*(100-Z707)/100</f>
        <v>4.34436</v>
      </c>
      <c r="AD707" s="78">
        <f>AC707*AA707</f>
        <v>2.5919771923999262</v>
      </c>
      <c r="AE707" s="78">
        <f>+(AD707/Z707*12.5)</f>
        <v>2.7692064021366734</v>
      </c>
      <c r="AF707" s="63">
        <f>AE707*10000/25</f>
        <v>1107.6825608546692</v>
      </c>
      <c r="AG707" s="63"/>
      <c r="AH707" s="74" t="s">
        <v>1821</v>
      </c>
    </row>
    <row r="708" spans="1:34" ht="15" x14ac:dyDescent="0.2">
      <c r="A708" s="106" t="s">
        <v>23</v>
      </c>
      <c r="B708" s="74" t="s">
        <v>1086</v>
      </c>
      <c r="C708" s="74" t="s">
        <v>1177</v>
      </c>
      <c r="D708" s="74" t="s">
        <v>1178</v>
      </c>
      <c r="E708" s="74" t="s">
        <v>1179</v>
      </c>
      <c r="H708" s="74" t="s">
        <v>529</v>
      </c>
      <c r="I708" s="74" t="s">
        <v>1587</v>
      </c>
      <c r="J708" s="74" t="s">
        <v>523</v>
      </c>
      <c r="K708" s="74" t="s">
        <v>25</v>
      </c>
      <c r="L708" s="74" t="s">
        <v>1591</v>
      </c>
      <c r="M708" s="107">
        <v>-3.3843783333333302</v>
      </c>
      <c r="N708" s="107">
        <v>36.3204766666666</v>
      </c>
      <c r="O708" s="108">
        <v>1398.3</v>
      </c>
      <c r="P708" s="108">
        <v>2</v>
      </c>
      <c r="Q708" s="108">
        <v>1.8236349000000001</v>
      </c>
      <c r="R708" s="135"/>
      <c r="S708" s="74">
        <v>37</v>
      </c>
      <c r="T708" s="74">
        <v>33</v>
      </c>
      <c r="U708" s="109">
        <f>V708/X708*T708</f>
        <v>4.4000000000000004</v>
      </c>
      <c r="V708" s="109">
        <v>0.4</v>
      </c>
      <c r="W708" s="109">
        <v>0.38363999999999998</v>
      </c>
      <c r="X708" s="74">
        <v>3</v>
      </c>
      <c r="Y708" s="109">
        <v>0.29977999999999999</v>
      </c>
      <c r="Z708" s="109">
        <v>13.5</v>
      </c>
      <c r="AA708" s="77">
        <f>Y708/W708</f>
        <v>0.78140965488478786</v>
      </c>
      <c r="AB708" s="77">
        <f>U708</f>
        <v>4.4000000000000004</v>
      </c>
      <c r="AC708" s="78">
        <f>+AB708*(100-Z708)/100</f>
        <v>3.806</v>
      </c>
      <c r="AD708" s="78">
        <f>AC708*AA708</f>
        <v>2.9740451464915028</v>
      </c>
      <c r="AE708" s="78">
        <f>+(AD708/Z708*12.5)</f>
        <v>2.7537455060106506</v>
      </c>
      <c r="AF708" s="63">
        <f>AE708*10000/25</f>
        <v>1101.4982024042602</v>
      </c>
      <c r="AG708" s="63"/>
      <c r="AH708" s="74" t="s">
        <v>1821</v>
      </c>
    </row>
    <row r="709" spans="1:34" ht="15" x14ac:dyDescent="0.2">
      <c r="A709" s="106" t="s">
        <v>23</v>
      </c>
      <c r="B709" s="74" t="s">
        <v>1086</v>
      </c>
      <c r="C709" s="74" t="s">
        <v>1087</v>
      </c>
      <c r="D709" s="74" t="s">
        <v>1088</v>
      </c>
      <c r="E709" s="74" t="s">
        <v>1436</v>
      </c>
      <c r="H709" s="74" t="s">
        <v>597</v>
      </c>
      <c r="I709" s="74" t="s">
        <v>598</v>
      </c>
      <c r="J709" s="74" t="s">
        <v>2634</v>
      </c>
      <c r="K709" s="74" t="s">
        <v>25</v>
      </c>
      <c r="L709" s="74" t="s">
        <v>2638</v>
      </c>
      <c r="M709" s="107">
        <v>-3.19156666666666</v>
      </c>
      <c r="N709" s="107">
        <v>37.077399999999997</v>
      </c>
      <c r="O709" s="108">
        <v>1257.8</v>
      </c>
      <c r="P709" s="108">
        <v>0.75</v>
      </c>
      <c r="Q709" s="108">
        <v>0.61479724000000002</v>
      </c>
      <c r="R709" s="135"/>
      <c r="S709" s="74">
        <v>48</v>
      </c>
      <c r="T709" s="74">
        <v>28</v>
      </c>
      <c r="U709" s="109">
        <f>V709/X709*T709</f>
        <v>3.9199999999999995</v>
      </c>
      <c r="V709" s="109">
        <v>0.42</v>
      </c>
      <c r="W709" s="109">
        <v>0.29193000000000002</v>
      </c>
      <c r="X709" s="74">
        <v>3</v>
      </c>
      <c r="Y709" s="109">
        <v>0.22822000000000001</v>
      </c>
      <c r="Z709" s="109">
        <v>12.3</v>
      </c>
      <c r="AA709" s="77">
        <f>Y709/W709</f>
        <v>0.78176275134450035</v>
      </c>
      <c r="AB709" s="77">
        <f>U709</f>
        <v>3.9199999999999995</v>
      </c>
      <c r="AC709" s="78">
        <f>+AB709*(100-Z709)/100</f>
        <v>3.43784</v>
      </c>
      <c r="AD709" s="78">
        <f>AC709*AA709</f>
        <v>2.6875752570821771</v>
      </c>
      <c r="AE709" s="78">
        <f>+(AD709/Z709*12.5)</f>
        <v>2.73127566776644</v>
      </c>
      <c r="AF709" s="63">
        <f>AE709*10000/25</f>
        <v>1092.5102671065761</v>
      </c>
      <c r="AG709" s="63"/>
      <c r="AH709" s="74" t="s">
        <v>1821</v>
      </c>
    </row>
    <row r="710" spans="1:34" ht="15" x14ac:dyDescent="0.2">
      <c r="A710" s="106" t="s">
        <v>23</v>
      </c>
      <c r="B710" s="74" t="s">
        <v>1078</v>
      </c>
      <c r="C710" s="74" t="s">
        <v>1079</v>
      </c>
      <c r="D710" s="74" t="s">
        <v>1419</v>
      </c>
      <c r="E710" s="74" t="s">
        <v>1420</v>
      </c>
      <c r="H710" s="74" t="s">
        <v>177</v>
      </c>
      <c r="I710" s="74" t="s">
        <v>1421</v>
      </c>
      <c r="J710" s="74" t="s">
        <v>178</v>
      </c>
      <c r="K710" s="74" t="s">
        <v>25</v>
      </c>
      <c r="L710" s="74" t="s">
        <v>1422</v>
      </c>
      <c r="M710" s="107">
        <v>-8.2726363344999303</v>
      </c>
      <c r="N710" s="107">
        <v>35.046604174457897</v>
      </c>
      <c r="O710" s="108">
        <v>1493.2202228303599</v>
      </c>
      <c r="P710" s="108">
        <v>1.5</v>
      </c>
      <c r="Q710" s="108">
        <v>1.2819807400000001</v>
      </c>
      <c r="R710" s="137"/>
      <c r="S710" s="74">
        <v>59</v>
      </c>
      <c r="T710" s="74">
        <v>49</v>
      </c>
      <c r="U710" s="109">
        <f>V710/X710*T710</f>
        <v>9.1466666666666665</v>
      </c>
      <c r="V710" s="109">
        <v>0.56000000000000005</v>
      </c>
      <c r="W710" s="109">
        <v>0.34386</v>
      </c>
      <c r="X710" s="74">
        <v>3</v>
      </c>
      <c r="Y710" s="109">
        <v>0.1484</v>
      </c>
      <c r="Z710" s="109">
        <v>15.4</v>
      </c>
      <c r="AA710" s="77">
        <f>Y710/W710</f>
        <v>0.43157098819286921</v>
      </c>
      <c r="AB710" s="77">
        <f>U710</f>
        <v>9.1466666666666665</v>
      </c>
      <c r="AC710" s="78">
        <f>+AB710*(100-Z710)/100</f>
        <v>7.7380799999999992</v>
      </c>
      <c r="AD710" s="78">
        <f>AC710*AA710</f>
        <v>3.3395308323154769</v>
      </c>
      <c r="AE710" s="78">
        <f>+(AD710/Z710*12.5)</f>
        <v>2.7106581431132115</v>
      </c>
      <c r="AF710" s="63">
        <f>AE710*10000/25</f>
        <v>1084.2632572452846</v>
      </c>
      <c r="AG710" s="63"/>
      <c r="AH710" s="74" t="s">
        <v>2993</v>
      </c>
    </row>
    <row r="711" spans="1:34" ht="15" x14ac:dyDescent="0.2">
      <c r="A711" s="106" t="s">
        <v>23</v>
      </c>
      <c r="B711" s="74" t="s">
        <v>1078</v>
      </c>
      <c r="C711" s="74" t="s">
        <v>1079</v>
      </c>
      <c r="D711" s="74" t="s">
        <v>1080</v>
      </c>
      <c r="E711" s="74" t="s">
        <v>1081</v>
      </c>
      <c r="H711" s="74" t="s">
        <v>128</v>
      </c>
      <c r="I711" s="74" t="s">
        <v>1099</v>
      </c>
      <c r="J711" s="74" t="s">
        <v>129</v>
      </c>
      <c r="K711" s="74" t="s">
        <v>25</v>
      </c>
      <c r="L711" s="74" t="s">
        <v>1102</v>
      </c>
      <c r="M711" s="107">
        <v>-7.48664237838498</v>
      </c>
      <c r="N711" s="107">
        <v>35.751843635942798</v>
      </c>
      <c r="O711" s="108">
        <v>1290.4441787032099</v>
      </c>
      <c r="P711" s="108">
        <v>4.5</v>
      </c>
      <c r="Q711" s="108">
        <v>4.8575900900000004</v>
      </c>
      <c r="R711" s="135"/>
      <c r="S711" s="74">
        <v>45</v>
      </c>
      <c r="T711" s="74">
        <v>44</v>
      </c>
      <c r="U711" s="109">
        <f>V711/X711*T711</f>
        <v>5.5733333333333341</v>
      </c>
      <c r="V711" s="109">
        <v>0.38</v>
      </c>
      <c r="W711" s="109">
        <v>0.21096999999999999</v>
      </c>
      <c r="X711" s="74">
        <v>3</v>
      </c>
      <c r="Y711" s="109">
        <v>0.10721</v>
      </c>
      <c r="Z711" s="109">
        <v>11.6</v>
      </c>
      <c r="AA711" s="77">
        <f>Y711/W711</f>
        <v>0.50817651798833963</v>
      </c>
      <c r="AB711" s="77">
        <f>U711</f>
        <v>5.5733333333333341</v>
      </c>
      <c r="AC711" s="78">
        <f>+AB711*(100-Z711)/100</f>
        <v>4.9268266666666678</v>
      </c>
      <c r="AD711" s="78">
        <f>AC711*AA711</f>
        <v>2.5036976201987651</v>
      </c>
      <c r="AE711" s="78">
        <f>+(AD711/Z711*12.5)</f>
        <v>2.6979500217659105</v>
      </c>
      <c r="AF711" s="63">
        <f>AE711*10000/25</f>
        <v>1079.1800087063641</v>
      </c>
      <c r="AG711" s="63"/>
      <c r="AH711" s="74" t="s">
        <v>2993</v>
      </c>
    </row>
    <row r="712" spans="1:34" ht="15" x14ac:dyDescent="0.2">
      <c r="A712" s="106" t="s">
        <v>23</v>
      </c>
      <c r="B712" s="74" t="s">
        <v>1086</v>
      </c>
      <c r="C712" s="74" t="s">
        <v>1103</v>
      </c>
      <c r="D712" s="74" t="s">
        <v>1294</v>
      </c>
      <c r="E712" s="74" t="s">
        <v>1654</v>
      </c>
      <c r="H712" s="74" t="s">
        <v>626</v>
      </c>
      <c r="I712" s="74" t="s">
        <v>2695</v>
      </c>
      <c r="J712" s="74" t="s">
        <v>2695</v>
      </c>
      <c r="K712" s="74" t="s">
        <v>26</v>
      </c>
      <c r="L712" s="74" t="s">
        <v>2696</v>
      </c>
      <c r="M712" s="107">
        <v>-4.4710200000000002</v>
      </c>
      <c r="N712" s="107">
        <v>35.544788330000003</v>
      </c>
      <c r="O712" s="108">
        <v>1550.7</v>
      </c>
      <c r="P712" s="108">
        <v>8</v>
      </c>
      <c r="Q712" s="108">
        <v>10.371243959999999</v>
      </c>
      <c r="R712" s="135"/>
      <c r="S712" s="74">
        <v>82</v>
      </c>
      <c r="T712" s="74">
        <v>68</v>
      </c>
      <c r="U712" s="109">
        <f>V712/X712*T712</f>
        <v>4.5333333333333332</v>
      </c>
      <c r="V712" s="109">
        <v>0.2</v>
      </c>
      <c r="W712" s="109">
        <v>0.17752999999999999</v>
      </c>
      <c r="X712" s="74">
        <v>3</v>
      </c>
      <c r="Y712" s="109">
        <v>0.11433</v>
      </c>
      <c r="Z712" s="109">
        <v>12.1</v>
      </c>
      <c r="AA712" s="77">
        <f>Y712/W712</f>
        <v>0.64400383033853437</v>
      </c>
      <c r="AB712" s="77">
        <f>U712</f>
        <v>4.5333333333333332</v>
      </c>
      <c r="AC712" s="78">
        <f>+AB712*(100-Z712)/100</f>
        <v>3.9848000000000003</v>
      </c>
      <c r="AD712" s="78">
        <f>AC712*AA712</f>
        <v>2.5662264631329919</v>
      </c>
      <c r="AE712" s="78">
        <f>+(AD712/Z712*12.5)</f>
        <v>2.6510603957985457</v>
      </c>
      <c r="AF712" s="63">
        <f>AE712*10000/25</f>
        <v>1060.4241583194184</v>
      </c>
      <c r="AG712" s="63"/>
      <c r="AH712" s="74" t="s">
        <v>2993</v>
      </c>
    </row>
    <row r="713" spans="1:34" ht="15" x14ac:dyDescent="0.2">
      <c r="A713" s="106" t="s">
        <v>23</v>
      </c>
      <c r="B713" s="74" t="s">
        <v>1086</v>
      </c>
      <c r="C713" s="74" t="s">
        <v>1177</v>
      </c>
      <c r="D713" s="74" t="s">
        <v>1204</v>
      </c>
      <c r="E713" s="74" t="s">
        <v>1205</v>
      </c>
      <c r="H713" s="74" t="s">
        <v>491</v>
      </c>
      <c r="I713" s="74" t="s">
        <v>2667</v>
      </c>
      <c r="J713" s="74" t="s">
        <v>494</v>
      </c>
      <c r="K713" s="74" t="s">
        <v>24</v>
      </c>
      <c r="L713" s="74" t="s">
        <v>2669</v>
      </c>
      <c r="M713" s="107" t="s">
        <v>2993</v>
      </c>
      <c r="N713" s="107" t="s">
        <v>2993</v>
      </c>
      <c r="O713" s="108" t="s">
        <v>2993</v>
      </c>
      <c r="P713" s="108">
        <v>1.25</v>
      </c>
      <c r="Q713" s="108">
        <v>1.250104195</v>
      </c>
      <c r="R713" s="135"/>
      <c r="S713" s="74">
        <v>74</v>
      </c>
      <c r="T713" s="74">
        <v>36</v>
      </c>
      <c r="U713" s="109">
        <f>V713/X713*T713</f>
        <v>4.5600000000000005</v>
      </c>
      <c r="V713" s="109">
        <v>0.38</v>
      </c>
      <c r="W713" s="109">
        <v>0.28348000000000001</v>
      </c>
      <c r="X713" s="74">
        <v>3</v>
      </c>
      <c r="Y713" s="109">
        <v>0.20936000000000002</v>
      </c>
      <c r="Z713" s="109">
        <v>13.8</v>
      </c>
      <c r="AA713" s="77">
        <f>Y713/W713</f>
        <v>0.73853534640891783</v>
      </c>
      <c r="AB713" s="77">
        <f>U713</f>
        <v>4.5600000000000005</v>
      </c>
      <c r="AC713" s="78">
        <f>+AB713*(100-Z713)/100</f>
        <v>3.9307200000000004</v>
      </c>
      <c r="AD713" s="78">
        <f>AC713*AA713</f>
        <v>2.9029756568364617</v>
      </c>
      <c r="AE713" s="78">
        <f>+(AD713/Z713*12.5)</f>
        <v>2.6295069355402734</v>
      </c>
      <c r="AF713" s="63">
        <f>AE713*10000/25</f>
        <v>1051.8027742161094</v>
      </c>
      <c r="AG713" s="63"/>
      <c r="AH713" s="74" t="s">
        <v>2993</v>
      </c>
    </row>
    <row r="714" spans="1:34" ht="15" x14ac:dyDescent="0.2">
      <c r="A714" s="112" t="s">
        <v>23</v>
      </c>
      <c r="B714" s="113" t="s">
        <v>1086</v>
      </c>
      <c r="C714" s="113" t="s">
        <v>1087</v>
      </c>
      <c r="D714" s="113" t="s">
        <v>1095</v>
      </c>
      <c r="E714" s="113" t="s">
        <v>1235</v>
      </c>
      <c r="F714" s="113"/>
      <c r="G714" s="113"/>
      <c r="H714" s="113" t="s">
        <v>567</v>
      </c>
      <c r="I714" s="113" t="s">
        <v>2274</v>
      </c>
      <c r="J714" s="113" t="s">
        <v>572</v>
      </c>
      <c r="K714" s="113" t="s">
        <v>26</v>
      </c>
      <c r="L714" s="113" t="s">
        <v>2275</v>
      </c>
      <c r="M714" s="114">
        <v>-3.474675</v>
      </c>
      <c r="N714" s="114">
        <v>37.425364999999999</v>
      </c>
      <c r="O714" s="115">
        <v>706.8</v>
      </c>
      <c r="P714" s="115">
        <v>2</v>
      </c>
      <c r="Q714" s="115">
        <v>2.1596977000000002</v>
      </c>
      <c r="R714" s="135"/>
      <c r="S714" s="113">
        <v>78</v>
      </c>
      <c r="T714" s="113">
        <v>52</v>
      </c>
      <c r="U714" s="109">
        <f>V714/X714*T714</f>
        <v>4.5066666666666668</v>
      </c>
      <c r="V714" s="116">
        <v>0.26</v>
      </c>
      <c r="W714" s="116">
        <v>0.28345999999999999</v>
      </c>
      <c r="X714" s="113">
        <v>3</v>
      </c>
      <c r="Y714" s="116">
        <v>0.20505000000000001</v>
      </c>
      <c r="Z714" s="116">
        <v>13.5</v>
      </c>
      <c r="AA714" s="77">
        <f>Y714/W714</f>
        <v>0.72338248782897063</v>
      </c>
      <c r="AB714" s="77">
        <f>U714</f>
        <v>4.5066666666666668</v>
      </c>
      <c r="AC714" s="78">
        <f>+AB714*(100-Z714)/100</f>
        <v>3.8982666666666663</v>
      </c>
      <c r="AD714" s="78">
        <f>AC714*AA714</f>
        <v>2.8199378395540817</v>
      </c>
      <c r="AE714" s="78">
        <f>+(AD714/Z714*12.5)</f>
        <v>2.6110535551426683</v>
      </c>
      <c r="AF714" s="63">
        <f>AE714*10000/25</f>
        <v>1044.4214220570675</v>
      </c>
      <c r="AG714" s="63"/>
      <c r="AH714" s="74" t="s">
        <v>2993</v>
      </c>
    </row>
    <row r="715" spans="1:34" ht="15" x14ac:dyDescent="0.2">
      <c r="A715" s="106" t="s">
        <v>23</v>
      </c>
      <c r="B715" s="74" t="s">
        <v>1086</v>
      </c>
      <c r="C715" s="74" t="s">
        <v>1177</v>
      </c>
      <c r="D715" s="74" t="s">
        <v>1178</v>
      </c>
      <c r="E715" s="74" t="s">
        <v>1179</v>
      </c>
      <c r="H715" s="74" t="s">
        <v>690</v>
      </c>
      <c r="I715" s="74" t="s">
        <v>1180</v>
      </c>
      <c r="J715" s="74" t="s">
        <v>691</v>
      </c>
      <c r="K715" s="74" t="s">
        <v>25</v>
      </c>
      <c r="L715" s="74" t="s">
        <v>1183</v>
      </c>
      <c r="M715" s="107">
        <v>-3.3803433333333301</v>
      </c>
      <c r="N715" s="107">
        <v>36.318004999999999</v>
      </c>
      <c r="O715" s="108">
        <v>1428.7</v>
      </c>
      <c r="P715" s="108">
        <v>2.5</v>
      </c>
      <c r="Q715" s="108">
        <v>2.8812443000000001</v>
      </c>
      <c r="R715" s="135"/>
      <c r="S715" s="74">
        <v>52</v>
      </c>
      <c r="T715" s="74">
        <v>52</v>
      </c>
      <c r="U715" s="109">
        <f>V715/X715*T715</f>
        <v>4.5066666666666668</v>
      </c>
      <c r="V715" s="109">
        <v>0.26</v>
      </c>
      <c r="W715" s="109">
        <v>0.19749</v>
      </c>
      <c r="X715" s="74">
        <v>3</v>
      </c>
      <c r="Y715" s="109">
        <v>0.13233</v>
      </c>
      <c r="Z715" s="109">
        <v>12.7</v>
      </c>
      <c r="AA715" s="77">
        <f>Y715/W715</f>
        <v>0.67005924350600032</v>
      </c>
      <c r="AB715" s="77">
        <f>U715</f>
        <v>4.5066666666666668</v>
      </c>
      <c r="AC715" s="78">
        <f>+AB715*(100-Z715)/100</f>
        <v>3.93432</v>
      </c>
      <c r="AD715" s="78">
        <f>AC715*AA715</f>
        <v>2.6362274829105274</v>
      </c>
      <c r="AE715" s="78">
        <f>+(AD715/Z715*12.5)</f>
        <v>2.5947120894788656</v>
      </c>
      <c r="AF715" s="63">
        <f>AE715*10000/25</f>
        <v>1037.8848357915463</v>
      </c>
      <c r="AG715" s="63"/>
      <c r="AH715" s="74" t="s">
        <v>2993</v>
      </c>
    </row>
    <row r="716" spans="1:34" ht="15" x14ac:dyDescent="0.2">
      <c r="A716" s="106" t="s">
        <v>23</v>
      </c>
      <c r="B716" s="74" t="s">
        <v>1086</v>
      </c>
      <c r="C716" s="74" t="s">
        <v>1087</v>
      </c>
      <c r="D716" s="74" t="s">
        <v>1260</v>
      </c>
      <c r="E716" s="74" t="s">
        <v>1261</v>
      </c>
      <c r="H716" s="74" t="s">
        <v>573</v>
      </c>
      <c r="I716" s="74" t="s">
        <v>1262</v>
      </c>
      <c r="J716" s="74" t="s">
        <v>1263</v>
      </c>
      <c r="K716" s="74" t="s">
        <v>26</v>
      </c>
      <c r="L716" s="74" t="s">
        <v>1265</v>
      </c>
      <c r="M716" s="107">
        <v>-3.777036753</v>
      </c>
      <c r="N716" s="107">
        <v>37.617614639999999</v>
      </c>
      <c r="O716" s="108">
        <v>999.7754099</v>
      </c>
      <c r="P716" s="108">
        <v>0.75</v>
      </c>
      <c r="Q716" s="108">
        <v>0.64642668000000003</v>
      </c>
      <c r="R716" s="135"/>
      <c r="S716" s="74">
        <v>66</v>
      </c>
      <c r="T716" s="74">
        <v>66</v>
      </c>
      <c r="U716" s="109">
        <f>V716/X716*T716</f>
        <v>3.52</v>
      </c>
      <c r="V716" s="109">
        <v>0.16</v>
      </c>
      <c r="W716" s="109">
        <v>0.31089999999999995</v>
      </c>
      <c r="X716" s="74">
        <v>3</v>
      </c>
      <c r="Y716" s="109">
        <v>0.2452</v>
      </c>
      <c r="Z716" s="109">
        <v>11.8</v>
      </c>
      <c r="AA716" s="77">
        <f>Y716/W716</f>
        <v>0.7886780315213896</v>
      </c>
      <c r="AB716" s="77">
        <f>U716</f>
        <v>3.52</v>
      </c>
      <c r="AC716" s="78">
        <f>+AB716*(100-Z716)/100</f>
        <v>3.1046399999999998</v>
      </c>
      <c r="AD716" s="78">
        <f>AC716*AA716</f>
        <v>2.4485613637825669</v>
      </c>
      <c r="AE716" s="78">
        <f>+(AD716/Z716*12.5)</f>
        <v>2.5938150040069563</v>
      </c>
      <c r="AF716" s="63">
        <f>AE716*10000/25</f>
        <v>1037.5260016027826</v>
      </c>
      <c r="AG716" s="63"/>
      <c r="AH716" s="74" t="s">
        <v>2993</v>
      </c>
    </row>
    <row r="717" spans="1:34" ht="15" x14ac:dyDescent="0.2">
      <c r="A717" s="106" t="s">
        <v>23</v>
      </c>
      <c r="B717" s="74" t="s">
        <v>1078</v>
      </c>
      <c r="C717" s="74" t="s">
        <v>1157</v>
      </c>
      <c r="D717" s="74" t="s">
        <v>1158</v>
      </c>
      <c r="E717" s="74" t="s">
        <v>2346</v>
      </c>
      <c r="H717" s="74" t="s">
        <v>370</v>
      </c>
      <c r="I717" s="74" t="s">
        <v>371</v>
      </c>
      <c r="J717" s="74" t="s">
        <v>371</v>
      </c>
      <c r="K717" s="74" t="s">
        <v>26</v>
      </c>
      <c r="L717" s="74" t="s">
        <v>2356</v>
      </c>
      <c r="M717" s="107">
        <v>-10.44471635</v>
      </c>
      <c r="N717" s="107">
        <v>36.174235039999999</v>
      </c>
      <c r="O717" s="108">
        <v>778.60516540000003</v>
      </c>
      <c r="P717" s="108">
        <v>1</v>
      </c>
      <c r="Q717" s="108">
        <v>0.98051264000000005</v>
      </c>
      <c r="R717" s="137"/>
      <c r="S717" s="74">
        <v>89</v>
      </c>
      <c r="T717" s="74">
        <v>87</v>
      </c>
      <c r="U717" s="109">
        <f>V717/X717*T717</f>
        <v>15.660000000000002</v>
      </c>
      <c r="V717" s="109">
        <v>0.54</v>
      </c>
      <c r="W717" s="109">
        <v>0.34</v>
      </c>
      <c r="X717" s="74">
        <v>3</v>
      </c>
      <c r="Y717" s="109">
        <v>0.26500000000000001</v>
      </c>
      <c r="Z717" s="76">
        <f>(V717-W717)/V717*100</f>
        <v>37.037037037037038</v>
      </c>
      <c r="AA717" s="77">
        <f>Y717/W717</f>
        <v>0.77941176470588236</v>
      </c>
      <c r="AB717" s="77">
        <f>U717</f>
        <v>15.660000000000002</v>
      </c>
      <c r="AC717" s="78">
        <f>+AB717*(100-Z717)/100</f>
        <v>9.8600000000000012</v>
      </c>
      <c r="AD717" s="78">
        <f>AC717*AA717</f>
        <v>7.6850000000000014</v>
      </c>
      <c r="AE717" s="78">
        <f>+(AD717/Z717*12.5)</f>
        <v>2.5936875000000006</v>
      </c>
      <c r="AF717" s="63">
        <f>AE717*10000/25</f>
        <v>1037.4750000000004</v>
      </c>
      <c r="AG717" s="63"/>
      <c r="AH717" s="74" t="s">
        <v>2993</v>
      </c>
    </row>
    <row r="718" spans="1:34" ht="15" x14ac:dyDescent="0.2">
      <c r="A718" s="106" t="s">
        <v>23</v>
      </c>
      <c r="B718" s="74" t="s">
        <v>1086</v>
      </c>
      <c r="C718" s="74" t="s">
        <v>1087</v>
      </c>
      <c r="D718" s="74" t="s">
        <v>1088</v>
      </c>
      <c r="E718" s="74" t="s">
        <v>1467</v>
      </c>
      <c r="H718" s="74" t="s">
        <v>741</v>
      </c>
      <c r="I718" s="74" t="s">
        <v>1702</v>
      </c>
      <c r="J718" s="74" t="s">
        <v>1702</v>
      </c>
      <c r="K718" s="74" t="s">
        <v>26</v>
      </c>
      <c r="L718" s="74" t="s">
        <v>1703</v>
      </c>
      <c r="M718" s="107">
        <v>-3.2288480970000002</v>
      </c>
      <c r="N718" s="107">
        <v>37.042474779999999</v>
      </c>
      <c r="O718" s="108">
        <v>1201.723571</v>
      </c>
      <c r="P718" s="108">
        <v>1</v>
      </c>
      <c r="Q718" s="108">
        <v>2.0109404899999999</v>
      </c>
      <c r="R718" s="135"/>
      <c r="S718" s="74">
        <v>43</v>
      </c>
      <c r="T718" s="74">
        <v>28</v>
      </c>
      <c r="U718" s="109">
        <f>V718/X718*T718</f>
        <v>5.6</v>
      </c>
      <c r="V718" s="109">
        <v>0.6</v>
      </c>
      <c r="W718" s="109">
        <v>0.46333999999999997</v>
      </c>
      <c r="X718" s="74">
        <v>3</v>
      </c>
      <c r="Y718" s="109">
        <v>0.24456999999999998</v>
      </c>
      <c r="Z718" s="109">
        <v>12.5</v>
      </c>
      <c r="AA718" s="77">
        <f>Y718/W718</f>
        <v>0.52784132602408596</v>
      </c>
      <c r="AB718" s="77">
        <f>U718</f>
        <v>5.6</v>
      </c>
      <c r="AC718" s="78">
        <f>+AB718*(100-Z718)/100</f>
        <v>4.8999999999999995</v>
      </c>
      <c r="AD718" s="78">
        <f>AC718*AA718</f>
        <v>2.5864224975180208</v>
      </c>
      <c r="AE718" s="78">
        <f>+(AD718/Z718*12.5)</f>
        <v>2.5864224975180208</v>
      </c>
      <c r="AF718" s="63">
        <f>AE718*10000/25</f>
        <v>1034.5689990072083</v>
      </c>
      <c r="AG718" s="63"/>
      <c r="AH718" s="74" t="s">
        <v>2993</v>
      </c>
    </row>
    <row r="719" spans="1:34" ht="15" x14ac:dyDescent="0.2">
      <c r="A719" s="106" t="s">
        <v>23</v>
      </c>
      <c r="B719" s="74" t="s">
        <v>1086</v>
      </c>
      <c r="C719" s="74" t="s">
        <v>1087</v>
      </c>
      <c r="D719" s="74" t="s">
        <v>1260</v>
      </c>
      <c r="E719" s="74" t="s">
        <v>1300</v>
      </c>
      <c r="H719" s="74" t="s">
        <v>788</v>
      </c>
      <c r="I719" s="74" t="s">
        <v>2174</v>
      </c>
      <c r="J719" s="74" t="s">
        <v>789</v>
      </c>
      <c r="K719" s="74" t="s">
        <v>24</v>
      </c>
      <c r="L719" s="74" t="s">
        <v>2177</v>
      </c>
      <c r="M719" s="107">
        <v>-3.7451202784542499</v>
      </c>
      <c r="N719" s="107">
        <v>37.600632637085901</v>
      </c>
      <c r="O719" s="108">
        <v>930.47260735124701</v>
      </c>
      <c r="P719" s="108">
        <v>1</v>
      </c>
      <c r="Q719" s="108">
        <v>1.1853626850000001</v>
      </c>
      <c r="R719" s="135"/>
      <c r="S719" s="74">
        <v>75</v>
      </c>
      <c r="T719" s="74">
        <v>32</v>
      </c>
      <c r="U719" s="109">
        <f>V719/X719*T719</f>
        <v>4.0533333333333337</v>
      </c>
      <c r="V719" s="109">
        <v>0.38</v>
      </c>
      <c r="W719" s="109">
        <v>0.35282999999999998</v>
      </c>
      <c r="X719" s="74">
        <v>3</v>
      </c>
      <c r="Y719" s="109">
        <v>0.25513999999999998</v>
      </c>
      <c r="Z719" s="109">
        <v>12.5</v>
      </c>
      <c r="AA719" s="77">
        <f>Y719/W719</f>
        <v>0.72312445086869026</v>
      </c>
      <c r="AB719" s="77">
        <f>U719</f>
        <v>4.0533333333333337</v>
      </c>
      <c r="AC719" s="78">
        <f>+AB719*(100-Z719)/100</f>
        <v>3.5466666666666669</v>
      </c>
      <c r="AD719" s="78">
        <f>AC719*AA719</f>
        <v>2.5646813857476216</v>
      </c>
      <c r="AE719" s="78">
        <f>+(AD719/Z719*12.5)</f>
        <v>2.5646813857476216</v>
      </c>
      <c r="AF719" s="63">
        <f>AE719*10000/25</f>
        <v>1025.8725542990487</v>
      </c>
      <c r="AG719" s="63"/>
      <c r="AH719" s="74" t="s">
        <v>1312</v>
      </c>
    </row>
    <row r="720" spans="1:34" ht="15" x14ac:dyDescent="0.2">
      <c r="A720" s="106" t="s">
        <v>23</v>
      </c>
      <c r="B720" s="74" t="s">
        <v>1086</v>
      </c>
      <c r="C720" s="74" t="s">
        <v>1177</v>
      </c>
      <c r="D720" s="74" t="s">
        <v>1191</v>
      </c>
      <c r="E720" s="74" t="s">
        <v>1353</v>
      </c>
      <c r="H720" s="74" t="s">
        <v>732</v>
      </c>
      <c r="I720" s="74" t="s">
        <v>733</v>
      </c>
      <c r="K720" s="74" t="s">
        <v>24</v>
      </c>
      <c r="L720" s="74" t="s">
        <v>1585</v>
      </c>
      <c r="M720" s="107">
        <v>-3.3829516666666599</v>
      </c>
      <c r="N720" s="107">
        <v>36.936374999999998</v>
      </c>
      <c r="O720" s="108">
        <v>1107</v>
      </c>
      <c r="P720" s="108">
        <v>1</v>
      </c>
      <c r="Q720" s="108">
        <v>0.71784002499999999</v>
      </c>
      <c r="R720" s="135"/>
      <c r="S720" s="74">
        <v>35</v>
      </c>
      <c r="T720" s="74">
        <v>32</v>
      </c>
      <c r="U720" s="109">
        <f>V720/X720*T720</f>
        <v>4.0533333333333337</v>
      </c>
      <c r="V720" s="109">
        <v>0.38</v>
      </c>
      <c r="W720" s="109">
        <v>0.27526999999999996</v>
      </c>
      <c r="X720" s="74">
        <v>3</v>
      </c>
      <c r="Y720" s="109">
        <v>0.19900000000000001</v>
      </c>
      <c r="Z720" s="109">
        <v>12.5</v>
      </c>
      <c r="AA720" s="77">
        <f>Y720/W720</f>
        <v>0.72292658117484665</v>
      </c>
      <c r="AB720" s="77">
        <f>U720</f>
        <v>4.0533333333333337</v>
      </c>
      <c r="AC720" s="78">
        <f>+AB720*(100-Z720)/100</f>
        <v>3.5466666666666669</v>
      </c>
      <c r="AD720" s="78">
        <f>AC720*AA720</f>
        <v>2.5639796079001229</v>
      </c>
      <c r="AE720" s="78">
        <f>+(AD720/Z720*12.5)</f>
        <v>2.5639796079001229</v>
      </c>
      <c r="AF720" s="63">
        <f>AE720*10000/25</f>
        <v>1025.5918431600492</v>
      </c>
      <c r="AG720" s="63"/>
      <c r="AH720" s="74" t="s">
        <v>1312</v>
      </c>
    </row>
    <row r="721" spans="1:34" ht="15" x14ac:dyDescent="0.2">
      <c r="A721" s="106" t="s">
        <v>23</v>
      </c>
      <c r="B721" s="74" t="s">
        <v>1078</v>
      </c>
      <c r="C721" s="74" t="s">
        <v>1132</v>
      </c>
      <c r="D721" s="74" t="s">
        <v>1868</v>
      </c>
      <c r="E721" s="74" t="s">
        <v>2075</v>
      </c>
      <c r="H721" s="74" t="s">
        <v>916</v>
      </c>
      <c r="I721" s="74" t="s">
        <v>917</v>
      </c>
      <c r="J721" s="74" t="s">
        <v>917</v>
      </c>
      <c r="K721" s="74" t="s">
        <v>25</v>
      </c>
      <c r="L721" s="74" t="s">
        <v>2951</v>
      </c>
      <c r="M721" s="107">
        <v>-9.1850858189403102</v>
      </c>
      <c r="N721" s="107">
        <v>32.727819818999002</v>
      </c>
      <c r="O721" s="108">
        <v>1284.75915415807</v>
      </c>
      <c r="P721" s="108">
        <v>6</v>
      </c>
      <c r="Q721" s="108">
        <v>3.5864819699999999</v>
      </c>
      <c r="R721" s="137"/>
      <c r="S721" s="74">
        <v>66</v>
      </c>
      <c r="T721" s="74">
        <v>59</v>
      </c>
      <c r="U721" s="109">
        <v>7.4733333333333336</v>
      </c>
      <c r="V721" s="76">
        <v>0.38</v>
      </c>
      <c r="W721" s="76">
        <v>0.28000000000000003</v>
      </c>
      <c r="X721" s="111">
        <v>3</v>
      </c>
      <c r="Y721" s="76">
        <v>0.27400000000000002</v>
      </c>
      <c r="Z721" s="76">
        <f>(V721-W721)/V721*100</f>
        <v>26.315789473684205</v>
      </c>
      <c r="AA721" s="77">
        <v>0.72105263157894739</v>
      </c>
      <c r="AB721" s="77">
        <v>7.4733333333333336</v>
      </c>
      <c r="AC721" s="78">
        <v>7.4733333333333336</v>
      </c>
      <c r="AD721" s="78">
        <f>AC721*AA721</f>
        <v>5.3886666666666674</v>
      </c>
      <c r="AE721" s="78">
        <f>+(AD721/Z721*12.5)</f>
        <v>2.5596166666666678</v>
      </c>
      <c r="AF721" s="63">
        <f>AE721*10000/25</f>
        <v>1023.8466666666671</v>
      </c>
      <c r="AG721" s="63"/>
      <c r="AH721" s="74" t="s">
        <v>1312</v>
      </c>
    </row>
    <row r="722" spans="1:34" ht="15" x14ac:dyDescent="0.2">
      <c r="A722" s="106" t="s">
        <v>23</v>
      </c>
      <c r="B722" s="74" t="s">
        <v>1078</v>
      </c>
      <c r="C722" s="74" t="s">
        <v>1194</v>
      </c>
      <c r="D722" s="74" t="s">
        <v>1195</v>
      </c>
      <c r="E722" s="74" t="s">
        <v>2277</v>
      </c>
      <c r="H722" s="74" t="s">
        <v>366</v>
      </c>
      <c r="I722" s="74" t="s">
        <v>2341</v>
      </c>
      <c r="J722" s="74" t="s">
        <v>367</v>
      </c>
      <c r="K722" s="74" t="s">
        <v>24</v>
      </c>
      <c r="L722" s="74" t="s">
        <v>2345</v>
      </c>
      <c r="M722" s="107">
        <v>-8.5551916666666603</v>
      </c>
      <c r="N722" s="107">
        <v>32.0532033333333</v>
      </c>
      <c r="O722" s="108">
        <v>1592.3</v>
      </c>
      <c r="P722" s="108">
        <v>1.25</v>
      </c>
      <c r="Q722" s="108">
        <v>1.2876641550000001</v>
      </c>
      <c r="R722" s="137"/>
      <c r="S722" s="74">
        <v>53</v>
      </c>
      <c r="T722" s="74">
        <v>41</v>
      </c>
      <c r="U722" s="109">
        <v>5.4666666666666668</v>
      </c>
      <c r="V722" s="76">
        <v>0.4</v>
      </c>
      <c r="W722" s="76">
        <v>0.32</v>
      </c>
      <c r="X722" s="111">
        <v>3</v>
      </c>
      <c r="Y722" s="76">
        <v>0.23899999999999999</v>
      </c>
      <c r="Z722" s="76">
        <f>(V722-W722)/V722*100</f>
        <v>20.000000000000004</v>
      </c>
      <c r="AA722" s="77">
        <v>0.74687499999999996</v>
      </c>
      <c r="AB722" s="77">
        <v>5.4666666666666668</v>
      </c>
      <c r="AC722" s="78">
        <v>5.4666666666666659</v>
      </c>
      <c r="AD722" s="78">
        <f>AC722*AA722</f>
        <v>4.0829166666666659</v>
      </c>
      <c r="AE722" s="78">
        <f>+(AD722/Z722*12.5)</f>
        <v>2.5518229166666657</v>
      </c>
      <c r="AF722" s="63">
        <f>AE722*10000/25</f>
        <v>1020.7291666666663</v>
      </c>
      <c r="AG722" s="61"/>
      <c r="AH722" s="74" t="s">
        <v>2993</v>
      </c>
    </row>
    <row r="723" spans="1:34" ht="15" x14ac:dyDescent="0.2">
      <c r="A723" s="106" t="s">
        <v>23</v>
      </c>
      <c r="B723" s="74" t="s">
        <v>1086</v>
      </c>
      <c r="C723" s="74" t="s">
        <v>1087</v>
      </c>
      <c r="D723" s="74" t="s">
        <v>1141</v>
      </c>
      <c r="E723" s="74" t="s">
        <v>1142</v>
      </c>
      <c r="H723" s="74" t="s">
        <v>1063</v>
      </c>
      <c r="I723" s="74" t="s">
        <v>2786</v>
      </c>
      <c r="J723" s="74" t="s">
        <v>1064</v>
      </c>
      <c r="K723" s="74" t="s">
        <v>24</v>
      </c>
      <c r="L723" s="74" t="s">
        <v>2791</v>
      </c>
      <c r="M723" s="107">
        <v>-3.2381566666666601</v>
      </c>
      <c r="N723" s="107">
        <v>37.139208333333301</v>
      </c>
      <c r="O723" s="108">
        <v>1146.7</v>
      </c>
      <c r="P723" s="108">
        <v>0.5</v>
      </c>
      <c r="Q723" s="108">
        <v>0.67434954499999999</v>
      </c>
      <c r="R723" s="135"/>
      <c r="S723" s="74">
        <v>62</v>
      </c>
      <c r="T723" s="74">
        <v>39</v>
      </c>
      <c r="U723" s="109">
        <f>V723/X723*T723</f>
        <v>3.77</v>
      </c>
      <c r="V723" s="109">
        <v>0.28999999999999998</v>
      </c>
      <c r="W723" s="109">
        <v>0.29273000000000005</v>
      </c>
      <c r="X723" s="74">
        <v>3</v>
      </c>
      <c r="Y723" s="109">
        <v>0.2263</v>
      </c>
      <c r="Z723" s="109">
        <v>12.5</v>
      </c>
      <c r="AA723" s="77">
        <f>Y723/W723</f>
        <v>0.77306733167082287</v>
      </c>
      <c r="AB723" s="77">
        <f>U723</f>
        <v>3.77</v>
      </c>
      <c r="AC723" s="78">
        <f>+AB723*(100-Z723)/100</f>
        <v>3.2987500000000001</v>
      </c>
      <c r="AD723" s="78">
        <f>AC723*AA723</f>
        <v>2.5501558603491268</v>
      </c>
      <c r="AE723" s="78">
        <f>+(AD723/Z723*12.5)</f>
        <v>2.5501558603491268</v>
      </c>
      <c r="AF723" s="63">
        <f>AE723*10000/25</f>
        <v>1020.0623441396507</v>
      </c>
      <c r="AG723" s="61"/>
      <c r="AH723" s="74" t="s">
        <v>2993</v>
      </c>
    </row>
    <row r="724" spans="1:34" ht="15" x14ac:dyDescent="0.2">
      <c r="A724" s="106" t="s">
        <v>23</v>
      </c>
      <c r="B724" s="74" t="s">
        <v>1078</v>
      </c>
      <c r="C724" s="74" t="s">
        <v>1194</v>
      </c>
      <c r="D724" s="74" t="s">
        <v>1383</v>
      </c>
      <c r="E724" s="74" t="s">
        <v>1784</v>
      </c>
      <c r="H724" s="74" t="s">
        <v>339</v>
      </c>
      <c r="I724" s="74" t="s">
        <v>340</v>
      </c>
      <c r="J724" s="74" t="s">
        <v>340</v>
      </c>
      <c r="K724" s="74" t="s">
        <v>24</v>
      </c>
      <c r="L724" s="74" t="s">
        <v>2131</v>
      </c>
      <c r="M724" s="107">
        <v>-7.6943216996522503</v>
      </c>
      <c r="N724" s="107">
        <v>31.109951802510501</v>
      </c>
      <c r="O724" s="108">
        <v>1616.3946472934799</v>
      </c>
      <c r="P724" s="108">
        <v>6</v>
      </c>
      <c r="Q724" s="108">
        <v>7.1274966199999996</v>
      </c>
      <c r="R724" s="137"/>
      <c r="S724" s="74">
        <v>63</v>
      </c>
      <c r="T724" s="74">
        <v>50</v>
      </c>
      <c r="U724" s="109">
        <f>V724/X724*T724</f>
        <v>8.5</v>
      </c>
      <c r="V724" s="109">
        <v>0.34</v>
      </c>
      <c r="W724" s="109">
        <v>0.24</v>
      </c>
      <c r="X724" s="74">
        <v>2</v>
      </c>
      <c r="Y724" s="109">
        <v>0.23899999999999999</v>
      </c>
      <c r="Z724" s="110">
        <f>(V724-W724)/V724*100</f>
        <v>29.411764705882359</v>
      </c>
      <c r="AA724" s="77">
        <f>Y724/W724</f>
        <v>0.99583333333333335</v>
      </c>
      <c r="AB724" s="77">
        <f>U724</f>
        <v>8.5</v>
      </c>
      <c r="AC724" s="78">
        <f>+AB724*(100-Z724)/100</f>
        <v>5.9999999999999991</v>
      </c>
      <c r="AD724" s="78">
        <f>AC724*AA724</f>
        <v>5.9749999999999996</v>
      </c>
      <c r="AE724" s="78">
        <f>+(AD724/Z724*12.5)</f>
        <v>2.5393749999999993</v>
      </c>
      <c r="AF724" s="63">
        <f>AE724*10000/25</f>
        <v>1015.7499999999997</v>
      </c>
      <c r="AG724" s="61"/>
      <c r="AH724" s="74" t="s">
        <v>2993</v>
      </c>
    </row>
    <row r="725" spans="1:34" ht="15" x14ac:dyDescent="0.2">
      <c r="A725" s="106" t="s">
        <v>23</v>
      </c>
      <c r="B725" s="74" t="s">
        <v>1078</v>
      </c>
      <c r="C725" s="74" t="s">
        <v>1079</v>
      </c>
      <c r="D725" s="74" t="s">
        <v>1228</v>
      </c>
      <c r="E725" s="74" t="s">
        <v>1229</v>
      </c>
      <c r="H725" s="74" t="s">
        <v>881</v>
      </c>
      <c r="I725" s="74" t="s">
        <v>1060</v>
      </c>
      <c r="J725" s="74" t="s">
        <v>1060</v>
      </c>
      <c r="K725" s="74" t="s">
        <v>26</v>
      </c>
      <c r="L725" s="74" t="s">
        <v>1272</v>
      </c>
      <c r="M725" s="107">
        <v>-7.6163796389999998</v>
      </c>
      <c r="N725" s="107">
        <v>35.958880149999999</v>
      </c>
      <c r="O725" s="108">
        <v>1386.4721770000001</v>
      </c>
      <c r="P725" s="108">
        <v>1</v>
      </c>
      <c r="Q725" s="108">
        <v>0.46554582</v>
      </c>
      <c r="R725" s="137"/>
      <c r="S725" s="74">
        <v>53</v>
      </c>
      <c r="T725" s="74">
        <v>41</v>
      </c>
      <c r="U725" s="109">
        <f>V725/X725*T725</f>
        <v>3.9633333333333334</v>
      </c>
      <c r="V725" s="109">
        <v>0.28999999999999998</v>
      </c>
      <c r="W725" s="109">
        <v>0.22240000000000001</v>
      </c>
      <c r="X725" s="74">
        <v>3</v>
      </c>
      <c r="Y725" s="109">
        <v>0.15048</v>
      </c>
      <c r="Z725" s="109">
        <v>11.7</v>
      </c>
      <c r="AA725" s="77">
        <f>Y725/W725</f>
        <v>0.67661870503597121</v>
      </c>
      <c r="AB725" s="77">
        <f>U725</f>
        <v>3.9633333333333334</v>
      </c>
      <c r="AC725" s="78">
        <f>+AB725*(100-Z725)/100</f>
        <v>3.4996233333333335</v>
      </c>
      <c r="AD725" s="78">
        <f>AC725*AA725</f>
        <v>2.3679106079136694</v>
      </c>
      <c r="AE725" s="78">
        <f>+(AD725/Z725*12.5)</f>
        <v>2.5298190255487922</v>
      </c>
      <c r="AF725" s="63">
        <f>AE725*10000/25</f>
        <v>1011.927610219517</v>
      </c>
      <c r="AG725" s="61"/>
      <c r="AH725" s="74" t="s">
        <v>2993</v>
      </c>
    </row>
    <row r="726" spans="1:34" ht="15" x14ac:dyDescent="0.2">
      <c r="A726" s="106" t="s">
        <v>23</v>
      </c>
      <c r="B726" s="74" t="s">
        <v>1086</v>
      </c>
      <c r="C726" s="74" t="s">
        <v>1177</v>
      </c>
      <c r="D726" s="74" t="s">
        <v>1204</v>
      </c>
      <c r="E726" s="74" t="s">
        <v>1371</v>
      </c>
      <c r="H726" s="74" t="s">
        <v>499</v>
      </c>
      <c r="I726" s="74" t="s">
        <v>2079</v>
      </c>
      <c r="J726" s="74" t="s">
        <v>500</v>
      </c>
      <c r="K726" s="74" t="s">
        <v>26</v>
      </c>
      <c r="L726" s="74" t="s">
        <v>2081</v>
      </c>
      <c r="M726" s="107">
        <v>-3.3189233329999999</v>
      </c>
      <c r="N726" s="107">
        <v>35.718868329999999</v>
      </c>
      <c r="O726" s="108">
        <v>1473.8</v>
      </c>
      <c r="P726" s="108">
        <v>1.5</v>
      </c>
      <c r="Q726" s="108">
        <v>1.40306219</v>
      </c>
      <c r="R726" s="135"/>
      <c r="S726" s="74">
        <v>46</v>
      </c>
      <c r="T726" s="74">
        <v>46</v>
      </c>
      <c r="U726" s="109">
        <f>V726/X726*T726</f>
        <v>4.5999999999999996</v>
      </c>
      <c r="V726" s="109">
        <v>0.3</v>
      </c>
      <c r="W726" s="109">
        <v>0.21434999999999998</v>
      </c>
      <c r="X726" s="74">
        <v>3</v>
      </c>
      <c r="Y726" s="109">
        <v>0.13836000000000001</v>
      </c>
      <c r="Z726" s="109">
        <v>12.8</v>
      </c>
      <c r="AA726" s="77">
        <f>Y726/W726</f>
        <v>0.64548635409377197</v>
      </c>
      <c r="AB726" s="77">
        <f>U726</f>
        <v>4.5999999999999996</v>
      </c>
      <c r="AC726" s="78">
        <f>+AB726*(100-Z726)/100</f>
        <v>4.0111999999999997</v>
      </c>
      <c r="AD726" s="78">
        <f>AC726*AA726</f>
        <v>2.5891748635409377</v>
      </c>
      <c r="AE726" s="78">
        <f>+(AD726/Z726*12.5)</f>
        <v>2.5284910776766969</v>
      </c>
      <c r="AF726" s="63">
        <f>AE726*10000/25</f>
        <v>1011.3964310706788</v>
      </c>
      <c r="AG726" s="61"/>
      <c r="AH726" s="74" t="s">
        <v>2993</v>
      </c>
    </row>
    <row r="727" spans="1:34" ht="15" x14ac:dyDescent="0.2">
      <c r="A727" s="106" t="s">
        <v>23</v>
      </c>
      <c r="B727" s="74" t="s">
        <v>1086</v>
      </c>
      <c r="C727" s="74" t="s">
        <v>1103</v>
      </c>
      <c r="D727" s="74" t="s">
        <v>1288</v>
      </c>
      <c r="E727" s="74" t="s">
        <v>1442</v>
      </c>
      <c r="H727" s="74" t="s">
        <v>853</v>
      </c>
      <c r="I727" s="74" t="s">
        <v>2312</v>
      </c>
      <c r="J727" s="74" t="s">
        <v>854</v>
      </c>
      <c r="K727" s="74" t="s">
        <v>24</v>
      </c>
      <c r="L727" s="74" t="s">
        <v>2315</v>
      </c>
      <c r="M727" s="107">
        <v>-3.8504692717193101</v>
      </c>
      <c r="N727" s="107">
        <v>35.473280143912298</v>
      </c>
      <c r="O727" s="108">
        <v>1813.0946992654301</v>
      </c>
      <c r="P727" s="108">
        <v>1</v>
      </c>
      <c r="Q727" s="108">
        <v>1.278274165</v>
      </c>
      <c r="R727" s="135"/>
      <c r="S727" s="74">
        <v>53</v>
      </c>
      <c r="T727" s="74">
        <v>26</v>
      </c>
      <c r="U727" s="109">
        <f>V727/X727*T727</f>
        <v>4.5066666666666668</v>
      </c>
      <c r="V727" s="109">
        <v>0.52</v>
      </c>
      <c r="W727" s="109">
        <v>0.23965</v>
      </c>
      <c r="X727" s="74">
        <v>3</v>
      </c>
      <c r="Y727" s="109">
        <v>0.1502</v>
      </c>
      <c r="Z727" s="109">
        <v>12.3</v>
      </c>
      <c r="AA727" s="77">
        <f>Y727/W727</f>
        <v>0.62674733987064468</v>
      </c>
      <c r="AB727" s="77">
        <f>U727</f>
        <v>4.5066666666666668</v>
      </c>
      <c r="AC727" s="78">
        <f>+AB727*(100-Z727)/100</f>
        <v>3.9523466666666667</v>
      </c>
      <c r="AD727" s="78">
        <f>AC727*AA727</f>
        <v>2.477122759579943</v>
      </c>
      <c r="AE727" s="78">
        <f>+(AD727/Z727*12.5)</f>
        <v>2.5174011784349011</v>
      </c>
      <c r="AF727" s="63">
        <f>AE727*10000/25</f>
        <v>1006.9604713739604</v>
      </c>
      <c r="AG727" s="61"/>
      <c r="AH727" s="74" t="s">
        <v>2993</v>
      </c>
    </row>
    <row r="728" spans="1:34" ht="15" x14ac:dyDescent="0.2">
      <c r="A728" s="106" t="s">
        <v>23</v>
      </c>
      <c r="B728" s="74" t="s">
        <v>1078</v>
      </c>
      <c r="C728" s="74" t="s">
        <v>1079</v>
      </c>
      <c r="D728" s="74" t="s">
        <v>1080</v>
      </c>
      <c r="E728" s="74" t="s">
        <v>1165</v>
      </c>
      <c r="H728" s="74" t="s">
        <v>153</v>
      </c>
      <c r="I728" s="74" t="s">
        <v>154</v>
      </c>
      <c r="J728" s="74" t="s">
        <v>154</v>
      </c>
      <c r="K728" s="74" t="s">
        <v>25</v>
      </c>
      <c r="L728" s="74" t="s">
        <v>1209</v>
      </c>
      <c r="M728" s="107">
        <v>-7.4581129121048004</v>
      </c>
      <c r="N728" s="107">
        <v>35.777758690579198</v>
      </c>
      <c r="O728" s="108">
        <v>1283.54158840645</v>
      </c>
      <c r="P728" s="108">
        <v>8</v>
      </c>
      <c r="Q728" s="108">
        <v>8.2258783449999999</v>
      </c>
      <c r="R728" s="137"/>
      <c r="S728" s="74">
        <v>45</v>
      </c>
      <c r="T728" s="74">
        <v>42</v>
      </c>
      <c r="U728" s="109">
        <f>V728/X728*T728</f>
        <v>5.32</v>
      </c>
      <c r="V728" s="109">
        <v>0.38</v>
      </c>
      <c r="W728" s="109">
        <v>0.25169999999999998</v>
      </c>
      <c r="X728" s="74">
        <v>3</v>
      </c>
      <c r="Y728" s="109">
        <v>0.16250000000000001</v>
      </c>
      <c r="Z728" s="109">
        <v>14.6</v>
      </c>
      <c r="AA728" s="77">
        <f>Y728/W728</f>
        <v>0.64560985299960283</v>
      </c>
      <c r="AB728" s="77">
        <f>U728</f>
        <v>5.32</v>
      </c>
      <c r="AC728" s="78">
        <f>+AB728*(100-Z728)/100</f>
        <v>4.5432800000000002</v>
      </c>
      <c r="AD728" s="78">
        <f>AC728*AA728</f>
        <v>2.9331863329360357</v>
      </c>
      <c r="AE728" s="78">
        <f>+(AD728/Z728*12.5)</f>
        <v>2.5112896686096198</v>
      </c>
      <c r="AF728" s="63">
        <f>AE728*10000/25</f>
        <v>1004.5158674438479</v>
      </c>
      <c r="AG728" s="63"/>
      <c r="AH728" s="74" t="s">
        <v>2593</v>
      </c>
    </row>
    <row r="729" spans="1:34" ht="15" x14ac:dyDescent="0.2">
      <c r="A729" s="106" t="s">
        <v>23</v>
      </c>
      <c r="B729" s="74" t="s">
        <v>1078</v>
      </c>
      <c r="C729" s="74" t="s">
        <v>1132</v>
      </c>
      <c r="D729" s="74" t="s">
        <v>1868</v>
      </c>
      <c r="E729" s="74" t="s">
        <v>2519</v>
      </c>
      <c r="H729" s="74" t="s">
        <v>467</v>
      </c>
      <c r="I729" s="74" t="s">
        <v>2879</v>
      </c>
      <c r="J729" s="74" t="s">
        <v>973</v>
      </c>
      <c r="K729" s="74" t="s">
        <v>26</v>
      </c>
      <c r="L729" s="74" t="s">
        <v>2885</v>
      </c>
      <c r="M729" s="107">
        <v>-9.1714816670000001</v>
      </c>
      <c r="N729" s="107">
        <v>32.732023329999997</v>
      </c>
      <c r="O729" s="108">
        <v>1303.5</v>
      </c>
      <c r="P729" s="108">
        <v>0.75</v>
      </c>
      <c r="Q729" s="108">
        <v>0.44775426000000002</v>
      </c>
      <c r="R729" s="137"/>
      <c r="S729" s="74">
        <v>50</v>
      </c>
      <c r="T729" s="74">
        <v>48</v>
      </c>
      <c r="U729" s="109">
        <f>V729/X729*T729</f>
        <v>3.52</v>
      </c>
      <c r="V729" s="109">
        <v>0.22</v>
      </c>
      <c r="W729" s="109">
        <v>0.21447999999999998</v>
      </c>
      <c r="X729" s="74">
        <v>3</v>
      </c>
      <c r="Y729" s="109">
        <v>0.17097000000000001</v>
      </c>
      <c r="Z729" s="109">
        <v>12.3</v>
      </c>
      <c r="AA729" s="77">
        <f>Y729/W729</f>
        <v>0.79713726221559134</v>
      </c>
      <c r="AB729" s="77">
        <f>U729</f>
        <v>3.52</v>
      </c>
      <c r="AC729" s="78">
        <f>+AB729*(100-Z729)/100</f>
        <v>3.08704</v>
      </c>
      <c r="AD729" s="78">
        <f>AC729*AA729</f>
        <v>2.4607946139500192</v>
      </c>
      <c r="AE729" s="78">
        <f>+(AD729/Z729*12.5)</f>
        <v>2.500807534502052</v>
      </c>
      <c r="AF729" s="63">
        <f>AE729*10000/25</f>
        <v>1000.3230138008207</v>
      </c>
      <c r="AG729" s="63"/>
      <c r="AH729" s="74" t="s">
        <v>2593</v>
      </c>
    </row>
    <row r="730" spans="1:34" ht="15" x14ac:dyDescent="0.2">
      <c r="A730" s="106" t="s">
        <v>23</v>
      </c>
      <c r="B730" s="74" t="s">
        <v>1086</v>
      </c>
      <c r="C730" s="74" t="s">
        <v>1087</v>
      </c>
      <c r="D730" s="74" t="s">
        <v>1095</v>
      </c>
      <c r="E730" s="74" t="s">
        <v>1126</v>
      </c>
      <c r="H730" s="74" t="s">
        <v>555</v>
      </c>
      <c r="I730" s="74" t="s">
        <v>1511</v>
      </c>
      <c r="J730" s="74" t="s">
        <v>723</v>
      </c>
      <c r="K730" s="74" t="s">
        <v>26</v>
      </c>
      <c r="L730" s="74" t="s">
        <v>1514</v>
      </c>
      <c r="M730" s="107">
        <v>-3.4470666670000001</v>
      </c>
      <c r="N730" s="107">
        <v>37.405180000000001</v>
      </c>
      <c r="O730" s="108">
        <v>730.4</v>
      </c>
      <c r="P730" s="108">
        <v>0.75</v>
      </c>
      <c r="Q730" s="108">
        <v>0.63036485499999995</v>
      </c>
      <c r="R730" s="135"/>
      <c r="S730" s="74">
        <v>53</v>
      </c>
      <c r="T730" s="74">
        <v>32</v>
      </c>
      <c r="U730" s="109">
        <f>V730/X730*T730</f>
        <v>3.6266666666666669</v>
      </c>
      <c r="V730" s="109">
        <v>0.34</v>
      </c>
      <c r="W730" s="109">
        <v>0.25662999999999997</v>
      </c>
      <c r="X730" s="74">
        <v>3</v>
      </c>
      <c r="Y730" s="109">
        <v>0.20175000000000001</v>
      </c>
      <c r="Z730" s="109">
        <v>12.5</v>
      </c>
      <c r="AA730" s="77">
        <f>Y730/W730</f>
        <v>0.78615126836301308</v>
      </c>
      <c r="AB730" s="77">
        <f>U730</f>
        <v>3.6266666666666669</v>
      </c>
      <c r="AC730" s="78">
        <f>+AB730*(100-Z730)/100</f>
        <v>3.1733333333333338</v>
      </c>
      <c r="AD730" s="78">
        <f>AC730*AA730</f>
        <v>2.4947200249386285</v>
      </c>
      <c r="AE730" s="78">
        <f>+(AD730/Z730*12.5)</f>
        <v>2.4947200249386285</v>
      </c>
      <c r="AF730" s="63">
        <f>AE730*10000/25</f>
        <v>997.88800997545138</v>
      </c>
      <c r="AG730" s="63"/>
      <c r="AH730" s="74" t="s">
        <v>2593</v>
      </c>
    </row>
    <row r="731" spans="1:34" ht="15" x14ac:dyDescent="0.2">
      <c r="A731" s="106" t="s">
        <v>23</v>
      </c>
      <c r="B731" s="74" t="s">
        <v>1086</v>
      </c>
      <c r="C731" s="74" t="s">
        <v>1103</v>
      </c>
      <c r="D731" s="74" t="s">
        <v>1288</v>
      </c>
      <c r="E731" s="74" t="s">
        <v>1442</v>
      </c>
      <c r="H731" s="74" t="s">
        <v>853</v>
      </c>
      <c r="I731" s="74" t="s">
        <v>2312</v>
      </c>
      <c r="J731" s="74" t="s">
        <v>854</v>
      </c>
      <c r="K731" s="74" t="s">
        <v>25</v>
      </c>
      <c r="L731" s="74" t="s">
        <v>2314</v>
      </c>
      <c r="M731" s="107">
        <v>-3.8502194212557401</v>
      </c>
      <c r="N731" s="107">
        <v>35.4738216649489</v>
      </c>
      <c r="O731" s="108">
        <v>1811.7568932515301</v>
      </c>
      <c r="P731" s="108">
        <v>1</v>
      </c>
      <c r="Q731" s="108">
        <v>1.278274165</v>
      </c>
      <c r="R731" s="135"/>
      <c r="S731" s="74">
        <v>33</v>
      </c>
      <c r="T731" s="74">
        <v>7</v>
      </c>
      <c r="U731" s="109">
        <f>V731/X731*T731</f>
        <v>3.7333333333333334</v>
      </c>
      <c r="V731" s="109">
        <v>1.6</v>
      </c>
      <c r="W731" s="109">
        <v>0.37507999999999997</v>
      </c>
      <c r="X731" s="74">
        <v>3</v>
      </c>
      <c r="Y731" s="109">
        <v>0.27305000000000001</v>
      </c>
      <c r="Z731" s="109">
        <v>12</v>
      </c>
      <c r="AA731" s="77">
        <f>Y731/W731</f>
        <v>0.72797803135331141</v>
      </c>
      <c r="AB731" s="77">
        <f>U731</f>
        <v>3.7333333333333334</v>
      </c>
      <c r="AC731" s="78">
        <f>+AB731*(100-Z731)/100</f>
        <v>3.2853333333333334</v>
      </c>
      <c r="AD731" s="78">
        <f>AC731*AA731</f>
        <v>2.3916504923394126</v>
      </c>
      <c r="AE731" s="78">
        <f>+(AD731/Z731*12.5)</f>
        <v>2.491302596186888</v>
      </c>
      <c r="AF731" s="63">
        <f>AE731*10000/25</f>
        <v>996.52103847475519</v>
      </c>
      <c r="AG731" s="63"/>
      <c r="AH731" s="74" t="s">
        <v>1603</v>
      </c>
    </row>
    <row r="732" spans="1:34" ht="15" x14ac:dyDescent="0.2">
      <c r="A732" s="106" t="s">
        <v>23</v>
      </c>
      <c r="B732" s="74" t="s">
        <v>1086</v>
      </c>
      <c r="C732" s="74" t="s">
        <v>1177</v>
      </c>
      <c r="D732" s="74" t="s">
        <v>1191</v>
      </c>
      <c r="E732" s="74" t="s">
        <v>1192</v>
      </c>
      <c r="H732" s="74" t="s">
        <v>476</v>
      </c>
      <c r="I732" s="74" t="s">
        <v>1224</v>
      </c>
      <c r="J732" s="74" t="s">
        <v>1224</v>
      </c>
      <c r="K732" s="74" t="s">
        <v>26</v>
      </c>
      <c r="L732" s="74" t="s">
        <v>1227</v>
      </c>
      <c r="M732" s="107">
        <v>-3.456946667</v>
      </c>
      <c r="N732" s="107">
        <v>36.849746670000002</v>
      </c>
      <c r="O732" s="108">
        <v>1031.3</v>
      </c>
      <c r="P732" s="108">
        <v>1</v>
      </c>
      <c r="Q732" s="108">
        <v>0.89600272999999997</v>
      </c>
      <c r="R732" s="135"/>
      <c r="S732" s="74">
        <v>38</v>
      </c>
      <c r="T732" s="74">
        <v>35</v>
      </c>
      <c r="U732" s="109">
        <f>V732/X732*T732</f>
        <v>3.9666666666666668</v>
      </c>
      <c r="V732" s="109">
        <v>0.34</v>
      </c>
      <c r="W732" s="109">
        <v>0.29442000000000002</v>
      </c>
      <c r="X732" s="74">
        <v>3</v>
      </c>
      <c r="Y732" s="109">
        <v>0.23082</v>
      </c>
      <c r="Z732" s="109">
        <v>13.5</v>
      </c>
      <c r="AA732" s="77">
        <f>Y732/W732</f>
        <v>0.78398206643570401</v>
      </c>
      <c r="AB732" s="77">
        <f>U732</f>
        <v>3.9666666666666668</v>
      </c>
      <c r="AC732" s="78">
        <f>+AB732*(100-Z732)/100</f>
        <v>3.4311666666666669</v>
      </c>
      <c r="AD732" s="78">
        <f>AC732*AA732</f>
        <v>2.6899731336186399</v>
      </c>
      <c r="AE732" s="78">
        <f>+(AD732/Z732*12.5)</f>
        <v>2.4907158644617033</v>
      </c>
      <c r="AF732" s="63">
        <f>AE732*10000/25</f>
        <v>996.28634578468132</v>
      </c>
      <c r="AG732" s="63"/>
      <c r="AH732" s="74" t="s">
        <v>1603</v>
      </c>
    </row>
    <row r="733" spans="1:34" ht="15" x14ac:dyDescent="0.2">
      <c r="A733" s="106" t="s">
        <v>23</v>
      </c>
      <c r="B733" s="74" t="s">
        <v>1086</v>
      </c>
      <c r="C733" s="74" t="s">
        <v>1087</v>
      </c>
      <c r="D733" s="74" t="s">
        <v>1088</v>
      </c>
      <c r="E733" s="74" t="s">
        <v>1089</v>
      </c>
      <c r="H733" s="74" t="s">
        <v>692</v>
      </c>
      <c r="I733" s="74" t="s">
        <v>1481</v>
      </c>
      <c r="J733" s="74" t="s">
        <v>588</v>
      </c>
      <c r="K733" s="74" t="s">
        <v>24</v>
      </c>
      <c r="L733" s="74" t="s">
        <v>1483</v>
      </c>
      <c r="M733" s="107">
        <v>-3.2358585161965401</v>
      </c>
      <c r="N733" s="107">
        <v>37.086339807492301</v>
      </c>
      <c r="O733" s="108">
        <v>1138.5059881821301</v>
      </c>
      <c r="P733" s="108">
        <v>2</v>
      </c>
      <c r="Q733" s="108">
        <v>1.6180435399999999</v>
      </c>
      <c r="R733" s="135"/>
      <c r="S733" s="74">
        <v>44</v>
      </c>
      <c r="T733" s="74">
        <v>34</v>
      </c>
      <c r="U733" s="109">
        <f>V733/X733*T733</f>
        <v>3.8533333333333335</v>
      </c>
      <c r="V733" s="109">
        <v>0.34</v>
      </c>
      <c r="W733" s="109">
        <v>0.45762000000000003</v>
      </c>
      <c r="X733" s="74">
        <v>3</v>
      </c>
      <c r="Y733" s="109">
        <v>0.37801999999999997</v>
      </c>
      <c r="Z733" s="109">
        <v>13.8</v>
      </c>
      <c r="AA733" s="77">
        <f>Y733/W733</f>
        <v>0.8260565534723131</v>
      </c>
      <c r="AB733" s="77">
        <f>U733</f>
        <v>3.8533333333333335</v>
      </c>
      <c r="AC733" s="78">
        <f>+AB733*(100-Z733)/100</f>
        <v>3.3215733333333337</v>
      </c>
      <c r="AD733" s="78">
        <f>AC733*AA733</f>
        <v>2.7438074198388764</v>
      </c>
      <c r="AE733" s="78">
        <f>+(AD733/Z733*12.5)</f>
        <v>2.4853328078250692</v>
      </c>
      <c r="AF733" s="63">
        <f>AE733*10000/25</f>
        <v>994.13312313002768</v>
      </c>
      <c r="AG733" s="63"/>
      <c r="AH733" s="74" t="s">
        <v>1603</v>
      </c>
    </row>
    <row r="734" spans="1:34" ht="15" x14ac:dyDescent="0.2">
      <c r="A734" s="106" t="s">
        <v>23</v>
      </c>
      <c r="B734" s="74" t="s">
        <v>1086</v>
      </c>
      <c r="C734" s="74" t="s">
        <v>1177</v>
      </c>
      <c r="D734" s="74" t="s">
        <v>1191</v>
      </c>
      <c r="E734" s="74" t="s">
        <v>1503</v>
      </c>
      <c r="H734" s="74" t="s">
        <v>485</v>
      </c>
      <c r="I734" s="74" t="s">
        <v>1561</v>
      </c>
      <c r="J734" s="74" t="s">
        <v>1561</v>
      </c>
      <c r="K734" s="74" t="s">
        <v>25</v>
      </c>
      <c r="L734" s="74" t="s">
        <v>1562</v>
      </c>
      <c r="M734" s="107">
        <v>-3.4469956785425202</v>
      </c>
      <c r="N734" s="107">
        <v>36.913643089860102</v>
      </c>
      <c r="O734" s="108">
        <v>1005.77037942326</v>
      </c>
      <c r="P734" s="108">
        <v>1.5</v>
      </c>
      <c r="Q734" s="108">
        <v>1.0894859450000001</v>
      </c>
      <c r="R734" s="135"/>
      <c r="S734" s="74">
        <v>44</v>
      </c>
      <c r="T734" s="74">
        <v>30</v>
      </c>
      <c r="U734" s="109">
        <f>V734/X734*T734</f>
        <v>4</v>
      </c>
      <c r="V734" s="109">
        <v>0.4</v>
      </c>
      <c r="W734" s="109">
        <v>0.34420000000000001</v>
      </c>
      <c r="X734" s="74">
        <v>3</v>
      </c>
      <c r="Y734" s="109">
        <v>0.27065</v>
      </c>
      <c r="Z734" s="109">
        <v>13.8</v>
      </c>
      <c r="AA734" s="77">
        <f>Y734/W734</f>
        <v>0.78631609529343405</v>
      </c>
      <c r="AB734" s="77">
        <f>U734</f>
        <v>4</v>
      </c>
      <c r="AC734" s="78">
        <f>+AB734*(100-Z734)/100</f>
        <v>3.448</v>
      </c>
      <c r="AD734" s="78">
        <f>AC734*AA734</f>
        <v>2.7112178965717604</v>
      </c>
      <c r="AE734" s="78">
        <f>+(AD734/Z734*12.5)</f>
        <v>2.4558133121121015</v>
      </c>
      <c r="AF734" s="63">
        <f>AE734*10000/25</f>
        <v>982.32532484484068</v>
      </c>
      <c r="AG734" s="63"/>
      <c r="AH734" s="74" t="s">
        <v>2993</v>
      </c>
    </row>
    <row r="735" spans="1:34" ht="15" x14ac:dyDescent="0.2">
      <c r="A735" s="106" t="s">
        <v>23</v>
      </c>
      <c r="B735" s="74" t="s">
        <v>1078</v>
      </c>
      <c r="C735" s="74" t="s">
        <v>1079</v>
      </c>
      <c r="D735" s="74" t="s">
        <v>1080</v>
      </c>
      <c r="E735" s="74" t="s">
        <v>1081</v>
      </c>
      <c r="H735" s="74" t="s">
        <v>132</v>
      </c>
      <c r="I735" s="74" t="s">
        <v>133</v>
      </c>
      <c r="J735" s="74" t="s">
        <v>133</v>
      </c>
      <c r="K735" s="74" t="s">
        <v>24</v>
      </c>
      <c r="L735" s="74" t="s">
        <v>1110</v>
      </c>
      <c r="M735" s="107">
        <v>-7.4887139046607496</v>
      </c>
      <c r="N735" s="107">
        <v>35.7572790999413</v>
      </c>
      <c r="O735" s="108">
        <v>1310.30579769319</v>
      </c>
      <c r="P735" s="108">
        <v>5</v>
      </c>
      <c r="Q735" s="108">
        <v>3.5929066999999999</v>
      </c>
      <c r="R735" s="135"/>
      <c r="S735" s="74">
        <v>40</v>
      </c>
      <c r="T735" s="74">
        <v>29</v>
      </c>
      <c r="U735" s="109">
        <f>V735/X735*T735</f>
        <v>3.8666666666666667</v>
      </c>
      <c r="V735" s="109">
        <v>0.4</v>
      </c>
      <c r="W735" s="109">
        <v>0.26551999999999998</v>
      </c>
      <c r="X735" s="74">
        <v>3</v>
      </c>
      <c r="Y735" s="109">
        <v>0.18912999999999999</v>
      </c>
      <c r="Z735" s="109">
        <v>12.3</v>
      </c>
      <c r="AA735" s="77">
        <f>Y735/W735</f>
        <v>0.71230039168424231</v>
      </c>
      <c r="AB735" s="77">
        <f>U735</f>
        <v>3.8666666666666667</v>
      </c>
      <c r="AC735" s="78">
        <f>+AB735*(100-Z735)/100</f>
        <v>3.3910666666666667</v>
      </c>
      <c r="AD735" s="78">
        <f>AC735*AA735</f>
        <v>2.4154581148940446</v>
      </c>
      <c r="AE735" s="78">
        <f>+(AD735/Z735*12.5)</f>
        <v>2.4547338565996388</v>
      </c>
      <c r="AF735" s="63">
        <f>AE735*10000/25</f>
        <v>981.89354263985558</v>
      </c>
      <c r="AG735" s="63"/>
      <c r="AH735" s="74" t="s">
        <v>2993</v>
      </c>
    </row>
    <row r="736" spans="1:34" ht="15" x14ac:dyDescent="0.2">
      <c r="A736" s="106" t="s">
        <v>23</v>
      </c>
      <c r="B736" s="74" t="s">
        <v>1078</v>
      </c>
      <c r="C736" s="74" t="s">
        <v>1194</v>
      </c>
      <c r="D736" s="74" t="s">
        <v>1195</v>
      </c>
      <c r="E736" s="74" t="s">
        <v>2189</v>
      </c>
      <c r="H736" s="74" t="s">
        <v>914</v>
      </c>
      <c r="I736" s="74" t="s">
        <v>915</v>
      </c>
      <c r="J736" s="74" t="s">
        <v>915</v>
      </c>
      <c r="K736" s="74" t="s">
        <v>25</v>
      </c>
      <c r="L736" s="74" t="s">
        <v>2238</v>
      </c>
      <c r="M736" s="107">
        <v>-8.5211133333333304</v>
      </c>
      <c r="N736" s="107">
        <v>32.0252883333333</v>
      </c>
      <c r="O736" s="108">
        <v>1599.3</v>
      </c>
      <c r="P736" s="108">
        <v>2.5</v>
      </c>
      <c r="Q736" s="108">
        <v>2.56297306</v>
      </c>
      <c r="R736" s="137"/>
      <c r="S736" s="74">
        <v>88</v>
      </c>
      <c r="T736" s="74">
        <v>62</v>
      </c>
      <c r="U736" s="109">
        <v>10.333333333333332</v>
      </c>
      <c r="V736" s="76">
        <v>0.5</v>
      </c>
      <c r="W736" s="76">
        <v>0.3</v>
      </c>
      <c r="X736" s="111">
        <v>3</v>
      </c>
      <c r="Y736" s="76">
        <v>0.22800000000000001</v>
      </c>
      <c r="Z736" s="76">
        <f>(V736-W736)/V736*100</f>
        <v>40</v>
      </c>
      <c r="AA736" s="77">
        <v>0.76</v>
      </c>
      <c r="AB736" s="77">
        <v>10.333333333333332</v>
      </c>
      <c r="AC736" s="78">
        <v>10.333333333333332</v>
      </c>
      <c r="AD736" s="78">
        <f>AC736*AA736</f>
        <v>7.8533333333333326</v>
      </c>
      <c r="AE736" s="78">
        <f>+(AD736/Z736*12.5)</f>
        <v>2.4541666666666662</v>
      </c>
      <c r="AF736" s="63">
        <f>AE736*10000/25</f>
        <v>981.6666666666664</v>
      </c>
      <c r="AG736" s="63"/>
      <c r="AH736" s="74" t="s">
        <v>2993</v>
      </c>
    </row>
    <row r="737" spans="1:34" ht="15" x14ac:dyDescent="0.2">
      <c r="A737" s="106" t="s">
        <v>23</v>
      </c>
      <c r="B737" s="74" t="s">
        <v>1078</v>
      </c>
      <c r="C737" s="74" t="s">
        <v>1194</v>
      </c>
      <c r="D737" s="74" t="s">
        <v>1195</v>
      </c>
      <c r="E737" s="74" t="s">
        <v>2277</v>
      </c>
      <c r="H737" s="74" t="s">
        <v>365</v>
      </c>
      <c r="I737" s="74" t="s">
        <v>2331</v>
      </c>
      <c r="J737" s="74" t="s">
        <v>2331</v>
      </c>
      <c r="K737" s="74" t="s">
        <v>25</v>
      </c>
      <c r="L737" s="74" t="s">
        <v>2334</v>
      </c>
      <c r="M737" s="107">
        <v>-8.5556400000000004</v>
      </c>
      <c r="N737" s="107">
        <v>32.0526633333333</v>
      </c>
      <c r="O737" s="108">
        <v>1602.7</v>
      </c>
      <c r="P737" s="108">
        <v>3.5</v>
      </c>
      <c r="Q737" s="108">
        <v>2.802912015</v>
      </c>
      <c r="R737" s="137"/>
      <c r="S737" s="74">
        <v>73</v>
      </c>
      <c r="T737" s="74">
        <v>64</v>
      </c>
      <c r="U737" s="109">
        <v>9.8133333333333344</v>
      </c>
      <c r="V737" s="76">
        <v>0.46</v>
      </c>
      <c r="W737" s="76">
        <v>0.28000000000000003</v>
      </c>
      <c r="X737" s="111">
        <v>3</v>
      </c>
      <c r="Y737" s="76">
        <v>0.217</v>
      </c>
      <c r="Z737" s="76">
        <f>(V737-W737)/V737*100</f>
        <v>39.130434782608688</v>
      </c>
      <c r="AA737" s="77">
        <v>0.77499999999999991</v>
      </c>
      <c r="AB737" s="77">
        <v>9.8133333333333344</v>
      </c>
      <c r="AC737" s="78">
        <v>9.8133333333333344</v>
      </c>
      <c r="AD737" s="78">
        <f>AC737*AA737</f>
        <v>7.6053333333333333</v>
      </c>
      <c r="AE737" s="78">
        <f>+(AD737/Z737*12.5)</f>
        <v>2.4294814814814818</v>
      </c>
      <c r="AF737" s="63">
        <f>AE737*10000/25</f>
        <v>971.79259259259265</v>
      </c>
      <c r="AG737" s="61"/>
      <c r="AH737" s="74" t="s">
        <v>1912</v>
      </c>
    </row>
    <row r="738" spans="1:34" ht="15" x14ac:dyDescent="0.2">
      <c r="A738" s="106" t="s">
        <v>23</v>
      </c>
      <c r="B738" s="74" t="s">
        <v>1078</v>
      </c>
      <c r="C738" s="74" t="s">
        <v>1194</v>
      </c>
      <c r="D738" s="74" t="s">
        <v>1195</v>
      </c>
      <c r="E738" s="74" t="s">
        <v>2277</v>
      </c>
      <c r="H738" s="74" t="s">
        <v>366</v>
      </c>
      <c r="I738" s="74" t="s">
        <v>2341</v>
      </c>
      <c r="J738" s="74" t="s">
        <v>367</v>
      </c>
      <c r="K738" s="74" t="s">
        <v>26</v>
      </c>
      <c r="L738" s="74" t="s">
        <v>2344</v>
      </c>
      <c r="M738" s="107">
        <v>-8.5557449999999999</v>
      </c>
      <c r="N738" s="107">
        <v>32.052863330000001</v>
      </c>
      <c r="O738" s="108">
        <v>1601.6</v>
      </c>
      <c r="P738" s="108">
        <v>1.25</v>
      </c>
      <c r="Q738" s="108">
        <v>1.2876641550000001</v>
      </c>
      <c r="R738" s="137"/>
      <c r="S738" s="74">
        <v>54</v>
      </c>
      <c r="T738" s="74">
        <v>47</v>
      </c>
      <c r="U738" s="109">
        <v>8.4600000000000009</v>
      </c>
      <c r="V738" s="76">
        <v>0.54</v>
      </c>
      <c r="W738" s="76">
        <v>0.36</v>
      </c>
      <c r="X738" s="111">
        <v>3</v>
      </c>
      <c r="Y738" s="76">
        <v>0.27500000000000002</v>
      </c>
      <c r="Z738" s="110">
        <f>(V738-W738)/V738*100</f>
        <v>33.333333333333343</v>
      </c>
      <c r="AA738" s="77">
        <v>0.76388888888888895</v>
      </c>
      <c r="AB738" s="77">
        <v>8.4600000000000009</v>
      </c>
      <c r="AC738" s="78">
        <v>8.4600000000000009</v>
      </c>
      <c r="AD738" s="78">
        <f>AC738*AA738</f>
        <v>6.4625000000000012</v>
      </c>
      <c r="AE738" s="78">
        <f>+(AD738/Z738*12.5)</f>
        <v>2.4234374999999999</v>
      </c>
      <c r="AF738" s="63">
        <f>AE738*10000/25</f>
        <v>969.375</v>
      </c>
      <c r="AG738" s="61"/>
      <c r="AH738" s="74" t="s">
        <v>1914</v>
      </c>
    </row>
    <row r="739" spans="1:34" ht="15" x14ac:dyDescent="0.2">
      <c r="A739" s="106" t="s">
        <v>23</v>
      </c>
      <c r="B739" s="74" t="s">
        <v>1086</v>
      </c>
      <c r="C739" s="74" t="s">
        <v>1103</v>
      </c>
      <c r="D739" s="74" t="s">
        <v>1294</v>
      </c>
      <c r="E739" s="74" t="s">
        <v>1565</v>
      </c>
      <c r="H739" s="74" t="s">
        <v>619</v>
      </c>
      <c r="I739" s="74" t="s">
        <v>618</v>
      </c>
      <c r="J739" s="74" t="s">
        <v>618</v>
      </c>
      <c r="K739" s="74" t="s">
        <v>25</v>
      </c>
      <c r="L739" s="74" t="s">
        <v>2549</v>
      </c>
      <c r="M739" s="107">
        <v>-4.4015702781697597</v>
      </c>
      <c r="N739" s="107">
        <v>35.549965445873902</v>
      </c>
      <c r="O739" s="108">
        <v>1600.8799921167399</v>
      </c>
      <c r="P739" s="108">
        <v>2</v>
      </c>
      <c r="Q739" s="108">
        <v>1.3017491400000001</v>
      </c>
      <c r="R739" s="135"/>
      <c r="S739" s="74">
        <v>46</v>
      </c>
      <c r="T739" s="74">
        <v>28</v>
      </c>
      <c r="U739" s="109">
        <f>V739/X739*T739</f>
        <v>3.5466666666666669</v>
      </c>
      <c r="V739" s="109">
        <v>0.38</v>
      </c>
      <c r="W739" s="109">
        <v>0.33071</v>
      </c>
      <c r="X739" s="74">
        <v>3</v>
      </c>
      <c r="Y739" s="109">
        <v>0.24356999999999998</v>
      </c>
      <c r="Z739" s="110">
        <v>11.9</v>
      </c>
      <c r="AA739" s="77">
        <f>Y739/W739</f>
        <v>0.73650630461733835</v>
      </c>
      <c r="AB739" s="77">
        <f>U739</f>
        <v>3.5466666666666669</v>
      </c>
      <c r="AC739" s="78">
        <f>+AB739*(100-Z739)/100</f>
        <v>3.1246133333333335</v>
      </c>
      <c r="AD739" s="78">
        <f>AC739*AA739</f>
        <v>2.3012974194913971</v>
      </c>
      <c r="AE739" s="78">
        <f>+(AD739/Z739*12.5)</f>
        <v>2.4173292221548288</v>
      </c>
      <c r="AF739" s="63">
        <f>AE739*10000/25</f>
        <v>966.93168886193143</v>
      </c>
      <c r="AG739" s="61"/>
      <c r="AH739" s="74" t="s">
        <v>1914</v>
      </c>
    </row>
    <row r="740" spans="1:34" ht="15" x14ac:dyDescent="0.2">
      <c r="A740" s="106" t="s">
        <v>23</v>
      </c>
      <c r="B740" s="74" t="s">
        <v>1086</v>
      </c>
      <c r="C740" s="74" t="s">
        <v>1103</v>
      </c>
      <c r="D740" s="74" t="s">
        <v>1288</v>
      </c>
      <c r="E740" s="74" t="s">
        <v>1442</v>
      </c>
      <c r="H740" s="74" t="s">
        <v>853</v>
      </c>
      <c r="I740" s="74" t="s">
        <v>2312</v>
      </c>
      <c r="J740" s="74" t="s">
        <v>854</v>
      </c>
      <c r="K740" s="74" t="s">
        <v>26</v>
      </c>
      <c r="L740" s="74" t="s">
        <v>2313</v>
      </c>
      <c r="M740" s="107">
        <v>-3.8507475439999999</v>
      </c>
      <c r="N740" s="107">
        <v>35.473251820000002</v>
      </c>
      <c r="O740" s="108">
        <v>1812.7180289999999</v>
      </c>
      <c r="P740" s="108">
        <v>1</v>
      </c>
      <c r="Q740" s="108">
        <v>1.278274165</v>
      </c>
      <c r="R740" s="135"/>
      <c r="S740" s="74">
        <v>30</v>
      </c>
      <c r="T740" s="74">
        <v>19</v>
      </c>
      <c r="U740" s="109">
        <f>V740/X740*T740</f>
        <v>3.9266666666666667</v>
      </c>
      <c r="V740" s="109">
        <v>0.62</v>
      </c>
      <c r="W740" s="109">
        <v>0.30087000000000003</v>
      </c>
      <c r="X740" s="74">
        <v>3</v>
      </c>
      <c r="Y740" s="109">
        <v>0.19971</v>
      </c>
      <c r="Z740" s="109">
        <v>11.9</v>
      </c>
      <c r="AA740" s="77">
        <f>Y740/W740</f>
        <v>0.66377505234819023</v>
      </c>
      <c r="AB740" s="77">
        <f>U740</f>
        <v>3.9266666666666667</v>
      </c>
      <c r="AC740" s="78">
        <f>+AB740*(100-Z740)/100</f>
        <v>3.4593933333333329</v>
      </c>
      <c r="AD740" s="78">
        <f>AC740*AA740</f>
        <v>2.2962589909263134</v>
      </c>
      <c r="AE740" s="78">
        <f>+(AD740/Z740*12.5)</f>
        <v>2.4120367551746988</v>
      </c>
      <c r="AF740" s="63">
        <f>AE740*10000/25</f>
        <v>964.81470206987956</v>
      </c>
      <c r="AG740" s="63"/>
      <c r="AH740" s="74" t="s">
        <v>2993</v>
      </c>
    </row>
    <row r="741" spans="1:34" ht="15" x14ac:dyDescent="0.2">
      <c r="A741" s="106" t="s">
        <v>23</v>
      </c>
      <c r="B741" s="74" t="s">
        <v>1078</v>
      </c>
      <c r="C741" s="74" t="s">
        <v>1132</v>
      </c>
      <c r="D741" s="74" t="s">
        <v>1868</v>
      </c>
      <c r="E741" s="74" t="s">
        <v>2075</v>
      </c>
      <c r="H741" s="74" t="s">
        <v>470</v>
      </c>
      <c r="I741" s="74" t="s">
        <v>2940</v>
      </c>
      <c r="J741" s="74" t="s">
        <v>2941</v>
      </c>
      <c r="K741" s="74" t="s">
        <v>26</v>
      </c>
      <c r="L741" s="74" t="s">
        <v>2944</v>
      </c>
      <c r="M741" s="107">
        <v>-9.1797564139999999</v>
      </c>
      <c r="N741" s="107">
        <v>32.706575209999997</v>
      </c>
      <c r="O741" s="108">
        <v>1263.5352559999999</v>
      </c>
      <c r="P741" s="108">
        <v>2</v>
      </c>
      <c r="Q741" s="108">
        <v>1.341533045</v>
      </c>
      <c r="R741" s="137"/>
      <c r="S741" s="74">
        <v>75</v>
      </c>
      <c r="T741" s="74">
        <v>61</v>
      </c>
      <c r="U741" s="109">
        <f>V741/X741*T741</f>
        <v>8.5399999999999991</v>
      </c>
      <c r="V741" s="109">
        <v>0.42</v>
      </c>
      <c r="W741" s="109">
        <v>0.3</v>
      </c>
      <c r="X741" s="74">
        <v>3</v>
      </c>
      <c r="Y741" s="109">
        <v>0.26800000000000002</v>
      </c>
      <c r="Z741" s="76">
        <f>(V741-W741)/V741*100</f>
        <v>28.571428571428569</v>
      </c>
      <c r="AA741" s="77">
        <f>Y741/W741</f>
        <v>0.89333333333333342</v>
      </c>
      <c r="AB741" s="77">
        <f>U741</f>
        <v>8.5399999999999991</v>
      </c>
      <c r="AC741" s="78">
        <f>+AB741*(100-Z741)/100</f>
        <v>6.1</v>
      </c>
      <c r="AD741" s="78">
        <f>AC741*AA741</f>
        <v>5.4493333333333336</v>
      </c>
      <c r="AE741" s="78">
        <f>+(AD741/Z741*12.5)</f>
        <v>2.3840833333333333</v>
      </c>
      <c r="AF741" s="63">
        <f>AE741*10000/25</f>
        <v>953.63333333333333</v>
      </c>
      <c r="AG741" s="63"/>
      <c r="AH741" s="74" t="s">
        <v>2993</v>
      </c>
    </row>
    <row r="742" spans="1:34" ht="15" x14ac:dyDescent="0.2">
      <c r="A742" s="106" t="s">
        <v>23</v>
      </c>
      <c r="B742" s="74" t="s">
        <v>1078</v>
      </c>
      <c r="C742" s="74" t="s">
        <v>1079</v>
      </c>
      <c r="D742" s="74" t="s">
        <v>1419</v>
      </c>
      <c r="E742" s="74" t="s">
        <v>1626</v>
      </c>
      <c r="H742" s="74" t="s">
        <v>206</v>
      </c>
      <c r="I742" s="74" t="s">
        <v>207</v>
      </c>
      <c r="J742" s="74" t="s">
        <v>1671</v>
      </c>
      <c r="K742" s="74" t="s">
        <v>26</v>
      </c>
      <c r="L742" s="74" t="s">
        <v>1679</v>
      </c>
      <c r="M742" s="107">
        <v>-8.2964011709999994</v>
      </c>
      <c r="N742" s="107">
        <v>35.020396720000001</v>
      </c>
      <c r="O742" s="108">
        <v>1626.5846260000001</v>
      </c>
      <c r="P742" s="108">
        <v>2.5</v>
      </c>
      <c r="Q742" s="108">
        <v>1.676113215</v>
      </c>
      <c r="R742" s="137"/>
      <c r="S742" s="74">
        <v>51</v>
      </c>
      <c r="T742" s="74">
        <v>29</v>
      </c>
      <c r="U742" s="109">
        <f>V742/X742*T742</f>
        <v>4.4466666666666672</v>
      </c>
      <c r="V742" s="109">
        <v>0.46</v>
      </c>
      <c r="W742" s="109">
        <v>0.33205000000000001</v>
      </c>
      <c r="X742" s="74">
        <v>3</v>
      </c>
      <c r="Y742" s="109">
        <v>0.24947999999999998</v>
      </c>
      <c r="Z742" s="109">
        <v>15.2</v>
      </c>
      <c r="AA742" s="77">
        <f>Y742/W742</f>
        <v>0.75133263062791744</v>
      </c>
      <c r="AB742" s="77">
        <f>U742</f>
        <v>4.4466666666666672</v>
      </c>
      <c r="AC742" s="78">
        <f>+AB742*(100-Z742)/100</f>
        <v>3.7707733333333335</v>
      </c>
      <c r="AD742" s="78">
        <f>AC742*AA742</f>
        <v>2.8331050480349345</v>
      </c>
      <c r="AE742" s="78">
        <f>+(AD742/Z742*12.5)</f>
        <v>2.3298561250287291</v>
      </c>
      <c r="AF742" s="63">
        <f>AE742*10000/25</f>
        <v>931.94245001149159</v>
      </c>
      <c r="AG742" s="63"/>
      <c r="AH742" s="74" t="s">
        <v>2993</v>
      </c>
    </row>
    <row r="743" spans="1:34" ht="15" x14ac:dyDescent="0.2">
      <c r="A743" s="106" t="s">
        <v>23</v>
      </c>
      <c r="B743" s="74" t="s">
        <v>1086</v>
      </c>
      <c r="C743" s="74" t="s">
        <v>1103</v>
      </c>
      <c r="D743" s="74" t="s">
        <v>1288</v>
      </c>
      <c r="E743" s="74" t="s">
        <v>1289</v>
      </c>
      <c r="H743" s="74" t="s">
        <v>666</v>
      </c>
      <c r="I743" s="74" t="s">
        <v>814</v>
      </c>
      <c r="J743" s="74" t="s">
        <v>814</v>
      </c>
      <c r="K743" s="74" t="s">
        <v>26</v>
      </c>
      <c r="L743" s="74" t="s">
        <v>2324</v>
      </c>
      <c r="M743" s="107">
        <v>-3.8382216329999999</v>
      </c>
      <c r="N743" s="107">
        <v>35.452385460000002</v>
      </c>
      <c r="O743" s="108">
        <v>1863.4111789999999</v>
      </c>
      <c r="P743" s="108">
        <v>4</v>
      </c>
      <c r="Q743" s="108">
        <v>3.7579728399999999</v>
      </c>
      <c r="R743" s="135"/>
      <c r="S743" s="74">
        <v>53</v>
      </c>
      <c r="T743" s="74">
        <v>51</v>
      </c>
      <c r="U743" s="109">
        <f>V743/X743*T743</f>
        <v>3.4</v>
      </c>
      <c r="V743" s="109">
        <v>0.2</v>
      </c>
      <c r="W743" s="109">
        <v>0.30110000000000003</v>
      </c>
      <c r="X743" s="74">
        <v>3</v>
      </c>
      <c r="Y743" s="109">
        <v>0.18243999999999999</v>
      </c>
      <c r="Z743" s="109">
        <v>10.1</v>
      </c>
      <c r="AA743" s="77">
        <f>Y743/W743</f>
        <v>0.60591165725672524</v>
      </c>
      <c r="AB743" s="77">
        <f>U743</f>
        <v>3.4</v>
      </c>
      <c r="AC743" s="78">
        <f>+AB743*(100-Z743)/100</f>
        <v>3.0566000000000004</v>
      </c>
      <c r="AD743" s="78">
        <f>AC743*AA743</f>
        <v>1.8520295715709068</v>
      </c>
      <c r="AE743" s="78">
        <f>+(AD743/Z743*12.5)</f>
        <v>2.2921158063996372</v>
      </c>
      <c r="AF743" s="63">
        <f>AE743*10000/25</f>
        <v>916.84632255985491</v>
      </c>
      <c r="AG743" s="63"/>
      <c r="AH743" s="74" t="s">
        <v>1156</v>
      </c>
    </row>
    <row r="744" spans="1:34" ht="15" x14ac:dyDescent="0.2">
      <c r="A744" s="106" t="s">
        <v>23</v>
      </c>
      <c r="B744" s="74" t="s">
        <v>1086</v>
      </c>
      <c r="C744" s="74" t="s">
        <v>1087</v>
      </c>
      <c r="D744" s="74" t="s">
        <v>1260</v>
      </c>
      <c r="E744" s="74" t="s">
        <v>1300</v>
      </c>
      <c r="H744" s="74" t="s">
        <v>788</v>
      </c>
      <c r="I744" s="74" t="s">
        <v>2174</v>
      </c>
      <c r="J744" s="74" t="s">
        <v>789</v>
      </c>
      <c r="K744" s="74" t="s">
        <v>25</v>
      </c>
      <c r="L744" s="74" t="s">
        <v>2175</v>
      </c>
      <c r="M744" s="107">
        <v>-3.7450249137561098</v>
      </c>
      <c r="N744" s="107">
        <v>37.600493738702397</v>
      </c>
      <c r="O744" s="108">
        <v>917.33830080320797</v>
      </c>
      <c r="P744" s="108">
        <v>1</v>
      </c>
      <c r="Q744" s="108">
        <v>1.1853626850000001</v>
      </c>
      <c r="R744" s="135"/>
      <c r="S744" s="74">
        <v>72</v>
      </c>
      <c r="T744" s="74">
        <v>33</v>
      </c>
      <c r="U744" s="109">
        <f>V744/X744*T744</f>
        <v>3.96</v>
      </c>
      <c r="V744" s="109">
        <v>0.36</v>
      </c>
      <c r="W744" s="109">
        <v>0.24706</v>
      </c>
      <c r="X744" s="74">
        <v>3</v>
      </c>
      <c r="Y744" s="109">
        <v>0.17421</v>
      </c>
      <c r="Z744" s="109">
        <v>13.5</v>
      </c>
      <c r="AA744" s="77">
        <f>Y744/W744</f>
        <v>0.7051323565125881</v>
      </c>
      <c r="AB744" s="77">
        <f>U744</f>
        <v>3.96</v>
      </c>
      <c r="AC744" s="78">
        <f>+AB744*(100-Z744)/100</f>
        <v>3.4254000000000002</v>
      </c>
      <c r="AD744" s="78">
        <f>AC744*AA744</f>
        <v>2.4153603739982192</v>
      </c>
      <c r="AE744" s="78">
        <f>+(AD744/Z744*12.5)</f>
        <v>2.2364447907390916</v>
      </c>
      <c r="AF744" s="63">
        <f>AE744*10000/25</f>
        <v>894.57791629563667</v>
      </c>
      <c r="AG744" s="63"/>
      <c r="AH744" s="74" t="s">
        <v>1156</v>
      </c>
    </row>
    <row r="745" spans="1:34" ht="15" x14ac:dyDescent="0.2">
      <c r="A745" s="106" t="s">
        <v>23</v>
      </c>
      <c r="B745" s="74" t="s">
        <v>1078</v>
      </c>
      <c r="C745" s="74" t="s">
        <v>1194</v>
      </c>
      <c r="D745" s="74" t="s">
        <v>1383</v>
      </c>
      <c r="E745" s="74" t="s">
        <v>1384</v>
      </c>
      <c r="H745" s="74" t="s">
        <v>333</v>
      </c>
      <c r="I745" s="74" t="s">
        <v>953</v>
      </c>
      <c r="J745" s="74" t="s">
        <v>979</v>
      </c>
      <c r="K745" s="74" t="s">
        <v>25</v>
      </c>
      <c r="L745" s="74" t="s">
        <v>2047</v>
      </c>
      <c r="M745" s="107">
        <v>-7.7235733333333298</v>
      </c>
      <c r="N745" s="107">
        <v>31.0925783333333</v>
      </c>
      <c r="O745" s="108">
        <v>1671.5</v>
      </c>
      <c r="P745" s="108">
        <v>1.5</v>
      </c>
      <c r="Q745" s="108">
        <v>2.5634672699999999</v>
      </c>
      <c r="R745" s="137"/>
      <c r="S745" s="74">
        <v>98</v>
      </c>
      <c r="T745" s="74">
        <v>62</v>
      </c>
      <c r="U745" s="109">
        <f>V745/X745*T745</f>
        <v>9.92</v>
      </c>
      <c r="V745" s="109">
        <v>0.48</v>
      </c>
      <c r="W745" s="109">
        <v>0.38</v>
      </c>
      <c r="X745" s="74">
        <v>3</v>
      </c>
      <c r="Y745" s="109">
        <v>0.17899999999999999</v>
      </c>
      <c r="Z745" s="76">
        <f>(V745-W745)/V745*100</f>
        <v>20.833333333333329</v>
      </c>
      <c r="AA745" s="77">
        <f>Y745/W745</f>
        <v>0.47105263157894733</v>
      </c>
      <c r="AB745" s="77">
        <f>U745</f>
        <v>9.92</v>
      </c>
      <c r="AC745" s="78">
        <f>+AB745*(100-Z745)/100</f>
        <v>7.8533333333333335</v>
      </c>
      <c r="AD745" s="78">
        <f>AC745*AA745</f>
        <v>3.6993333333333331</v>
      </c>
      <c r="AE745" s="78">
        <f>+(AD745/Z745*12.5)</f>
        <v>2.2196000000000002</v>
      </c>
      <c r="AF745" s="63">
        <f>AE745*10000/25</f>
        <v>887.84000000000015</v>
      </c>
      <c r="AG745" s="63"/>
      <c r="AH745" s="74" t="s">
        <v>1156</v>
      </c>
    </row>
    <row r="746" spans="1:34" ht="15" x14ac:dyDescent="0.2">
      <c r="A746" s="106" t="s">
        <v>23</v>
      </c>
      <c r="B746" s="74" t="s">
        <v>1086</v>
      </c>
      <c r="C746" s="74" t="s">
        <v>1177</v>
      </c>
      <c r="D746" s="74" t="s">
        <v>1191</v>
      </c>
      <c r="E746" s="74" t="s">
        <v>1353</v>
      </c>
      <c r="H746" s="74" t="s">
        <v>1047</v>
      </c>
      <c r="I746" s="74" t="s">
        <v>1048</v>
      </c>
      <c r="K746" s="74" t="s">
        <v>26</v>
      </c>
      <c r="L746" s="74" t="s">
        <v>2395</v>
      </c>
      <c r="M746" s="107">
        <v>-3.3831199999999999</v>
      </c>
      <c r="N746" s="107">
        <v>36.937008329999998</v>
      </c>
      <c r="O746" s="108">
        <v>1097.0999999999999</v>
      </c>
      <c r="P746" s="108">
        <v>0.75</v>
      </c>
      <c r="Q746" s="108">
        <v>0.83521489999999998</v>
      </c>
      <c r="R746" s="135"/>
      <c r="S746" s="74">
        <v>69</v>
      </c>
      <c r="T746" s="74">
        <v>40</v>
      </c>
      <c r="U746" s="109">
        <f>V746/X746*T746</f>
        <v>3.4666666666666668</v>
      </c>
      <c r="V746" s="109">
        <v>0.26</v>
      </c>
      <c r="W746" s="109">
        <v>0.20366999999999999</v>
      </c>
      <c r="X746" s="74">
        <v>3</v>
      </c>
      <c r="Y746" s="109">
        <v>0.13245999999999999</v>
      </c>
      <c r="Z746" s="109">
        <v>11.5</v>
      </c>
      <c r="AA746" s="77">
        <f>Y746/W746</f>
        <v>0.65036578779398047</v>
      </c>
      <c r="AB746" s="77">
        <f>U746</f>
        <v>3.4666666666666668</v>
      </c>
      <c r="AC746" s="78">
        <f>+AB746*(100-Z746)/100</f>
        <v>3.0680000000000001</v>
      </c>
      <c r="AD746" s="78">
        <f>AC746*AA746</f>
        <v>1.9953222369519321</v>
      </c>
      <c r="AE746" s="78">
        <f>+(AD746/Z746*12.5)</f>
        <v>2.1688285184260132</v>
      </c>
      <c r="AF746" s="63">
        <f>AE746*10000/25</f>
        <v>867.53140737040519</v>
      </c>
      <c r="AG746" s="63"/>
      <c r="AH746" s="74" t="s">
        <v>2993</v>
      </c>
    </row>
    <row r="747" spans="1:34" ht="15" x14ac:dyDescent="0.2">
      <c r="A747" s="106" t="s">
        <v>23</v>
      </c>
      <c r="B747" s="74" t="s">
        <v>1086</v>
      </c>
      <c r="C747" s="74" t="s">
        <v>1177</v>
      </c>
      <c r="D747" s="74" t="s">
        <v>1178</v>
      </c>
      <c r="E747" s="74" t="s">
        <v>1179</v>
      </c>
      <c r="H747" s="74" t="s">
        <v>526</v>
      </c>
      <c r="I747" s="74" t="s">
        <v>525</v>
      </c>
      <c r="J747" s="74" t="s">
        <v>525</v>
      </c>
      <c r="K747" s="74" t="s">
        <v>25</v>
      </c>
      <c r="L747" s="74" t="s">
        <v>2835</v>
      </c>
      <c r="M747" s="107">
        <v>-3.37935402382799</v>
      </c>
      <c r="N747" s="107">
        <v>36.320766139931202</v>
      </c>
      <c r="O747" s="108">
        <v>1395.8171646011599</v>
      </c>
      <c r="P747" s="108">
        <v>2.5</v>
      </c>
      <c r="Q747" s="108">
        <v>2.6111585349999999</v>
      </c>
      <c r="R747" s="135"/>
      <c r="S747" s="74">
        <v>36</v>
      </c>
      <c r="T747" s="74">
        <v>26</v>
      </c>
      <c r="U747" s="109">
        <f>V747/X747*T747</f>
        <v>3.38</v>
      </c>
      <c r="V747" s="109">
        <v>0.52</v>
      </c>
      <c r="W747" s="109">
        <v>0.3906</v>
      </c>
      <c r="X747" s="74">
        <v>4</v>
      </c>
      <c r="Y747" s="109">
        <v>0.29143999999999998</v>
      </c>
      <c r="Z747" s="109">
        <v>12.8</v>
      </c>
      <c r="AA747" s="77">
        <f>Y747/W747</f>
        <v>0.74613415258576543</v>
      </c>
      <c r="AB747" s="77">
        <f>U747</f>
        <v>3.38</v>
      </c>
      <c r="AC747" s="78">
        <f>+AB747*(100-Z747)/100</f>
        <v>2.9473599999999998</v>
      </c>
      <c r="AD747" s="78">
        <f>AC747*AA747</f>
        <v>2.1991259559651812</v>
      </c>
      <c r="AE747" s="78">
        <f>+(AD747/Z747*12.5)</f>
        <v>2.1475839413722473</v>
      </c>
      <c r="AF747" s="63">
        <f>AE747*10000/25</f>
        <v>859.03357654889885</v>
      </c>
      <c r="AG747" s="63"/>
      <c r="AH747" s="74" t="s">
        <v>2993</v>
      </c>
    </row>
    <row r="748" spans="1:34" ht="15" x14ac:dyDescent="0.2">
      <c r="A748" s="106" t="s">
        <v>23</v>
      </c>
      <c r="B748" s="74" t="s">
        <v>1086</v>
      </c>
      <c r="C748" s="74" t="s">
        <v>1177</v>
      </c>
      <c r="D748" s="74" t="s">
        <v>1178</v>
      </c>
      <c r="E748" s="74" t="s">
        <v>2086</v>
      </c>
      <c r="H748" s="74" t="s">
        <v>807</v>
      </c>
      <c r="I748" s="74" t="s">
        <v>2368</v>
      </c>
      <c r="J748" s="74" t="s">
        <v>2369</v>
      </c>
      <c r="K748" s="74" t="s">
        <v>25</v>
      </c>
      <c r="L748" s="74" t="s">
        <v>2372</v>
      </c>
      <c r="M748" s="107">
        <v>-3.3664333333333301</v>
      </c>
      <c r="N748" s="107">
        <v>36.3270116666666</v>
      </c>
      <c r="O748" s="108">
        <v>1441.7</v>
      </c>
      <c r="P748" s="108">
        <v>2</v>
      </c>
      <c r="Q748" s="108">
        <v>1.360313025</v>
      </c>
      <c r="R748" s="135"/>
      <c r="S748" s="74">
        <v>62</v>
      </c>
      <c r="T748" s="74">
        <v>35</v>
      </c>
      <c r="U748" s="109">
        <f>V748/X748*T748</f>
        <v>3.0333333333333332</v>
      </c>
      <c r="V748" s="109">
        <v>0.26</v>
      </c>
      <c r="W748" s="109">
        <v>0.27131</v>
      </c>
      <c r="X748" s="74">
        <v>3</v>
      </c>
      <c r="Y748" s="109">
        <v>0.19805</v>
      </c>
      <c r="Z748" s="109">
        <v>11.5</v>
      </c>
      <c r="AA748" s="77">
        <f>Y748/W748</f>
        <v>0.72997677932991778</v>
      </c>
      <c r="AB748" s="77">
        <f>U748</f>
        <v>3.0333333333333332</v>
      </c>
      <c r="AC748" s="78">
        <f>+AB748*(100-Z748)/100</f>
        <v>2.6844999999999999</v>
      </c>
      <c r="AD748" s="78">
        <f>AC748*AA748</f>
        <v>1.9596226641111643</v>
      </c>
      <c r="AE748" s="78">
        <f>+(AD748/Z748*12.5)</f>
        <v>2.1300246349034393</v>
      </c>
      <c r="AF748" s="63">
        <f>AE748*10000/25</f>
        <v>852.00985396137582</v>
      </c>
      <c r="AG748" s="63"/>
      <c r="AH748" s="74" t="s">
        <v>2993</v>
      </c>
    </row>
    <row r="749" spans="1:34" ht="15" x14ac:dyDescent="0.2">
      <c r="A749" s="106" t="s">
        <v>23</v>
      </c>
      <c r="B749" s="74" t="s">
        <v>1086</v>
      </c>
      <c r="C749" s="74" t="s">
        <v>1087</v>
      </c>
      <c r="D749" s="74" t="s">
        <v>1141</v>
      </c>
      <c r="E749" s="74" t="s">
        <v>1142</v>
      </c>
      <c r="H749" s="74" t="s">
        <v>689</v>
      </c>
      <c r="I749" s="74" t="s">
        <v>1143</v>
      </c>
      <c r="J749" s="74" t="s">
        <v>1143</v>
      </c>
      <c r="K749" s="74" t="s">
        <v>26</v>
      </c>
      <c r="L749" s="74" t="s">
        <v>1145</v>
      </c>
      <c r="M749" s="107">
        <v>-3.2372343950000002</v>
      </c>
      <c r="N749" s="107">
        <v>37.14262737</v>
      </c>
      <c r="O749" s="108">
        <v>1219.147927</v>
      </c>
      <c r="P749" s="108">
        <v>0.25</v>
      </c>
      <c r="Q749" s="108">
        <v>0.1037841</v>
      </c>
      <c r="R749" s="135"/>
      <c r="S749" s="74">
        <v>43</v>
      </c>
      <c r="T749" s="74">
        <v>5</v>
      </c>
      <c r="U749" s="109">
        <f>V749/X749*T749</f>
        <v>3</v>
      </c>
      <c r="V749" s="109">
        <v>1.8</v>
      </c>
      <c r="W749" s="109">
        <v>0.55365999999999993</v>
      </c>
      <c r="X749" s="74">
        <v>3</v>
      </c>
      <c r="Y749" s="109">
        <v>0.44018999999999997</v>
      </c>
      <c r="Z749" s="109">
        <v>12.3</v>
      </c>
      <c r="AA749" s="77">
        <f>Y749/W749</f>
        <v>0.79505472672759459</v>
      </c>
      <c r="AB749" s="77">
        <f>U749</f>
        <v>3</v>
      </c>
      <c r="AC749" s="78">
        <f>+AB749*(100-Z749)/100</f>
        <v>2.6310000000000002</v>
      </c>
      <c r="AD749" s="78">
        <f>AC749*AA749</f>
        <v>2.0917889860203016</v>
      </c>
      <c r="AE749" s="78">
        <f>+(AD749/Z749*12.5)</f>
        <v>2.1258018150612821</v>
      </c>
      <c r="AF749" s="63">
        <f>AE749*10000/25</f>
        <v>850.32072602451285</v>
      </c>
      <c r="AG749" s="63"/>
      <c r="AH749" s="74" t="s">
        <v>2993</v>
      </c>
    </row>
    <row r="750" spans="1:34" ht="15" x14ac:dyDescent="0.2">
      <c r="A750" s="106" t="s">
        <v>23</v>
      </c>
      <c r="B750" s="74" t="s">
        <v>1086</v>
      </c>
      <c r="C750" s="74" t="s">
        <v>1087</v>
      </c>
      <c r="D750" s="74" t="s">
        <v>1088</v>
      </c>
      <c r="E750" s="74" t="s">
        <v>1467</v>
      </c>
      <c r="H750" s="74" t="s">
        <v>582</v>
      </c>
      <c r="I750" s="74" t="s">
        <v>2564</v>
      </c>
      <c r="J750" s="74" t="s">
        <v>832</v>
      </c>
      <c r="K750" s="74" t="s">
        <v>25</v>
      </c>
      <c r="L750" s="74" t="s">
        <v>2565</v>
      </c>
      <c r="M750" s="107">
        <v>-3.22661666666666</v>
      </c>
      <c r="N750" s="107">
        <v>37.044635</v>
      </c>
      <c r="O750" s="108">
        <v>1217.7</v>
      </c>
      <c r="P750" s="108">
        <v>0.3</v>
      </c>
      <c r="Q750" s="108">
        <v>0.28738311500000002</v>
      </c>
      <c r="R750" s="135"/>
      <c r="S750" s="74">
        <v>51</v>
      </c>
      <c r="T750" s="74">
        <v>49</v>
      </c>
      <c r="U750" s="109">
        <f>V750/X750*T750</f>
        <v>3.2666666666666666</v>
      </c>
      <c r="V750" s="109">
        <v>0.2</v>
      </c>
      <c r="W750" s="109">
        <v>0.153</v>
      </c>
      <c r="X750" s="74">
        <v>3</v>
      </c>
      <c r="Y750" s="109">
        <v>0.11189</v>
      </c>
      <c r="Z750" s="110">
        <v>12.4</v>
      </c>
      <c r="AA750" s="77">
        <f>Y750/W750</f>
        <v>0.73130718954248375</v>
      </c>
      <c r="AB750" s="77">
        <f>U750</f>
        <v>3.2666666666666666</v>
      </c>
      <c r="AC750" s="78">
        <f>+AB750*(100-Z750)/100</f>
        <v>2.8615999999999997</v>
      </c>
      <c r="AD750" s="78">
        <f>AC750*AA750</f>
        <v>2.0927086535947712</v>
      </c>
      <c r="AE750" s="78">
        <f>+(AD750/Z750*12.5)</f>
        <v>2.1095853362850514</v>
      </c>
      <c r="AF750" s="63">
        <f>AE750*10000/25</f>
        <v>843.83413451402055</v>
      </c>
      <c r="AG750" s="63"/>
      <c r="AH750" s="74" t="s">
        <v>2993</v>
      </c>
    </row>
    <row r="751" spans="1:34" ht="15" x14ac:dyDescent="0.2">
      <c r="A751" s="106" t="s">
        <v>23</v>
      </c>
      <c r="B751" s="74" t="s">
        <v>1078</v>
      </c>
      <c r="C751" s="74" t="s">
        <v>1079</v>
      </c>
      <c r="D751" s="74" t="s">
        <v>1228</v>
      </c>
      <c r="E751" s="74" t="s">
        <v>1276</v>
      </c>
      <c r="H751" s="74" t="s">
        <v>168</v>
      </c>
      <c r="I751" s="74" t="s">
        <v>169</v>
      </c>
      <c r="J751" s="74" t="s">
        <v>169</v>
      </c>
      <c r="K751" s="74" t="s">
        <v>24</v>
      </c>
      <c r="L751" s="74" t="s">
        <v>1314</v>
      </c>
      <c r="M751" s="107">
        <v>-7.6130333199014197</v>
      </c>
      <c r="N751" s="107">
        <v>35.980549662976799</v>
      </c>
      <c r="O751" s="108">
        <v>1359.50144683703</v>
      </c>
      <c r="P751" s="108">
        <v>8</v>
      </c>
      <c r="Q751" s="108">
        <v>8.3420176949999991</v>
      </c>
      <c r="R751" s="137"/>
      <c r="S751" s="74">
        <v>47</v>
      </c>
      <c r="T751" s="74">
        <v>24</v>
      </c>
      <c r="U751" s="109">
        <f>V751/X751*T751</f>
        <v>4.16</v>
      </c>
      <c r="V751" s="109">
        <v>0.52</v>
      </c>
      <c r="W751" s="109">
        <v>0.28639999999999999</v>
      </c>
      <c r="X751" s="74">
        <v>3</v>
      </c>
      <c r="Y751" s="109">
        <v>0.20363999999999999</v>
      </c>
      <c r="Z751" s="109">
        <v>15</v>
      </c>
      <c r="AA751" s="77">
        <f>Y751/W751</f>
        <v>0.71103351955307259</v>
      </c>
      <c r="AB751" s="77">
        <f>U751</f>
        <v>4.16</v>
      </c>
      <c r="AC751" s="78">
        <f>+AB751*(100-Z751)/100</f>
        <v>3.536</v>
      </c>
      <c r="AD751" s="78">
        <f>AC751*AA751</f>
        <v>2.5142145251396646</v>
      </c>
      <c r="AE751" s="78">
        <f>+(AD751/Z751*12.5)</f>
        <v>2.0951787709497203</v>
      </c>
      <c r="AF751" s="63">
        <f>AE751*10000/25</f>
        <v>838.07150837988809</v>
      </c>
      <c r="AG751" s="63"/>
      <c r="AH751" s="74" t="s">
        <v>2993</v>
      </c>
    </row>
    <row r="752" spans="1:34" ht="15" x14ac:dyDescent="0.2">
      <c r="A752" s="106" t="s">
        <v>23</v>
      </c>
      <c r="B752" s="74" t="s">
        <v>1086</v>
      </c>
      <c r="C752" s="74" t="s">
        <v>1087</v>
      </c>
      <c r="D752" s="74" t="s">
        <v>1088</v>
      </c>
      <c r="E752" s="74" t="s">
        <v>1467</v>
      </c>
      <c r="H752" s="74" t="s">
        <v>582</v>
      </c>
      <c r="I752" s="74" t="s">
        <v>2564</v>
      </c>
      <c r="J752" s="74" t="s">
        <v>832</v>
      </c>
      <c r="K752" s="74" t="s">
        <v>24</v>
      </c>
      <c r="L752" s="74" t="s">
        <v>2568</v>
      </c>
      <c r="M752" s="107">
        <v>-3.2265199999999998</v>
      </c>
      <c r="N752" s="107">
        <v>37.044791666666598</v>
      </c>
      <c r="O752" s="108">
        <v>1206.4000000000001</v>
      </c>
      <c r="P752" s="108">
        <v>0.3</v>
      </c>
      <c r="Q752" s="108">
        <v>0.28738311500000002</v>
      </c>
      <c r="R752" s="135"/>
      <c r="S752" s="74">
        <v>83</v>
      </c>
      <c r="T752" s="74">
        <v>41</v>
      </c>
      <c r="U752" s="109">
        <f>V752/X752*T752</f>
        <v>2.7333333333333334</v>
      </c>
      <c r="V752" s="109">
        <v>0.2</v>
      </c>
      <c r="W752" s="109">
        <v>0.12909999999999999</v>
      </c>
      <c r="X752" s="74">
        <v>3</v>
      </c>
      <c r="Y752" s="109">
        <v>9.1629999999999989E-2</v>
      </c>
      <c r="Z752" s="110">
        <v>10.5</v>
      </c>
      <c r="AA752" s="77">
        <f>Y752/W752</f>
        <v>0.70975987606506585</v>
      </c>
      <c r="AB752" s="77">
        <f>U752</f>
        <v>2.7333333333333334</v>
      </c>
      <c r="AC752" s="78">
        <f>+AB752*(100-Z752)/100</f>
        <v>2.4463333333333335</v>
      </c>
      <c r="AD752" s="78">
        <f>AC752*AA752</f>
        <v>1.7363092434805063</v>
      </c>
      <c r="AE752" s="78">
        <f>+(AD752/Z752*12.5)</f>
        <v>2.0670348136672696</v>
      </c>
      <c r="AF752" s="63">
        <f>AE752*10000/25</f>
        <v>826.81392546690779</v>
      </c>
      <c r="AG752" s="63"/>
      <c r="AH752" s="74" t="s">
        <v>2064</v>
      </c>
    </row>
    <row r="753" spans="1:34" ht="15" x14ac:dyDescent="0.2">
      <c r="A753" s="106" t="s">
        <v>23</v>
      </c>
      <c r="B753" s="74" t="s">
        <v>1086</v>
      </c>
      <c r="C753" s="74" t="s">
        <v>1087</v>
      </c>
      <c r="D753" s="74" t="s">
        <v>1260</v>
      </c>
      <c r="E753" s="74" t="s">
        <v>1261</v>
      </c>
      <c r="H753" s="74" t="s">
        <v>799</v>
      </c>
      <c r="I753" s="74" t="s">
        <v>2490</v>
      </c>
      <c r="J753" s="74" t="s">
        <v>2491</v>
      </c>
      <c r="K753" s="74" t="s">
        <v>26</v>
      </c>
      <c r="L753" s="74" t="s">
        <v>2493</v>
      </c>
      <c r="M753" s="107">
        <v>-3.7741847270000002</v>
      </c>
      <c r="N753" s="107">
        <v>37.616697629999997</v>
      </c>
      <c r="O753" s="108">
        <v>996.50598009999999</v>
      </c>
      <c r="P753" s="108">
        <v>0.75</v>
      </c>
      <c r="Q753" s="108">
        <v>0.64593246999999998</v>
      </c>
      <c r="R753" s="135"/>
      <c r="S753" s="74">
        <v>58</v>
      </c>
      <c r="T753" s="74">
        <v>27</v>
      </c>
      <c r="U753" s="109">
        <f>V753/X753*T753</f>
        <v>3.2399999999999998</v>
      </c>
      <c r="V753" s="109">
        <v>0.36</v>
      </c>
      <c r="W753" s="109">
        <v>0.30913999999999997</v>
      </c>
      <c r="X753" s="74">
        <v>3</v>
      </c>
      <c r="Y753" s="109">
        <v>0.22511</v>
      </c>
      <c r="Z753" s="109">
        <v>12.5</v>
      </c>
      <c r="AA753" s="77">
        <f>Y753/W753</f>
        <v>0.72818140648249996</v>
      </c>
      <c r="AB753" s="77">
        <f>U753</f>
        <v>3.2399999999999998</v>
      </c>
      <c r="AC753" s="78">
        <f>+AB753*(100-Z753)/100</f>
        <v>2.835</v>
      </c>
      <c r="AD753" s="78">
        <f>AC753*AA753</f>
        <v>2.0643942873778873</v>
      </c>
      <c r="AE753" s="78">
        <f>+(AD753/Z753*12.5)</f>
        <v>2.0643942873778873</v>
      </c>
      <c r="AF753" s="63">
        <f>AE753*10000/25</f>
        <v>825.75771495115487</v>
      </c>
      <c r="AG753" s="63"/>
      <c r="AH753" s="74" t="s">
        <v>2064</v>
      </c>
    </row>
    <row r="754" spans="1:34" ht="15" x14ac:dyDescent="0.2">
      <c r="A754" s="106" t="s">
        <v>23</v>
      </c>
      <c r="B754" s="74" t="s">
        <v>1078</v>
      </c>
      <c r="C754" s="74" t="s">
        <v>1194</v>
      </c>
      <c r="D754" s="74" t="s">
        <v>1383</v>
      </c>
      <c r="E754" s="74" t="s">
        <v>1784</v>
      </c>
      <c r="H754" s="74" t="s">
        <v>338</v>
      </c>
      <c r="I754" s="74" t="s">
        <v>2094</v>
      </c>
      <c r="J754" s="74" t="s">
        <v>2094</v>
      </c>
      <c r="K754" s="74" t="s">
        <v>26</v>
      </c>
      <c r="L754" s="74" t="s">
        <v>2098</v>
      </c>
      <c r="M754" s="107">
        <v>-7.6939129130000001</v>
      </c>
      <c r="N754" s="107">
        <v>31.113907739999998</v>
      </c>
      <c r="O754" s="108">
        <v>1621.2049689999999</v>
      </c>
      <c r="P754" s="108">
        <v>2</v>
      </c>
      <c r="Q754" s="108">
        <v>2.2422307699999999</v>
      </c>
      <c r="R754" s="137"/>
      <c r="S754" s="74">
        <v>50</v>
      </c>
      <c r="T754" s="74">
        <v>47</v>
      </c>
      <c r="U754" s="109">
        <f>V754/X754*T754</f>
        <v>7.206666666666667</v>
      </c>
      <c r="V754" s="109">
        <v>0.46</v>
      </c>
      <c r="W754" s="109">
        <v>0.34</v>
      </c>
      <c r="X754" s="74">
        <v>3</v>
      </c>
      <c r="Y754" s="109">
        <v>0.27400000000000002</v>
      </c>
      <c r="Z754" s="76">
        <f>(V754-W754)/V754*100</f>
        <v>26.086956521739129</v>
      </c>
      <c r="AA754" s="77">
        <f>Y754/W754</f>
        <v>0.80588235294117649</v>
      </c>
      <c r="AB754" s="77">
        <f>U754</f>
        <v>7.206666666666667</v>
      </c>
      <c r="AC754" s="78">
        <f>+AB754*(100-Z754)/100</f>
        <v>5.3266666666666671</v>
      </c>
      <c r="AD754" s="78">
        <f>AC754*AA754</f>
        <v>4.2926666666666673</v>
      </c>
      <c r="AE754" s="78">
        <f>+(AD754/Z754*12.5)</f>
        <v>2.0569027777777782</v>
      </c>
      <c r="AF754" s="63">
        <f>AE754*10000/25</f>
        <v>822.76111111111129</v>
      </c>
      <c r="AG754" s="63"/>
      <c r="AH754" s="74" t="s">
        <v>2064</v>
      </c>
    </row>
    <row r="755" spans="1:34" ht="15" x14ac:dyDescent="0.2">
      <c r="A755" s="106" t="s">
        <v>23</v>
      </c>
      <c r="B755" s="74" t="s">
        <v>1078</v>
      </c>
      <c r="C755" s="74" t="s">
        <v>1079</v>
      </c>
      <c r="D755" s="74" t="s">
        <v>1080</v>
      </c>
      <c r="E755" s="74" t="s">
        <v>1165</v>
      </c>
      <c r="H755" s="74" t="s">
        <v>155</v>
      </c>
      <c r="I755" s="74" t="s">
        <v>1212</v>
      </c>
      <c r="J755" s="74" t="s">
        <v>156</v>
      </c>
      <c r="K755" s="74" t="s">
        <v>24</v>
      </c>
      <c r="L755" s="74" t="s">
        <v>1215</v>
      </c>
      <c r="M755" s="107">
        <v>-7.4597566666666602</v>
      </c>
      <c r="N755" s="107">
        <v>35.775599999999997</v>
      </c>
      <c r="O755" s="108">
        <v>1308.9000000000001</v>
      </c>
      <c r="P755" s="108">
        <v>1.5</v>
      </c>
      <c r="Q755" s="108">
        <v>1.778908895</v>
      </c>
      <c r="R755" s="137"/>
      <c r="S755" s="74">
        <v>54</v>
      </c>
      <c r="T755" s="74">
        <v>22</v>
      </c>
      <c r="U755" s="109">
        <f>V755/X755*T755</f>
        <v>3.3733333333333335</v>
      </c>
      <c r="V755" s="109">
        <v>0.46</v>
      </c>
      <c r="W755" s="109">
        <v>0.32738</v>
      </c>
      <c r="X755" s="74">
        <v>3</v>
      </c>
      <c r="Y755" s="109">
        <v>0.21759000000000001</v>
      </c>
      <c r="Z755" s="109">
        <v>12</v>
      </c>
      <c r="AA755" s="77">
        <f>Y755/W755</f>
        <v>0.66464047895412059</v>
      </c>
      <c r="AB755" s="77">
        <f>U755</f>
        <v>3.3733333333333335</v>
      </c>
      <c r="AC755" s="78">
        <f>+AB755*(100-Z755)/100</f>
        <v>2.9685333333333337</v>
      </c>
      <c r="AD755" s="78">
        <f>AC755*AA755</f>
        <v>1.973007416457939</v>
      </c>
      <c r="AE755" s="78">
        <f>+(AD755/Z755*12.5)</f>
        <v>2.0552160588103532</v>
      </c>
      <c r="AF755" s="63">
        <f>AE755*10000/25</f>
        <v>822.08642352414131</v>
      </c>
      <c r="AG755" s="61"/>
      <c r="AH755" s="74" t="s">
        <v>1431</v>
      </c>
    </row>
    <row r="756" spans="1:34" ht="15" x14ac:dyDescent="0.2">
      <c r="A756" s="106" t="s">
        <v>23</v>
      </c>
      <c r="B756" s="74" t="s">
        <v>1078</v>
      </c>
      <c r="C756" s="74" t="s">
        <v>1194</v>
      </c>
      <c r="D756" s="74" t="s">
        <v>1383</v>
      </c>
      <c r="E756" s="74" t="s">
        <v>1384</v>
      </c>
      <c r="H756" s="74" t="s">
        <v>334</v>
      </c>
      <c r="I756" s="74" t="s">
        <v>2048</v>
      </c>
      <c r="J756" s="74" t="s">
        <v>335</v>
      </c>
      <c r="K756" s="74" t="s">
        <v>25</v>
      </c>
      <c r="L756" s="74" t="s">
        <v>2049</v>
      </c>
      <c r="M756" s="107">
        <v>-7.7264533333333301</v>
      </c>
      <c r="N756" s="107">
        <v>31.099258333333299</v>
      </c>
      <c r="O756" s="108">
        <v>1655.4</v>
      </c>
      <c r="P756" s="108">
        <v>3.5</v>
      </c>
      <c r="Q756" s="108">
        <v>3.525447035</v>
      </c>
      <c r="R756" s="137"/>
      <c r="S756" s="74">
        <v>62</v>
      </c>
      <c r="T756" s="74">
        <v>61</v>
      </c>
      <c r="U756" s="109">
        <f>V756/X756*T756</f>
        <v>8.5399999999999991</v>
      </c>
      <c r="V756" s="109">
        <v>0.42</v>
      </c>
      <c r="W756" s="109">
        <v>0.3</v>
      </c>
      <c r="X756" s="74">
        <v>3</v>
      </c>
      <c r="Y756" s="109">
        <v>0.23100000000000001</v>
      </c>
      <c r="Z756" s="110">
        <f>(V756-W756)/V756*100</f>
        <v>28.571428571428569</v>
      </c>
      <c r="AA756" s="77">
        <f>Y756/W756</f>
        <v>0.77</v>
      </c>
      <c r="AB756" s="77">
        <f>U756</f>
        <v>8.5399999999999991</v>
      </c>
      <c r="AC756" s="78">
        <f>+AB756*(100-Z756)/100</f>
        <v>6.1</v>
      </c>
      <c r="AD756" s="78">
        <f>AC756*AA756</f>
        <v>4.6970000000000001</v>
      </c>
      <c r="AE756" s="78">
        <f>+(AD756/Z756*12.5)</f>
        <v>2.0549375000000003</v>
      </c>
      <c r="AF756" s="63">
        <f>AE756*10000/25</f>
        <v>821.97500000000014</v>
      </c>
      <c r="AG756" s="61"/>
      <c r="AH756" s="74" t="s">
        <v>1431</v>
      </c>
    </row>
    <row r="757" spans="1:34" ht="15" x14ac:dyDescent="0.2">
      <c r="A757" s="106" t="s">
        <v>23</v>
      </c>
      <c r="B757" s="74" t="s">
        <v>1078</v>
      </c>
      <c r="C757" s="74" t="s">
        <v>1079</v>
      </c>
      <c r="D757" s="74" t="s">
        <v>1080</v>
      </c>
      <c r="E757" s="74" t="s">
        <v>1165</v>
      </c>
      <c r="H757" s="74" t="s">
        <v>157</v>
      </c>
      <c r="I757" s="74" t="s">
        <v>1218</v>
      </c>
      <c r="J757" s="74" t="s">
        <v>158</v>
      </c>
      <c r="K757" s="74" t="s">
        <v>26</v>
      </c>
      <c r="L757" s="74" t="s">
        <v>1222</v>
      </c>
      <c r="M757" s="107">
        <v>-7.4626900000000003</v>
      </c>
      <c r="N757" s="107">
        <v>35.77422833</v>
      </c>
      <c r="O757" s="108">
        <v>1317.4</v>
      </c>
      <c r="P757" s="108">
        <v>2</v>
      </c>
      <c r="Q757" s="108">
        <v>2.5723630499999999</v>
      </c>
      <c r="R757" s="137"/>
      <c r="S757" s="74">
        <v>35</v>
      </c>
      <c r="T757" s="74">
        <v>32</v>
      </c>
      <c r="U757" s="109">
        <f>V757/X757*T757</f>
        <v>3.1999999999999997</v>
      </c>
      <c r="V757" s="109">
        <v>0.3</v>
      </c>
      <c r="W757" s="109">
        <v>0.19075999999999999</v>
      </c>
      <c r="X757" s="74">
        <v>3</v>
      </c>
      <c r="Y757" s="109">
        <v>0.13213</v>
      </c>
      <c r="Z757" s="109">
        <v>11.9</v>
      </c>
      <c r="AA757" s="77">
        <f>Y757/W757</f>
        <v>0.69265045082826593</v>
      </c>
      <c r="AB757" s="77">
        <f>U757</f>
        <v>3.1999999999999997</v>
      </c>
      <c r="AC757" s="78">
        <f>+AB757*(100-Z757)/100</f>
        <v>2.8191999999999995</v>
      </c>
      <c r="AD757" s="78">
        <f>AC757*AA757</f>
        <v>1.9527201509750469</v>
      </c>
      <c r="AE757" s="78">
        <f>+(AD757/Z757*12.5)</f>
        <v>2.0511766291754694</v>
      </c>
      <c r="AF757" s="63">
        <f>AE757*10000/25</f>
        <v>820.47065167018775</v>
      </c>
      <c r="AG757" s="61"/>
      <c r="AH757" s="74" t="s">
        <v>1431</v>
      </c>
    </row>
    <row r="758" spans="1:34" ht="15" x14ac:dyDescent="0.2">
      <c r="A758" s="106" t="s">
        <v>23</v>
      </c>
      <c r="B758" s="74" t="s">
        <v>1078</v>
      </c>
      <c r="C758" s="74" t="s">
        <v>1194</v>
      </c>
      <c r="D758" s="74" t="s">
        <v>1383</v>
      </c>
      <c r="E758" s="74" t="s">
        <v>1784</v>
      </c>
      <c r="H758" s="74" t="s">
        <v>341</v>
      </c>
      <c r="I758" s="74" t="s">
        <v>342</v>
      </c>
      <c r="J758" s="74" t="s">
        <v>2132</v>
      </c>
      <c r="K758" s="74" t="s">
        <v>26</v>
      </c>
      <c r="L758" s="74" t="s">
        <v>2135</v>
      </c>
      <c r="M758" s="107">
        <v>-7.6929167740000004</v>
      </c>
      <c r="N758" s="107">
        <v>31.116839089999999</v>
      </c>
      <c r="O758" s="108">
        <v>1622.0154789999999</v>
      </c>
      <c r="P758" s="108">
        <v>6</v>
      </c>
      <c r="Q758" s="108">
        <v>3.945031325</v>
      </c>
      <c r="R758" s="137"/>
      <c r="S758" s="74">
        <v>62</v>
      </c>
      <c r="T758" s="74">
        <v>43</v>
      </c>
      <c r="U758" s="109">
        <f>V758/X758*T758</f>
        <v>2.58</v>
      </c>
      <c r="V758" s="109">
        <v>0.18</v>
      </c>
      <c r="W758" s="109">
        <v>0.16</v>
      </c>
      <c r="X758" s="74">
        <v>3</v>
      </c>
      <c r="Y758" s="109">
        <v>0.127</v>
      </c>
      <c r="Z758" s="110">
        <f>(V758-W758)/V758*100</f>
        <v>11.111111111111107</v>
      </c>
      <c r="AA758" s="77">
        <f>Y758/W758</f>
        <v>0.79374999999999996</v>
      </c>
      <c r="AB758" s="77">
        <f>U758</f>
        <v>2.58</v>
      </c>
      <c r="AC758" s="78">
        <f>+AB758*(100-Z758)/100</f>
        <v>2.2933333333333334</v>
      </c>
      <c r="AD758" s="78">
        <f>AC758*AA758</f>
        <v>1.8203333333333334</v>
      </c>
      <c r="AE758" s="78">
        <f>+(AD758/Z758*12.5)</f>
        <v>2.0478750000000008</v>
      </c>
      <c r="AF758" s="61">
        <f>AE758*10000/25</f>
        <v>819.15000000000032</v>
      </c>
      <c r="AG758" s="63"/>
      <c r="AH758" s="74" t="s">
        <v>1164</v>
      </c>
    </row>
    <row r="759" spans="1:34" ht="15" x14ac:dyDescent="0.2">
      <c r="A759" s="106" t="s">
        <v>23</v>
      </c>
      <c r="B759" s="74" t="s">
        <v>1086</v>
      </c>
      <c r="C759" s="74" t="s">
        <v>1087</v>
      </c>
      <c r="D759" s="74" t="s">
        <v>1141</v>
      </c>
      <c r="E759" s="74" t="s">
        <v>1142</v>
      </c>
      <c r="H759" s="74" t="s">
        <v>1063</v>
      </c>
      <c r="I759" s="74" t="s">
        <v>2786</v>
      </c>
      <c r="J759" s="74" t="s">
        <v>1064</v>
      </c>
      <c r="K759" s="74" t="s">
        <v>25</v>
      </c>
      <c r="L759" s="74" t="s">
        <v>2787</v>
      </c>
      <c r="M759" s="107">
        <v>-3.2380566666666599</v>
      </c>
      <c r="N759" s="107">
        <v>37.139231666666603</v>
      </c>
      <c r="O759" s="108">
        <v>1146.7</v>
      </c>
      <c r="P759" s="108">
        <v>0.5</v>
      </c>
      <c r="Q759" s="108">
        <v>0.67434954499999999</v>
      </c>
      <c r="R759" s="135"/>
      <c r="S759" s="74">
        <v>47</v>
      </c>
      <c r="T759" s="74">
        <v>32</v>
      </c>
      <c r="U759" s="109">
        <f>V759/X759*T759</f>
        <v>2.7733333333333334</v>
      </c>
      <c r="V759" s="109">
        <v>0.26</v>
      </c>
      <c r="W759" s="109">
        <v>0.25401000000000001</v>
      </c>
      <c r="X759" s="74">
        <v>3</v>
      </c>
      <c r="Y759" s="109">
        <v>0.19908000000000001</v>
      </c>
      <c r="Z759" s="109">
        <v>11.8</v>
      </c>
      <c r="AA759" s="77">
        <f>Y759/W759</f>
        <v>0.78374867131215309</v>
      </c>
      <c r="AB759" s="77">
        <f>U759</f>
        <v>2.7733333333333334</v>
      </c>
      <c r="AC759" s="78">
        <f>+AB759*(100-Z759)/100</f>
        <v>2.4460800000000003</v>
      </c>
      <c r="AD759" s="78">
        <f>AC759*AA759</f>
        <v>1.9171119499232316</v>
      </c>
      <c r="AE759" s="78">
        <f>+(AD759/Z759*12.5)</f>
        <v>2.0308389300034233</v>
      </c>
      <c r="AF759" s="63">
        <f>AE759*10000/25</f>
        <v>812.33557200136931</v>
      </c>
      <c r="AG759" s="63"/>
      <c r="AH759" s="74" t="s">
        <v>1164</v>
      </c>
    </row>
    <row r="760" spans="1:34" ht="15" x14ac:dyDescent="0.2">
      <c r="A760" s="106" t="s">
        <v>23</v>
      </c>
      <c r="B760" s="74" t="s">
        <v>1078</v>
      </c>
      <c r="C760" s="74" t="s">
        <v>1079</v>
      </c>
      <c r="D760" s="74" t="s">
        <v>1228</v>
      </c>
      <c r="E760" s="74" t="s">
        <v>1276</v>
      </c>
      <c r="H760" s="74" t="s">
        <v>167</v>
      </c>
      <c r="I760" s="74" t="s">
        <v>1302</v>
      </c>
      <c r="J760" s="74" t="s">
        <v>1303</v>
      </c>
      <c r="K760" s="74" t="s">
        <v>25</v>
      </c>
      <c r="L760" s="74" t="s">
        <v>1304</v>
      </c>
      <c r="M760" s="107">
        <v>-7.6069135840820001</v>
      </c>
      <c r="N760" s="107">
        <v>35.980687494954701</v>
      </c>
      <c r="O760" s="108">
        <v>1356.5018656669799</v>
      </c>
      <c r="P760" s="108">
        <v>4</v>
      </c>
      <c r="Q760" s="108">
        <v>3.5590533149999999</v>
      </c>
      <c r="R760" s="137"/>
      <c r="S760" s="74">
        <v>65</v>
      </c>
      <c r="T760" s="74">
        <v>22</v>
      </c>
      <c r="U760" s="109">
        <f>V760/X760*T760</f>
        <v>3.0799999999999996</v>
      </c>
      <c r="V760" s="109">
        <v>0.42</v>
      </c>
      <c r="W760" s="109">
        <v>0.30019000000000001</v>
      </c>
      <c r="X760" s="74">
        <v>3</v>
      </c>
      <c r="Y760" s="109">
        <v>0.23319000000000001</v>
      </c>
      <c r="Z760" s="109">
        <v>13.1</v>
      </c>
      <c r="AA760" s="77">
        <f>Y760/W760</f>
        <v>0.77680802158632867</v>
      </c>
      <c r="AB760" s="77">
        <f>U760</f>
        <v>3.0799999999999996</v>
      </c>
      <c r="AC760" s="78">
        <f>+AB760*(100-Z760)/100</f>
        <v>2.67652</v>
      </c>
      <c r="AD760" s="78">
        <f>AC760*AA760</f>
        <v>2.0791422059362406</v>
      </c>
      <c r="AE760" s="78">
        <f>+(AD760/Z760*12.5)</f>
        <v>1.983914318641451</v>
      </c>
      <c r="AF760" s="63">
        <f>AE760*10000/25</f>
        <v>793.56572745658036</v>
      </c>
      <c r="AG760" s="63"/>
      <c r="AH760" s="74" t="s">
        <v>1164</v>
      </c>
    </row>
    <row r="761" spans="1:34" ht="15" x14ac:dyDescent="0.2">
      <c r="A761" s="106" t="s">
        <v>23</v>
      </c>
      <c r="B761" s="74" t="s">
        <v>1086</v>
      </c>
      <c r="C761" s="74" t="s">
        <v>1177</v>
      </c>
      <c r="D761" s="74" t="s">
        <v>1178</v>
      </c>
      <c r="E761" s="74" t="s">
        <v>1179</v>
      </c>
      <c r="H761" s="74" t="s">
        <v>529</v>
      </c>
      <c r="I761" s="74" t="s">
        <v>1587</v>
      </c>
      <c r="J761" s="74" t="s">
        <v>523</v>
      </c>
      <c r="K761" s="74" t="s">
        <v>24</v>
      </c>
      <c r="L761" s="74" t="s">
        <v>1588</v>
      </c>
      <c r="M761" s="107">
        <v>-3.3834466666666598</v>
      </c>
      <c r="N761" s="107">
        <v>36.32058</v>
      </c>
      <c r="O761" s="108">
        <v>1404.3</v>
      </c>
      <c r="P761" s="108">
        <v>2</v>
      </c>
      <c r="Q761" s="108">
        <v>1.8236349000000001</v>
      </c>
      <c r="R761" s="135"/>
      <c r="S761" s="74">
        <v>25</v>
      </c>
      <c r="T761" s="74">
        <v>23</v>
      </c>
      <c r="U761" s="109">
        <f>V761/X761*T761</f>
        <v>2.76</v>
      </c>
      <c r="V761" s="109">
        <v>0.36</v>
      </c>
      <c r="W761" s="109">
        <v>0.28687000000000001</v>
      </c>
      <c r="X761" s="74">
        <v>3</v>
      </c>
      <c r="Y761" s="109">
        <v>0.21081</v>
      </c>
      <c r="Z761" s="109">
        <v>11.5</v>
      </c>
      <c r="AA761" s="77">
        <f>Y761/W761</f>
        <v>0.7348624812632899</v>
      </c>
      <c r="AB761" s="77">
        <f>U761</f>
        <v>2.76</v>
      </c>
      <c r="AC761" s="78">
        <f>+AB761*(100-Z761)/100</f>
        <v>2.4426000000000001</v>
      </c>
      <c r="AD761" s="78">
        <f>AC761*AA761</f>
        <v>1.7949750967337119</v>
      </c>
      <c r="AE761" s="78">
        <f>+(AD761/Z761*12.5)</f>
        <v>1.9510598877540346</v>
      </c>
      <c r="AF761" s="63">
        <f>AE761*10000/25</f>
        <v>780.42395510161384</v>
      </c>
      <c r="AG761" s="63"/>
      <c r="AH761" s="74" t="s">
        <v>2911</v>
      </c>
    </row>
    <row r="762" spans="1:34" ht="15" x14ac:dyDescent="0.2">
      <c r="A762" s="106" t="s">
        <v>23</v>
      </c>
      <c r="B762" s="74" t="s">
        <v>1086</v>
      </c>
      <c r="C762" s="74" t="s">
        <v>1177</v>
      </c>
      <c r="D762" s="74" t="s">
        <v>1178</v>
      </c>
      <c r="E762" s="74" t="s">
        <v>1179</v>
      </c>
      <c r="H762" s="74" t="s">
        <v>529</v>
      </c>
      <c r="I762" s="74" t="s">
        <v>1587</v>
      </c>
      <c r="J762" s="74" t="s">
        <v>523</v>
      </c>
      <c r="K762" s="74" t="s">
        <v>26</v>
      </c>
      <c r="L762" s="74" t="s">
        <v>1590</v>
      </c>
      <c r="M762" s="107">
        <v>-3.3818933329999998</v>
      </c>
      <c r="N762" s="107">
        <v>36.320748330000001</v>
      </c>
      <c r="O762" s="108">
        <v>1404.1</v>
      </c>
      <c r="P762" s="108">
        <v>2</v>
      </c>
      <c r="Q762" s="108">
        <v>1.8236349000000001</v>
      </c>
      <c r="R762" s="135"/>
      <c r="S762" s="74">
        <v>22</v>
      </c>
      <c r="T762" s="74">
        <v>19</v>
      </c>
      <c r="U762" s="109">
        <f>V762/X762*T762</f>
        <v>2.4700000000000002</v>
      </c>
      <c r="V762" s="109">
        <v>0.39</v>
      </c>
      <c r="W762" s="109">
        <v>0.30769999999999997</v>
      </c>
      <c r="X762" s="74">
        <v>3</v>
      </c>
      <c r="Y762" s="109">
        <v>0.22778999999999999</v>
      </c>
      <c r="Z762" s="109">
        <v>10.5</v>
      </c>
      <c r="AA762" s="77">
        <f>Y762/W762</f>
        <v>0.74029899252518694</v>
      </c>
      <c r="AB762" s="77">
        <f>U762</f>
        <v>2.4700000000000002</v>
      </c>
      <c r="AC762" s="78">
        <f>+AB762*(100-Z762)/100</f>
        <v>2.2106500000000002</v>
      </c>
      <c r="AD762" s="78">
        <f>AC762*AA762</f>
        <v>1.6365419678258046</v>
      </c>
      <c r="AE762" s="78">
        <f>+(AD762/Z762*12.5)</f>
        <v>1.9482642474116723</v>
      </c>
      <c r="AF762" s="63">
        <f>AE762*10000/25</f>
        <v>779.30569896466886</v>
      </c>
      <c r="AG762" s="63"/>
      <c r="AH762" s="74" t="s">
        <v>2911</v>
      </c>
    </row>
    <row r="763" spans="1:34" ht="15" x14ac:dyDescent="0.2">
      <c r="A763" s="106" t="s">
        <v>23</v>
      </c>
      <c r="B763" s="74" t="s">
        <v>1078</v>
      </c>
      <c r="C763" s="74" t="s">
        <v>1079</v>
      </c>
      <c r="D763" s="74" t="s">
        <v>1080</v>
      </c>
      <c r="E763" s="74" t="s">
        <v>1081</v>
      </c>
      <c r="H763" s="74" t="s">
        <v>121</v>
      </c>
      <c r="I763" s="74" t="s">
        <v>122</v>
      </c>
      <c r="J763" s="74" t="s">
        <v>122</v>
      </c>
      <c r="K763" s="74" t="s">
        <v>25</v>
      </c>
      <c r="L763" s="74" t="s">
        <v>1084</v>
      </c>
      <c r="M763" s="107">
        <v>-7.4913876668288601</v>
      </c>
      <c r="N763" s="107">
        <v>35.755604915858797</v>
      </c>
      <c r="O763" s="108">
        <v>1301.28292931702</v>
      </c>
      <c r="P763" s="108">
        <v>6</v>
      </c>
      <c r="Q763" s="108">
        <v>5.69132236</v>
      </c>
      <c r="R763" s="135"/>
      <c r="S763" s="74">
        <v>41</v>
      </c>
      <c r="T763" s="74">
        <v>38</v>
      </c>
      <c r="U763" s="109">
        <f>V763/X763*T763</f>
        <v>4.5599999999999996</v>
      </c>
      <c r="V763" s="109">
        <v>0.36</v>
      </c>
      <c r="W763" s="109">
        <v>0.33294000000000001</v>
      </c>
      <c r="X763" s="74">
        <v>3</v>
      </c>
      <c r="Y763" s="109">
        <v>0.15909999999999999</v>
      </c>
      <c r="Z763" s="109">
        <v>12.4</v>
      </c>
      <c r="AA763" s="77">
        <f>Y763/W763</f>
        <v>0.47786387937766561</v>
      </c>
      <c r="AB763" s="77">
        <f>U763</f>
        <v>4.5599999999999996</v>
      </c>
      <c r="AC763" s="78">
        <f>+AB763*(100-Z763)/100</f>
        <v>3.9945599999999994</v>
      </c>
      <c r="AD763" s="78">
        <f>AC763*AA763</f>
        <v>1.9088559380068477</v>
      </c>
      <c r="AE763" s="78">
        <f>+(AD763/Z763*12.5)</f>
        <v>1.9242499375069029</v>
      </c>
      <c r="AF763" s="63">
        <f>AE763*10000/25</f>
        <v>769.69997500276122</v>
      </c>
      <c r="AG763" s="63"/>
      <c r="AH763" s="74" t="s">
        <v>2911</v>
      </c>
    </row>
    <row r="764" spans="1:34" ht="15" x14ac:dyDescent="0.2">
      <c r="A764" s="106" t="s">
        <v>23</v>
      </c>
      <c r="B764" s="74" t="s">
        <v>1078</v>
      </c>
      <c r="C764" s="74" t="s">
        <v>1079</v>
      </c>
      <c r="D764" s="74" t="s">
        <v>1080</v>
      </c>
      <c r="E764" s="74" t="s">
        <v>1165</v>
      </c>
      <c r="H764" s="74" t="s">
        <v>152</v>
      </c>
      <c r="I764" s="74" t="s">
        <v>1172</v>
      </c>
      <c r="J764" s="74" t="s">
        <v>1173</v>
      </c>
      <c r="K764" s="74" t="s">
        <v>25</v>
      </c>
      <c r="L764" s="74" t="s">
        <v>1174</v>
      </c>
      <c r="M764" s="107">
        <v>-7.4592700000000001</v>
      </c>
      <c r="N764" s="107">
        <v>35.771113333333297</v>
      </c>
      <c r="O764" s="108">
        <v>1314.9</v>
      </c>
      <c r="P764" s="108">
        <v>4</v>
      </c>
      <c r="Q764" s="108">
        <v>3.32652751</v>
      </c>
      <c r="R764" s="137"/>
      <c r="S764" s="74">
        <v>69</v>
      </c>
      <c r="T764" s="74">
        <v>40</v>
      </c>
      <c r="U764" s="109">
        <f>V764/X764*T764</f>
        <v>3.4666666666666668</v>
      </c>
      <c r="V764" s="109">
        <v>0.26</v>
      </c>
      <c r="W764" s="109">
        <v>0.19911999999999999</v>
      </c>
      <c r="X764" s="74">
        <v>3</v>
      </c>
      <c r="Y764" s="109">
        <v>0.13507</v>
      </c>
      <c r="Z764" s="109">
        <v>13.4</v>
      </c>
      <c r="AA764" s="77">
        <f>Y764/W764</f>
        <v>0.67833467255926072</v>
      </c>
      <c r="AB764" s="77">
        <f>U764</f>
        <v>3.4666666666666668</v>
      </c>
      <c r="AC764" s="78">
        <f>+AB764*(100-Z764)/100</f>
        <v>3.0021333333333331</v>
      </c>
      <c r="AD764" s="78">
        <f>AC764*AA764</f>
        <v>2.0364511316459084</v>
      </c>
      <c r="AE764" s="78">
        <f>+(AD764/Z764*12.5)</f>
        <v>1.8996745631025265</v>
      </c>
      <c r="AF764" s="63">
        <f>AE764*10000/25</f>
        <v>759.86982524101052</v>
      </c>
      <c r="AG764" s="63"/>
      <c r="AH764" s="74" t="s">
        <v>2993</v>
      </c>
    </row>
    <row r="765" spans="1:34" ht="15" x14ac:dyDescent="0.2">
      <c r="A765" s="106" t="s">
        <v>23</v>
      </c>
      <c r="B765" s="74" t="s">
        <v>1078</v>
      </c>
      <c r="C765" s="74" t="s">
        <v>1157</v>
      </c>
      <c r="D765" s="74" t="s">
        <v>1489</v>
      </c>
      <c r="E765" s="74" t="s">
        <v>2615</v>
      </c>
      <c r="H765" s="74" t="s">
        <v>419</v>
      </c>
      <c r="I765" s="74" t="s">
        <v>2798</v>
      </c>
      <c r="J765" s="74" t="s">
        <v>420</v>
      </c>
      <c r="K765" s="74" t="s">
        <v>26</v>
      </c>
      <c r="L765" s="74" t="s">
        <v>2801</v>
      </c>
      <c r="M765" s="107">
        <v>-10.57430667</v>
      </c>
      <c r="N765" s="107">
        <v>35.385775000000002</v>
      </c>
      <c r="O765" s="108">
        <v>1010.7</v>
      </c>
      <c r="P765" s="108">
        <v>2</v>
      </c>
      <c r="Q765" s="108">
        <v>1.8547701299999999</v>
      </c>
      <c r="R765" s="137"/>
      <c r="S765" s="74">
        <v>89</v>
      </c>
      <c r="T765" s="74">
        <v>70</v>
      </c>
      <c r="U765" s="109">
        <f>V765/X765*T765</f>
        <v>10.266666666666667</v>
      </c>
      <c r="V765" s="109">
        <v>0.44</v>
      </c>
      <c r="W765" s="109">
        <v>0.28000000000000003</v>
      </c>
      <c r="X765" s="74">
        <v>3</v>
      </c>
      <c r="Y765" s="109">
        <v>0.23499999999999999</v>
      </c>
      <c r="Z765" s="76">
        <f>(V765-W765)/V765*100</f>
        <v>36.36363636363636</v>
      </c>
      <c r="AA765" s="77">
        <f>Y765/W765</f>
        <v>0.83928571428571419</v>
      </c>
      <c r="AB765" s="77">
        <f>U765</f>
        <v>10.266666666666667</v>
      </c>
      <c r="AC765" s="78">
        <f>+AB765*(100-Z765)/100</f>
        <v>6.5333333333333341</v>
      </c>
      <c r="AD765" s="78">
        <f>AC765*AA765</f>
        <v>5.4833333333333334</v>
      </c>
      <c r="AE765" s="78">
        <f>+(AD765/Z765*12.5)</f>
        <v>1.8848958333333337</v>
      </c>
      <c r="AF765" s="63">
        <f>AE765*10000/25</f>
        <v>753.95833333333348</v>
      </c>
      <c r="AG765" s="63"/>
      <c r="AH765" s="74" t="s">
        <v>2993</v>
      </c>
    </row>
    <row r="766" spans="1:34" ht="15" x14ac:dyDescent="0.2">
      <c r="A766" s="106" t="s">
        <v>23</v>
      </c>
      <c r="B766" s="74" t="s">
        <v>1086</v>
      </c>
      <c r="C766" s="74" t="s">
        <v>1103</v>
      </c>
      <c r="D766" s="74" t="s">
        <v>1294</v>
      </c>
      <c r="E766" s="74" t="s">
        <v>1565</v>
      </c>
      <c r="H766" s="74" t="s">
        <v>783</v>
      </c>
      <c r="I766" s="74" t="s">
        <v>624</v>
      </c>
      <c r="J766" s="74" t="s">
        <v>624</v>
      </c>
      <c r="K766" s="74" t="s">
        <v>26</v>
      </c>
      <c r="L766" s="74" t="s">
        <v>2068</v>
      </c>
      <c r="M766" s="107">
        <v>-4.3982090840000003</v>
      </c>
      <c r="N766" s="107">
        <v>35.55000648</v>
      </c>
      <c r="O766" s="108">
        <v>1582.6999579999999</v>
      </c>
      <c r="P766" s="108">
        <v>1.5</v>
      </c>
      <c r="Q766" s="108">
        <v>1.64275404</v>
      </c>
      <c r="R766" s="135"/>
      <c r="S766" s="74">
        <v>61</v>
      </c>
      <c r="T766" s="74">
        <v>20</v>
      </c>
      <c r="U766" s="109">
        <f>V766/X766*T766</f>
        <v>3.2</v>
      </c>
      <c r="V766" s="109">
        <v>0.32</v>
      </c>
      <c r="W766" s="109">
        <v>0.18661000000000003</v>
      </c>
      <c r="X766" s="74">
        <v>2</v>
      </c>
      <c r="Y766" s="109">
        <v>0.10840000000000001</v>
      </c>
      <c r="Z766" s="109">
        <v>11</v>
      </c>
      <c r="AA766" s="77">
        <f>Y766/W766</f>
        <v>0.58089062751192322</v>
      </c>
      <c r="AB766" s="77">
        <f>U766</f>
        <v>3.2</v>
      </c>
      <c r="AC766" s="78">
        <f>+AB766*(100-Z766)/100</f>
        <v>2.8480000000000003</v>
      </c>
      <c r="AD766" s="78">
        <f>AC766*AA766</f>
        <v>1.6543765071539576</v>
      </c>
      <c r="AE766" s="78">
        <f>+(AD766/Z766*12.5)</f>
        <v>1.8799733035840427</v>
      </c>
      <c r="AF766" s="63">
        <f>AE766*10000/25</f>
        <v>751.98932143361696</v>
      </c>
      <c r="AG766" s="63"/>
      <c r="AH766" s="74" t="s">
        <v>2993</v>
      </c>
    </row>
    <row r="767" spans="1:34" ht="15" x14ac:dyDescent="0.2">
      <c r="A767" s="106" t="s">
        <v>23</v>
      </c>
      <c r="B767" s="74" t="s">
        <v>1078</v>
      </c>
      <c r="C767" s="74" t="s">
        <v>1113</v>
      </c>
      <c r="D767" s="74" t="s">
        <v>1243</v>
      </c>
      <c r="E767" s="74" t="s">
        <v>1284</v>
      </c>
      <c r="H767" s="74" t="s">
        <v>319</v>
      </c>
      <c r="I767" s="74" t="s">
        <v>320</v>
      </c>
      <c r="J767" s="74" t="s">
        <v>320</v>
      </c>
      <c r="K767" s="74" t="s">
        <v>25</v>
      </c>
      <c r="L767" s="74" t="s">
        <v>1941</v>
      </c>
      <c r="M767" s="107">
        <v>-9.2956733612163394</v>
      </c>
      <c r="N767" s="107">
        <v>34.637990334703801</v>
      </c>
      <c r="O767" s="108">
        <v>2028.25459909706</v>
      </c>
      <c r="P767" s="108">
        <v>2</v>
      </c>
      <c r="Q767" s="108">
        <v>0.85004120000000005</v>
      </c>
      <c r="R767" s="137"/>
      <c r="S767" s="74">
        <v>96</v>
      </c>
      <c r="T767" s="74">
        <v>96</v>
      </c>
      <c r="U767" s="109">
        <f>V767/X767*T767</f>
        <v>19.84</v>
      </c>
      <c r="V767" s="109">
        <v>0.62</v>
      </c>
      <c r="W767" s="109">
        <v>0.32</v>
      </c>
      <c r="X767" s="74">
        <v>3</v>
      </c>
      <c r="Y767" s="109">
        <v>0.22500000000000001</v>
      </c>
      <c r="Z767" s="76">
        <f>(V767-W767)/V767*100</f>
        <v>48.387096774193544</v>
      </c>
      <c r="AA767" s="77">
        <f>Y767/W767</f>
        <v>0.703125</v>
      </c>
      <c r="AB767" s="77">
        <f>U767</f>
        <v>19.84</v>
      </c>
      <c r="AC767" s="78">
        <f>+AB767*(100-Z767)/100</f>
        <v>10.24</v>
      </c>
      <c r="AD767" s="78">
        <f>AC767*AA767</f>
        <v>7.2</v>
      </c>
      <c r="AE767" s="78">
        <f>+(AD767/Z767*12.5)</f>
        <v>1.86</v>
      </c>
      <c r="AF767" s="63">
        <f>AE767*10000/25</f>
        <v>744</v>
      </c>
      <c r="AG767" s="63"/>
      <c r="AH767" s="74" t="s">
        <v>2993</v>
      </c>
    </row>
    <row r="768" spans="1:34" ht="15" x14ac:dyDescent="0.2">
      <c r="A768" s="112" t="s">
        <v>23</v>
      </c>
      <c r="B768" s="113" t="s">
        <v>1086</v>
      </c>
      <c r="C768" s="113" t="s">
        <v>1087</v>
      </c>
      <c r="D768" s="113" t="s">
        <v>1095</v>
      </c>
      <c r="E768" s="113" t="s">
        <v>1235</v>
      </c>
      <c r="F768" s="113"/>
      <c r="G768" s="113"/>
      <c r="H768" s="113" t="s">
        <v>567</v>
      </c>
      <c r="I768" s="113" t="s">
        <v>2274</v>
      </c>
      <c r="J768" s="113" t="s">
        <v>572</v>
      </c>
      <c r="K768" s="113" t="s">
        <v>24</v>
      </c>
      <c r="L768" s="113" t="s">
        <v>2275</v>
      </c>
      <c r="M768" s="114">
        <v>-3.47444</v>
      </c>
      <c r="N768" s="114">
        <v>37.425863333333297</v>
      </c>
      <c r="O768" s="115">
        <v>719.1</v>
      </c>
      <c r="P768" s="115">
        <v>2</v>
      </c>
      <c r="Q768" s="115">
        <v>2.1596977000000002</v>
      </c>
      <c r="R768" s="135"/>
      <c r="S768" s="113">
        <v>45</v>
      </c>
      <c r="T768" s="113">
        <v>30</v>
      </c>
      <c r="U768" s="109">
        <f>V768/X768*T768</f>
        <v>3.2</v>
      </c>
      <c r="V768" s="116">
        <v>0.32</v>
      </c>
      <c r="W768" s="116">
        <v>0.28345999999999999</v>
      </c>
      <c r="X768" s="113">
        <v>3</v>
      </c>
      <c r="Y768" s="116">
        <v>0.20505000000000001</v>
      </c>
      <c r="Z768" s="116">
        <v>13.5</v>
      </c>
      <c r="AA768" s="77">
        <f>Y768/W768</f>
        <v>0.72338248782897063</v>
      </c>
      <c r="AB768" s="77">
        <f>U768</f>
        <v>3.2</v>
      </c>
      <c r="AC768" s="78">
        <f>+AB768*(100-Z768)/100</f>
        <v>2.7680000000000002</v>
      </c>
      <c r="AD768" s="78">
        <f>AC768*AA768</f>
        <v>2.0023227263105907</v>
      </c>
      <c r="AE768" s="78">
        <f>+(AD768/Z768*12.5)</f>
        <v>1.854002524361658</v>
      </c>
      <c r="AF768" s="63">
        <f>AE768*10000/25</f>
        <v>741.6010097446632</v>
      </c>
      <c r="AG768" s="63"/>
      <c r="AH768" s="74" t="s">
        <v>2993</v>
      </c>
    </row>
    <row r="769" spans="1:34" ht="15" x14ac:dyDescent="0.2">
      <c r="A769" s="106" t="s">
        <v>23</v>
      </c>
      <c r="B769" s="74" t="s">
        <v>1078</v>
      </c>
      <c r="C769" s="74" t="s">
        <v>1157</v>
      </c>
      <c r="D769" s="74" t="s">
        <v>1489</v>
      </c>
      <c r="E769" s="74" t="s">
        <v>1925</v>
      </c>
      <c r="H769" s="74" t="s">
        <v>1009</v>
      </c>
      <c r="I769" s="74" t="s">
        <v>2619</v>
      </c>
      <c r="J769" s="74" t="s">
        <v>392</v>
      </c>
      <c r="K769" s="74" t="s">
        <v>26</v>
      </c>
      <c r="L769" s="74" t="s">
        <v>2623</v>
      </c>
      <c r="M769" s="107">
        <v>-10.54432173</v>
      </c>
      <c r="N769" s="107">
        <v>35.343033089999999</v>
      </c>
      <c r="O769" s="108">
        <v>1048.840009</v>
      </c>
      <c r="P769" s="108">
        <v>3.5</v>
      </c>
      <c r="Q769" s="108">
        <v>2.9823102449999999</v>
      </c>
      <c r="R769" s="137"/>
      <c r="S769" s="74">
        <v>82</v>
      </c>
      <c r="T769" s="74">
        <v>58</v>
      </c>
      <c r="U769" s="109">
        <f>V769/X769*T769</f>
        <v>11.986666666666666</v>
      </c>
      <c r="V769" s="109">
        <v>0.62</v>
      </c>
      <c r="W769" s="109">
        <v>0.4</v>
      </c>
      <c r="X769" s="74">
        <v>3</v>
      </c>
      <c r="Y769" s="109">
        <v>0.27</v>
      </c>
      <c r="Z769" s="76">
        <f>(V769-W769)/V769*100</f>
        <v>35.483870967741929</v>
      </c>
      <c r="AA769" s="77">
        <f>Y769/W769</f>
        <v>0.67500000000000004</v>
      </c>
      <c r="AB769" s="77">
        <f>U769</f>
        <v>11.986666666666666</v>
      </c>
      <c r="AC769" s="78">
        <f>+AB769*(100-Z769)/100</f>
        <v>7.7333333333333352</v>
      </c>
      <c r="AD769" s="78">
        <f>AC769*AA769</f>
        <v>5.2200000000000015</v>
      </c>
      <c r="AE769" s="78">
        <f>+(AD769/Z769*12.5)</f>
        <v>1.838863636363637</v>
      </c>
      <c r="AF769" s="63">
        <f>AE769*10000/25</f>
        <v>735.54545454545485</v>
      </c>
      <c r="AG769" s="63"/>
      <c r="AH769" s="74" t="s">
        <v>2993</v>
      </c>
    </row>
    <row r="770" spans="1:34" ht="15" x14ac:dyDescent="0.2">
      <c r="A770" s="106" t="s">
        <v>23</v>
      </c>
      <c r="B770" s="74" t="s">
        <v>1078</v>
      </c>
      <c r="C770" s="74" t="s">
        <v>1113</v>
      </c>
      <c r="D770" s="74" t="s">
        <v>1243</v>
      </c>
      <c r="E770" s="74" t="s">
        <v>1244</v>
      </c>
      <c r="H770" s="74" t="s">
        <v>684</v>
      </c>
      <c r="I770" s="74" t="s">
        <v>1883</v>
      </c>
      <c r="J770" s="74" t="s">
        <v>291</v>
      </c>
      <c r="K770" s="74" t="s">
        <v>25</v>
      </c>
      <c r="L770" s="74" t="s">
        <v>1896</v>
      </c>
      <c r="M770" s="107">
        <v>-9.2642414606135794</v>
      </c>
      <c r="N770" s="107">
        <v>34.601538809964197</v>
      </c>
      <c r="O770" s="108">
        <v>1989.91298349672</v>
      </c>
      <c r="P770" s="108">
        <v>0.25</v>
      </c>
      <c r="Q770" s="108">
        <v>0.27873444000000003</v>
      </c>
      <c r="R770" s="137"/>
      <c r="S770" s="74">
        <v>96</v>
      </c>
      <c r="T770" s="74">
        <v>83</v>
      </c>
      <c r="U770" s="109">
        <f>V770/X770*T770</f>
        <v>22.133333333333333</v>
      </c>
      <c r="V770" s="109">
        <v>0.8</v>
      </c>
      <c r="W770" s="109">
        <v>0.4</v>
      </c>
      <c r="X770" s="74">
        <v>3</v>
      </c>
      <c r="Y770" s="109">
        <v>0.26500000000000001</v>
      </c>
      <c r="Z770" s="76">
        <f>(V770-W770)/V770*100</f>
        <v>50</v>
      </c>
      <c r="AA770" s="77">
        <f>Y770/W770</f>
        <v>0.66249999999999998</v>
      </c>
      <c r="AB770" s="77">
        <f>U770</f>
        <v>22.133333333333333</v>
      </c>
      <c r="AC770" s="78">
        <f>+AB770*(100-Z770)/100</f>
        <v>11.066666666666668</v>
      </c>
      <c r="AD770" s="78">
        <f>AC770*AA770</f>
        <v>7.331666666666667</v>
      </c>
      <c r="AE770" s="78">
        <f>+(AD770/Z770*12.5)</f>
        <v>1.8329166666666667</v>
      </c>
      <c r="AF770" s="63">
        <f>AE770*10000/25</f>
        <v>733.16666666666674</v>
      </c>
      <c r="AG770" s="63"/>
      <c r="AH770" s="74" t="s">
        <v>2993</v>
      </c>
    </row>
    <row r="771" spans="1:34" ht="15" x14ac:dyDescent="0.2">
      <c r="A771" s="106" t="s">
        <v>23</v>
      </c>
      <c r="B771" s="74" t="s">
        <v>1086</v>
      </c>
      <c r="C771" s="74" t="s">
        <v>1177</v>
      </c>
      <c r="D771" s="74" t="s">
        <v>1191</v>
      </c>
      <c r="E771" s="74" t="s">
        <v>1192</v>
      </c>
      <c r="H771" s="74" t="s">
        <v>2464</v>
      </c>
      <c r="I771" s="74" t="s">
        <v>819</v>
      </c>
      <c r="K771" s="74" t="s">
        <v>24</v>
      </c>
      <c r="L771" s="74" t="s">
        <v>2466</v>
      </c>
      <c r="M771" s="107">
        <v>-3.4628266666666598</v>
      </c>
      <c r="N771" s="107">
        <v>36.857228333333303</v>
      </c>
      <c r="O771" s="108">
        <v>1004.2</v>
      </c>
      <c r="P771" s="108">
        <v>3</v>
      </c>
      <c r="Q771" s="108">
        <v>3.0986967000000001</v>
      </c>
      <c r="R771" s="135"/>
      <c r="S771" s="74">
        <v>43</v>
      </c>
      <c r="T771" s="74">
        <v>35</v>
      </c>
      <c r="U771" s="109">
        <f>V771/X771*T771</f>
        <v>2.5666666666666669</v>
      </c>
      <c r="V771" s="109">
        <v>0.22</v>
      </c>
      <c r="W771" s="109">
        <v>0.15658000000000002</v>
      </c>
      <c r="X771" s="74">
        <v>3</v>
      </c>
      <c r="Y771" s="109">
        <v>0.10453</v>
      </c>
      <c r="Z771" s="109">
        <v>10.5</v>
      </c>
      <c r="AA771" s="77">
        <f>Y771/W771</f>
        <v>0.66758206667518194</v>
      </c>
      <c r="AB771" s="77">
        <f>U771</f>
        <v>2.5666666666666669</v>
      </c>
      <c r="AC771" s="78">
        <f>+AB771*(100-Z771)/100</f>
        <v>2.297166666666667</v>
      </c>
      <c r="AD771" s="78">
        <f>AC771*AA771</f>
        <v>1.5335472708306723</v>
      </c>
      <c r="AE771" s="78">
        <f>+(AD771/Z771*12.5)</f>
        <v>1.8256515128936575</v>
      </c>
      <c r="AF771" s="63">
        <f>AE771*10000/25</f>
        <v>730.26060515746303</v>
      </c>
      <c r="AG771" s="63"/>
      <c r="AH771" s="74" t="s">
        <v>2993</v>
      </c>
    </row>
    <row r="772" spans="1:34" ht="15" x14ac:dyDescent="0.2">
      <c r="A772" s="106" t="s">
        <v>23</v>
      </c>
      <c r="B772" s="74" t="s">
        <v>1086</v>
      </c>
      <c r="C772" s="74" t="s">
        <v>1087</v>
      </c>
      <c r="D772" s="74" t="s">
        <v>1095</v>
      </c>
      <c r="E772" s="74" t="s">
        <v>1235</v>
      </c>
      <c r="H772" s="74" t="s">
        <v>569</v>
      </c>
      <c r="I772" s="74" t="s">
        <v>2263</v>
      </c>
      <c r="J772" s="74" t="s">
        <v>2264</v>
      </c>
      <c r="K772" s="74" t="s">
        <v>25</v>
      </c>
      <c r="L772" s="74" t="s">
        <v>2268</v>
      </c>
      <c r="M772" s="107">
        <v>-3.4710100000000002</v>
      </c>
      <c r="N772" s="107">
        <v>37.425246666666602</v>
      </c>
      <c r="O772" s="108">
        <v>713</v>
      </c>
      <c r="P772" s="108">
        <v>2</v>
      </c>
      <c r="Q772" s="108">
        <v>1.2231697500000001</v>
      </c>
      <c r="R772" s="135"/>
      <c r="S772" s="74">
        <v>108</v>
      </c>
      <c r="T772" s="74">
        <v>59</v>
      </c>
      <c r="U772" s="109">
        <f>V772/X772*T772</f>
        <v>3.54</v>
      </c>
      <c r="V772" s="109">
        <v>0.18</v>
      </c>
      <c r="W772" s="109">
        <v>0.17541999999999999</v>
      </c>
      <c r="X772" s="74">
        <v>3</v>
      </c>
      <c r="Y772" s="109">
        <v>0.11279</v>
      </c>
      <c r="Z772" s="109">
        <v>13.5</v>
      </c>
      <c r="AA772" s="77">
        <f>Y772/W772</f>
        <v>0.64297115494242396</v>
      </c>
      <c r="AB772" s="77">
        <f>U772</f>
        <v>3.54</v>
      </c>
      <c r="AC772" s="78">
        <f>+AB772*(100-Z772)/100</f>
        <v>3.0620999999999996</v>
      </c>
      <c r="AD772" s="78">
        <f>AC772*AA772</f>
        <v>1.9688419735491962</v>
      </c>
      <c r="AE772" s="78">
        <f>+(AD772/Z772*12.5)</f>
        <v>1.8230018273603668</v>
      </c>
      <c r="AF772" s="63">
        <f>AE772*10000/25</f>
        <v>729.20073094414658</v>
      </c>
      <c r="AG772" s="63"/>
      <c r="AH772" s="74" t="s">
        <v>2993</v>
      </c>
    </row>
    <row r="773" spans="1:34" ht="15" x14ac:dyDescent="0.2">
      <c r="A773" s="106" t="s">
        <v>23</v>
      </c>
      <c r="B773" s="74" t="s">
        <v>1086</v>
      </c>
      <c r="C773" s="74" t="s">
        <v>1087</v>
      </c>
      <c r="D773" s="74" t="s">
        <v>1260</v>
      </c>
      <c r="E773" s="74" t="s">
        <v>1261</v>
      </c>
      <c r="H773" s="74" t="s">
        <v>799</v>
      </c>
      <c r="I773" s="74" t="s">
        <v>2490</v>
      </c>
      <c r="J773" s="74" t="s">
        <v>2491</v>
      </c>
      <c r="K773" s="74" t="s">
        <v>24</v>
      </c>
      <c r="L773" s="74" t="s">
        <v>2494</v>
      </c>
      <c r="M773" s="107">
        <v>-3.7743480667069802</v>
      </c>
      <c r="N773" s="107">
        <v>37.6164393882487</v>
      </c>
      <c r="O773" s="108">
        <v>986.62864452157999</v>
      </c>
      <c r="P773" s="108">
        <v>0.75</v>
      </c>
      <c r="Q773" s="108">
        <v>0.64593246999999998</v>
      </c>
      <c r="R773" s="135"/>
      <c r="S773" s="74">
        <v>42</v>
      </c>
      <c r="T773" s="74">
        <v>23</v>
      </c>
      <c r="U773" s="109">
        <f>V773/X773*T773</f>
        <v>2.4533333333333336</v>
      </c>
      <c r="V773" s="109">
        <v>0.32</v>
      </c>
      <c r="W773" s="109">
        <v>0.12420999999999999</v>
      </c>
      <c r="X773" s="74">
        <v>3</v>
      </c>
      <c r="Y773" s="109">
        <v>0.11220999999999999</v>
      </c>
      <c r="Z773" s="109">
        <v>13.5</v>
      </c>
      <c r="AA773" s="77">
        <f>Y773/W773</f>
        <v>0.90338942114161502</v>
      </c>
      <c r="AB773" s="77">
        <f>U773</f>
        <v>2.4533333333333336</v>
      </c>
      <c r="AC773" s="78">
        <f>+AB773*(100-Z773)/100</f>
        <v>2.1221333333333336</v>
      </c>
      <c r="AD773" s="78">
        <f>AC773*AA773</f>
        <v>1.9171128035853262</v>
      </c>
      <c r="AE773" s="78">
        <f>+(AD773/Z773*12.5)</f>
        <v>1.7751044477641909</v>
      </c>
      <c r="AF773" s="63">
        <f>AE773*10000/25</f>
        <v>710.04177910567637</v>
      </c>
      <c r="AG773" s="63"/>
      <c r="AH773" s="74" t="s">
        <v>1452</v>
      </c>
    </row>
    <row r="774" spans="1:34" ht="15" x14ac:dyDescent="0.2">
      <c r="A774" s="106" t="s">
        <v>23</v>
      </c>
      <c r="B774" s="74" t="s">
        <v>1078</v>
      </c>
      <c r="C774" s="74" t="s">
        <v>1079</v>
      </c>
      <c r="D774" s="74" t="s">
        <v>1228</v>
      </c>
      <c r="E774" s="74" t="s">
        <v>1229</v>
      </c>
      <c r="H774" s="74" t="s">
        <v>161</v>
      </c>
      <c r="I774" s="74" t="s">
        <v>1230</v>
      </c>
      <c r="J774" s="74" t="s">
        <v>1231</v>
      </c>
      <c r="K774" s="74" t="s">
        <v>26</v>
      </c>
      <c r="L774" s="74" t="s">
        <v>1232</v>
      </c>
      <c r="M774" s="107">
        <v>-7.611995383</v>
      </c>
      <c r="N774" s="107">
        <v>35.956784399999997</v>
      </c>
      <c r="O774" s="108">
        <v>1358.700364</v>
      </c>
      <c r="P774" s="108">
        <v>2.5</v>
      </c>
      <c r="Q774" s="108">
        <v>2.666015845</v>
      </c>
      <c r="R774" s="137"/>
      <c r="S774" s="74">
        <v>57</v>
      </c>
      <c r="T774" s="74">
        <v>38</v>
      </c>
      <c r="U774" s="109">
        <f>V774/X774*T774</f>
        <v>3.04</v>
      </c>
      <c r="V774" s="109">
        <v>0.24</v>
      </c>
      <c r="W774" s="109">
        <v>0.16749</v>
      </c>
      <c r="X774" s="74">
        <v>3</v>
      </c>
      <c r="Y774" s="109">
        <v>0.11184000000000001</v>
      </c>
      <c r="Z774" s="109">
        <v>12.6</v>
      </c>
      <c r="AA774" s="77">
        <f>Y774/W774</f>
        <v>0.6677413576929967</v>
      </c>
      <c r="AB774" s="77">
        <f>U774</f>
        <v>3.04</v>
      </c>
      <c r="AC774" s="78">
        <f>+AB774*(100-Z774)/100</f>
        <v>2.6569600000000002</v>
      </c>
      <c r="AD774" s="78">
        <f>AC774*AA774</f>
        <v>1.7741620777359846</v>
      </c>
      <c r="AE774" s="78">
        <f>+(AD774/Z774*12.5)</f>
        <v>1.7600814263253814</v>
      </c>
      <c r="AF774" s="63">
        <f>AE774*10000/25</f>
        <v>704.03257053015261</v>
      </c>
      <c r="AG774" s="63"/>
      <c r="AH774" s="74" t="s">
        <v>1452</v>
      </c>
    </row>
    <row r="775" spans="1:34" ht="15" x14ac:dyDescent="0.2">
      <c r="A775" s="106" t="s">
        <v>23</v>
      </c>
      <c r="B775" s="74" t="s">
        <v>1086</v>
      </c>
      <c r="C775" s="74" t="s">
        <v>1177</v>
      </c>
      <c r="D775" s="74" t="s">
        <v>1204</v>
      </c>
      <c r="E775" s="74" t="s">
        <v>1205</v>
      </c>
      <c r="H775" s="74" t="s">
        <v>491</v>
      </c>
      <c r="I775" s="74" t="s">
        <v>2667</v>
      </c>
      <c r="J775" s="74" t="s">
        <v>494</v>
      </c>
      <c r="K775" s="74" t="s">
        <v>26</v>
      </c>
      <c r="L775" s="74" t="s">
        <v>2668</v>
      </c>
      <c r="M775" s="107">
        <v>-3.4031466670000001</v>
      </c>
      <c r="N775" s="107">
        <v>35.600414999999998</v>
      </c>
      <c r="O775" s="108">
        <v>1396.8</v>
      </c>
      <c r="P775" s="108">
        <v>1.25</v>
      </c>
      <c r="Q775" s="108">
        <v>1.250104195</v>
      </c>
      <c r="R775" s="135"/>
      <c r="S775" s="74">
        <v>91</v>
      </c>
      <c r="T775" s="74">
        <v>32</v>
      </c>
      <c r="U775" s="109">
        <f>V775/X775*T775</f>
        <v>3.1999999999999997</v>
      </c>
      <c r="V775" s="109">
        <v>0.3</v>
      </c>
      <c r="W775" s="109">
        <v>0.28855000000000003</v>
      </c>
      <c r="X775" s="74">
        <v>3</v>
      </c>
      <c r="Y775" s="109">
        <v>0.19086</v>
      </c>
      <c r="Z775" s="109">
        <v>13.1</v>
      </c>
      <c r="AA775" s="77">
        <f>Y775/W775</f>
        <v>0.66144515681857563</v>
      </c>
      <c r="AB775" s="77">
        <f>U775</f>
        <v>3.1999999999999997</v>
      </c>
      <c r="AC775" s="78">
        <f>+AB775*(100-Z775)/100</f>
        <v>2.7807999999999997</v>
      </c>
      <c r="AD775" s="78">
        <f>AC775*AA775</f>
        <v>1.839346692081095</v>
      </c>
      <c r="AE775" s="78">
        <f>+(AD775/Z775*12.5)</f>
        <v>1.7551018054208924</v>
      </c>
      <c r="AF775" s="63">
        <f>AE775*10000/25</f>
        <v>702.04072216835698</v>
      </c>
      <c r="AG775" s="63"/>
      <c r="AH775" s="74" t="s">
        <v>1452</v>
      </c>
    </row>
    <row r="776" spans="1:34" ht="15" x14ac:dyDescent="0.2">
      <c r="A776" s="106" t="s">
        <v>23</v>
      </c>
      <c r="B776" s="74" t="s">
        <v>1078</v>
      </c>
      <c r="C776" s="74" t="s">
        <v>1194</v>
      </c>
      <c r="D776" s="74" t="s">
        <v>1195</v>
      </c>
      <c r="E776" s="74" t="s">
        <v>2277</v>
      </c>
      <c r="H776" s="74" t="s">
        <v>954</v>
      </c>
      <c r="I776" s="74" t="s">
        <v>955</v>
      </c>
      <c r="J776" s="74" t="s">
        <v>2278</v>
      </c>
      <c r="K776" s="74" t="s">
        <v>24</v>
      </c>
      <c r="L776" s="74" t="s">
        <v>2281</v>
      </c>
      <c r="M776" s="107">
        <v>-8.5569999999999897</v>
      </c>
      <c r="N776" s="107">
        <v>32.050846666666601</v>
      </c>
      <c r="O776" s="108">
        <v>1599.4</v>
      </c>
      <c r="P776" s="108">
        <v>1</v>
      </c>
      <c r="Q776" s="108">
        <v>0.47666554500000002</v>
      </c>
      <c r="R776" s="137"/>
      <c r="S776" s="74">
        <v>50</v>
      </c>
      <c r="T776" s="74">
        <v>46</v>
      </c>
      <c r="U776" s="109">
        <v>7.0533333333333337</v>
      </c>
      <c r="V776" s="76">
        <v>0.46</v>
      </c>
      <c r="W776" s="76">
        <v>0.28000000000000003</v>
      </c>
      <c r="X776" s="111">
        <v>3</v>
      </c>
      <c r="Y776" s="76">
        <v>0.216</v>
      </c>
      <c r="Z776" s="76">
        <f>(V776-W776)/V776*100</f>
        <v>39.130434782608688</v>
      </c>
      <c r="AA776" s="77">
        <v>0.77142857142857135</v>
      </c>
      <c r="AB776" s="77">
        <v>7.0533333333333337</v>
      </c>
      <c r="AC776" s="78">
        <v>7.0533333333333337</v>
      </c>
      <c r="AD776" s="78">
        <f>AC776*AA776</f>
        <v>5.4411428571428573</v>
      </c>
      <c r="AE776" s="78">
        <f>+(AD776/Z776*12.5)</f>
        <v>1.7381428571428574</v>
      </c>
      <c r="AF776" s="63">
        <f>AE776*10000/25</f>
        <v>695.25714285714309</v>
      </c>
      <c r="AG776" s="63"/>
      <c r="AH776" s="74" t="s">
        <v>2760</v>
      </c>
    </row>
    <row r="777" spans="1:34" ht="15" x14ac:dyDescent="0.2">
      <c r="A777" s="106" t="s">
        <v>23</v>
      </c>
      <c r="B777" s="74" t="s">
        <v>1086</v>
      </c>
      <c r="C777" s="74" t="s">
        <v>1177</v>
      </c>
      <c r="D777" s="74" t="s">
        <v>1191</v>
      </c>
      <c r="E777" s="74" t="s">
        <v>1503</v>
      </c>
      <c r="H777" s="74" t="s">
        <v>755</v>
      </c>
      <c r="I777" s="74" t="s">
        <v>1831</v>
      </c>
      <c r="J777" s="74" t="s">
        <v>756</v>
      </c>
      <c r="K777" s="74" t="s">
        <v>26</v>
      </c>
      <c r="L777" s="74" t="s">
        <v>1833</v>
      </c>
      <c r="M777" s="107">
        <v>-3.4465150000000002</v>
      </c>
      <c r="N777" s="107">
        <v>36.912768329999999</v>
      </c>
      <c r="O777" s="108">
        <v>1025</v>
      </c>
      <c r="P777" s="108">
        <v>3</v>
      </c>
      <c r="Q777" s="108">
        <v>3.3173846249999999</v>
      </c>
      <c r="R777" s="135"/>
      <c r="S777" s="74">
        <v>31</v>
      </c>
      <c r="T777" s="74">
        <v>20</v>
      </c>
      <c r="U777" s="109">
        <f>V777/X777*T777</f>
        <v>2.1333333333333333</v>
      </c>
      <c r="V777" s="109">
        <v>0.32</v>
      </c>
      <c r="W777" s="109">
        <v>0.29732999999999998</v>
      </c>
      <c r="X777" s="74">
        <v>3</v>
      </c>
      <c r="Y777" s="109">
        <v>0.22263999999999998</v>
      </c>
      <c r="Z777" s="109">
        <v>10.5</v>
      </c>
      <c r="AA777" s="77">
        <f>Y777/W777</f>
        <v>0.74879763226045126</v>
      </c>
      <c r="AB777" s="77">
        <f>U777</f>
        <v>2.1333333333333333</v>
      </c>
      <c r="AC777" s="78">
        <f>+AB777*(100-Z777)/100</f>
        <v>1.9093333333333333</v>
      </c>
      <c r="AD777" s="78">
        <f>AC777*AA777</f>
        <v>1.4297042791959549</v>
      </c>
      <c r="AE777" s="78">
        <f>+(AD777/Z777*12.5)</f>
        <v>1.7020289038047081</v>
      </c>
      <c r="AF777" s="63">
        <f>AE777*10000/25</f>
        <v>680.81156152188328</v>
      </c>
      <c r="AG777" s="63"/>
      <c r="AH777" s="74" t="s">
        <v>2760</v>
      </c>
    </row>
    <row r="778" spans="1:34" ht="15" x14ac:dyDescent="0.2">
      <c r="A778" s="106" t="s">
        <v>23</v>
      </c>
      <c r="B778" s="74" t="s">
        <v>1078</v>
      </c>
      <c r="C778" s="74" t="s">
        <v>1157</v>
      </c>
      <c r="D778" s="74" t="s">
        <v>1489</v>
      </c>
      <c r="E778" s="74" t="s">
        <v>2615</v>
      </c>
      <c r="H778" s="74" t="s">
        <v>419</v>
      </c>
      <c r="I778" s="74" t="s">
        <v>2798</v>
      </c>
      <c r="J778" s="74" t="s">
        <v>420</v>
      </c>
      <c r="K778" s="74" t="s">
        <v>25</v>
      </c>
      <c r="L778" s="74" t="s">
        <v>2799</v>
      </c>
      <c r="M778" s="107">
        <v>-10.574076666666601</v>
      </c>
      <c r="N778" s="107">
        <v>35.385733333333299</v>
      </c>
      <c r="O778" s="108">
        <v>1004</v>
      </c>
      <c r="P778" s="108">
        <v>2</v>
      </c>
      <c r="Q778" s="108">
        <v>1.8547701299999999</v>
      </c>
      <c r="R778" s="137"/>
      <c r="S778" s="74">
        <v>82</v>
      </c>
      <c r="T778" s="74">
        <v>71</v>
      </c>
      <c r="U778" s="109">
        <f>V778/X778*T778</f>
        <v>13.726666666666667</v>
      </c>
      <c r="V778" s="109">
        <v>0.57999999999999996</v>
      </c>
      <c r="W778" s="109">
        <v>0.3</v>
      </c>
      <c r="X778" s="74">
        <v>3</v>
      </c>
      <c r="Y778" s="109">
        <v>0.27700000000000002</v>
      </c>
      <c r="Z778" s="76">
        <f>(V778-W778)/V778*100</f>
        <v>48.275862068965516</v>
      </c>
      <c r="AA778" s="77">
        <f>Y778/W778</f>
        <v>0.92333333333333345</v>
      </c>
      <c r="AB778" s="77">
        <f>U778</f>
        <v>13.726666666666667</v>
      </c>
      <c r="AC778" s="78">
        <f>+AB778*(100-Z778)/100</f>
        <v>7.1</v>
      </c>
      <c r="AD778" s="78">
        <f>AC778*AA778</f>
        <v>6.5556666666666672</v>
      </c>
      <c r="AE778" s="78">
        <f>+(AD778/Z778*12.5)</f>
        <v>1.6974494047619051</v>
      </c>
      <c r="AF778" s="63">
        <f>AE778*10000/25</f>
        <v>678.97976190476197</v>
      </c>
      <c r="AG778" s="63"/>
      <c r="AH778" s="74" t="s">
        <v>2760</v>
      </c>
    </row>
    <row r="779" spans="1:34" ht="15" x14ac:dyDescent="0.2">
      <c r="A779" s="106" t="s">
        <v>23</v>
      </c>
      <c r="B779" s="74" t="s">
        <v>1086</v>
      </c>
      <c r="C779" s="74" t="s">
        <v>1087</v>
      </c>
      <c r="D779" s="74" t="s">
        <v>1095</v>
      </c>
      <c r="E779" s="74" t="s">
        <v>1126</v>
      </c>
      <c r="H779" s="74" t="s">
        <v>771</v>
      </c>
      <c r="I779" s="74" t="s">
        <v>1796</v>
      </c>
      <c r="J779" s="74" t="s">
        <v>558</v>
      </c>
      <c r="K779" s="74" t="s">
        <v>26</v>
      </c>
      <c r="L779" s="74" t="s">
        <v>1798</v>
      </c>
      <c r="M779" s="107">
        <v>-3.4441350000000002</v>
      </c>
      <c r="N779" s="107">
        <v>37.403866669999999</v>
      </c>
      <c r="O779" s="108">
        <v>738.7</v>
      </c>
      <c r="P779" s="108">
        <v>1</v>
      </c>
      <c r="Q779" s="108">
        <v>1.3061970300000001</v>
      </c>
      <c r="R779" s="135"/>
      <c r="S779" s="74">
        <v>50</v>
      </c>
      <c r="T779" s="74">
        <v>13</v>
      </c>
      <c r="U779" s="109">
        <f>V779/X779*T779</f>
        <v>2.6</v>
      </c>
      <c r="V779" s="109">
        <v>0.4</v>
      </c>
      <c r="W779" s="109">
        <v>0.32179000000000002</v>
      </c>
      <c r="X779" s="74">
        <v>2</v>
      </c>
      <c r="Y779" s="109">
        <v>0.24521999999999999</v>
      </c>
      <c r="Z779" s="109">
        <v>12.8</v>
      </c>
      <c r="AA779" s="77">
        <f>Y779/W779</f>
        <v>0.7620497840206345</v>
      </c>
      <c r="AB779" s="77">
        <f>U779</f>
        <v>2.6</v>
      </c>
      <c r="AC779" s="78">
        <f>+AB779*(100-Z779)/100</f>
        <v>2.2672000000000003</v>
      </c>
      <c r="AD779" s="78">
        <f>AC779*AA779</f>
        <v>1.7277192703315829</v>
      </c>
      <c r="AE779" s="78">
        <f>+(AD779/Z779*12.5)</f>
        <v>1.6872258499331863</v>
      </c>
      <c r="AF779" s="63">
        <f>AE779*10000/25</f>
        <v>674.89033997327454</v>
      </c>
      <c r="AG779" s="63"/>
      <c r="AH779" s="74" t="s">
        <v>2993</v>
      </c>
    </row>
    <row r="780" spans="1:34" ht="15" x14ac:dyDescent="0.2">
      <c r="A780" s="106" t="s">
        <v>23</v>
      </c>
      <c r="B780" s="74" t="s">
        <v>1078</v>
      </c>
      <c r="C780" s="74" t="s">
        <v>1079</v>
      </c>
      <c r="D780" s="74" t="s">
        <v>1228</v>
      </c>
      <c r="E780" s="74" t="s">
        <v>1276</v>
      </c>
      <c r="H780" s="74" t="s">
        <v>162</v>
      </c>
      <c r="I780" s="74" t="s">
        <v>163</v>
      </c>
      <c r="J780" s="74" t="s">
        <v>163</v>
      </c>
      <c r="K780" s="74" t="s">
        <v>26</v>
      </c>
      <c r="L780" s="74" t="s">
        <v>1278</v>
      </c>
      <c r="M780" s="107">
        <v>-7.6099783329999999</v>
      </c>
      <c r="N780" s="107">
        <v>35.979173330000002</v>
      </c>
      <c r="O780" s="108">
        <v>1375.8</v>
      </c>
      <c r="P780" s="108">
        <v>1.5</v>
      </c>
      <c r="Q780" s="108">
        <v>1.5382286249999999</v>
      </c>
      <c r="R780" s="137"/>
      <c r="S780" s="74">
        <v>34</v>
      </c>
      <c r="T780" s="74">
        <v>22</v>
      </c>
      <c r="U780" s="109">
        <f>V780/X780*T780</f>
        <v>2.0533333333333332</v>
      </c>
      <c r="V780" s="109">
        <v>0.28000000000000003</v>
      </c>
      <c r="W780" s="109">
        <v>0.16353000000000001</v>
      </c>
      <c r="X780" s="74">
        <v>3</v>
      </c>
      <c r="Y780" s="109">
        <v>0.11062999999999999</v>
      </c>
      <c r="Z780" s="109">
        <v>9.6</v>
      </c>
      <c r="AA780" s="77">
        <f>Y780/W780</f>
        <v>0.67651195499296757</v>
      </c>
      <c r="AB780" s="77">
        <f>U780</f>
        <v>2.0533333333333332</v>
      </c>
      <c r="AC780" s="78">
        <f>+AB780*(100-Z780)/100</f>
        <v>1.8562133333333333</v>
      </c>
      <c r="AD780" s="78">
        <f>AC780*AA780</f>
        <v>1.2557505110173464</v>
      </c>
      <c r="AE780" s="78">
        <f>+(AD780/Z780*12.5)</f>
        <v>1.6350918112205033</v>
      </c>
      <c r="AF780" s="63">
        <f>AE780*10000/25</f>
        <v>654.03672448820134</v>
      </c>
      <c r="AG780" s="63"/>
      <c r="AH780" s="74" t="s">
        <v>2993</v>
      </c>
    </row>
    <row r="781" spans="1:34" ht="15" x14ac:dyDescent="0.2">
      <c r="A781" s="106" t="s">
        <v>23</v>
      </c>
      <c r="B781" s="74" t="s">
        <v>1078</v>
      </c>
      <c r="C781" s="74" t="s">
        <v>1132</v>
      </c>
      <c r="D781" s="74" t="s">
        <v>1133</v>
      </c>
      <c r="E781" s="74" t="s">
        <v>1134</v>
      </c>
      <c r="H781" s="74" t="s">
        <v>439</v>
      </c>
      <c r="I781" s="74" t="s">
        <v>2822</v>
      </c>
      <c r="J781" s="74" t="s">
        <v>952</v>
      </c>
      <c r="K781" s="74" t="s">
        <v>24</v>
      </c>
      <c r="L781" s="74" t="s">
        <v>2825</v>
      </c>
      <c r="M781" s="107">
        <v>-8.8425725773759396</v>
      </c>
      <c r="N781" s="107">
        <v>32.990878146971902</v>
      </c>
      <c r="O781" s="108">
        <v>1540.4008486617199</v>
      </c>
      <c r="P781" s="108">
        <v>0.5</v>
      </c>
      <c r="Q781" s="108">
        <v>0.30888125</v>
      </c>
      <c r="R781" s="137"/>
      <c r="S781" s="74">
        <v>110</v>
      </c>
      <c r="T781" s="74">
        <v>62</v>
      </c>
      <c r="U781" s="109">
        <f>V781/X781*T781</f>
        <v>14.26</v>
      </c>
      <c r="V781" s="109">
        <v>0.46</v>
      </c>
      <c r="W781" s="109">
        <v>0.26</v>
      </c>
      <c r="X781" s="74">
        <v>2</v>
      </c>
      <c r="Y781" s="109">
        <v>0.182</v>
      </c>
      <c r="Z781" s="76">
        <f>(V781-W781)/V781*100</f>
        <v>43.478260869565219</v>
      </c>
      <c r="AA781" s="77">
        <f>Y781/W781</f>
        <v>0.7</v>
      </c>
      <c r="AB781" s="77">
        <f>U781</f>
        <v>14.26</v>
      </c>
      <c r="AC781" s="78">
        <f>+AB781*(100-Z781)/100</f>
        <v>8.06</v>
      </c>
      <c r="AD781" s="78">
        <f>AC781*AA781</f>
        <v>5.6420000000000003</v>
      </c>
      <c r="AE781" s="78">
        <f>+(AD781/Z781*12.5)</f>
        <v>1.6220749999999999</v>
      </c>
      <c r="AF781" s="63">
        <f>AE781*10000/25</f>
        <v>648.83000000000004</v>
      </c>
      <c r="AG781" s="63"/>
      <c r="AH781" s="74" t="s">
        <v>2993</v>
      </c>
    </row>
    <row r="782" spans="1:34" ht="15" x14ac:dyDescent="0.2">
      <c r="A782" s="106" t="s">
        <v>23</v>
      </c>
      <c r="B782" s="74" t="s">
        <v>1086</v>
      </c>
      <c r="C782" s="74" t="s">
        <v>1177</v>
      </c>
      <c r="D782" s="74" t="s">
        <v>1178</v>
      </c>
      <c r="E782" s="74" t="s">
        <v>2086</v>
      </c>
      <c r="H782" s="74" t="s">
        <v>807</v>
      </c>
      <c r="I782" s="74" t="s">
        <v>2368</v>
      </c>
      <c r="J782" s="74" t="s">
        <v>2369</v>
      </c>
      <c r="K782" s="74" t="s">
        <v>24</v>
      </c>
      <c r="L782" s="74" t="s">
        <v>2370</v>
      </c>
      <c r="M782" s="107">
        <v>-3.3662966666666598</v>
      </c>
      <c r="N782" s="107">
        <v>36.325695000000003</v>
      </c>
      <c r="O782" s="108">
        <v>1438.9</v>
      </c>
      <c r="P782" s="108">
        <v>2</v>
      </c>
      <c r="Q782" s="108">
        <v>1.360313025</v>
      </c>
      <c r="R782" s="135"/>
      <c r="S782" s="74">
        <v>66</v>
      </c>
      <c r="T782" s="74">
        <v>28</v>
      </c>
      <c r="U782" s="109">
        <f>V782/X782*T782</f>
        <v>3.08</v>
      </c>
      <c r="V782" s="109">
        <v>0.22</v>
      </c>
      <c r="W782" s="109">
        <v>0.12765000000000001</v>
      </c>
      <c r="X782" s="74">
        <v>2</v>
      </c>
      <c r="Y782" s="109">
        <v>7.6609999999999998E-2</v>
      </c>
      <c r="Z782" s="109">
        <v>12.5</v>
      </c>
      <c r="AA782" s="77">
        <f>Y782/W782</f>
        <v>0.60015667841754794</v>
      </c>
      <c r="AB782" s="77">
        <f>U782</f>
        <v>3.08</v>
      </c>
      <c r="AC782" s="78">
        <f>+AB782*(100-Z782)/100</f>
        <v>2.6949999999999998</v>
      </c>
      <c r="AD782" s="78">
        <f>AC782*AA782</f>
        <v>1.6174222483352916</v>
      </c>
      <c r="AE782" s="78">
        <f>+(AD782/Z782*12.5)</f>
        <v>1.6174222483352916</v>
      </c>
      <c r="AF782" s="63">
        <f>AE782*10000/25</f>
        <v>646.9688993341166</v>
      </c>
      <c r="AG782" s="61"/>
      <c r="AH782" s="74" t="s">
        <v>2993</v>
      </c>
    </row>
    <row r="783" spans="1:34" ht="15" x14ac:dyDescent="0.2">
      <c r="A783" s="106" t="s">
        <v>23</v>
      </c>
      <c r="B783" s="74" t="s">
        <v>1086</v>
      </c>
      <c r="C783" s="74" t="s">
        <v>1087</v>
      </c>
      <c r="D783" s="74" t="s">
        <v>1141</v>
      </c>
      <c r="E783" s="74" t="s">
        <v>1142</v>
      </c>
      <c r="H783" s="74" t="s">
        <v>551</v>
      </c>
      <c r="I783" s="74" t="s">
        <v>2121</v>
      </c>
      <c r="J783" s="74" t="s">
        <v>794</v>
      </c>
      <c r="K783" s="74" t="s">
        <v>24</v>
      </c>
      <c r="L783" s="74" t="s">
        <v>2122</v>
      </c>
      <c r="M783" s="107">
        <v>-3.2383168587669</v>
      </c>
      <c r="N783" s="107">
        <v>37.140991365897698</v>
      </c>
      <c r="O783" s="108">
        <v>1184.3301560386899</v>
      </c>
      <c r="P783" s="108">
        <v>1</v>
      </c>
      <c r="Q783" s="108">
        <v>1.1796792700000001</v>
      </c>
      <c r="R783" s="135"/>
      <c r="S783" s="74">
        <v>57</v>
      </c>
      <c r="T783" s="74">
        <v>53</v>
      </c>
      <c r="U783" s="109">
        <f>V783/X783*T783</f>
        <v>2.4733333333333336</v>
      </c>
      <c r="V783" s="109">
        <v>0.14000000000000001</v>
      </c>
      <c r="W783" s="109">
        <v>0.36037999999999998</v>
      </c>
      <c r="X783" s="74">
        <v>3</v>
      </c>
      <c r="Y783" s="109">
        <v>0.26245999999999997</v>
      </c>
      <c r="Z783" s="109">
        <v>12.5</v>
      </c>
      <c r="AA783" s="77">
        <f>Y783/W783</f>
        <v>0.72828680836894388</v>
      </c>
      <c r="AB783" s="77">
        <f>U783</f>
        <v>2.4733333333333336</v>
      </c>
      <c r="AC783" s="78">
        <f>+AB783*(100-Z783)/100</f>
        <v>2.164166666666667</v>
      </c>
      <c r="AD783" s="78">
        <f>AC783*AA783</f>
        <v>1.5761340344451229</v>
      </c>
      <c r="AE783" s="78">
        <f>+(AD783/Z783*12.5)</f>
        <v>1.5761340344451229</v>
      </c>
      <c r="AF783" s="63">
        <f>AE783*10000/25</f>
        <v>630.4536137780492</v>
      </c>
      <c r="AG783" s="61"/>
      <c r="AH783" s="74" t="s">
        <v>2993</v>
      </c>
    </row>
    <row r="784" spans="1:34" ht="15" x14ac:dyDescent="0.2">
      <c r="A784" s="106" t="s">
        <v>23</v>
      </c>
      <c r="B784" s="74" t="s">
        <v>1078</v>
      </c>
      <c r="C784" s="74" t="s">
        <v>1194</v>
      </c>
      <c r="D784" s="74" t="s">
        <v>1383</v>
      </c>
      <c r="E784" s="74" t="s">
        <v>1384</v>
      </c>
      <c r="H784" s="74" t="s">
        <v>327</v>
      </c>
      <c r="I784" s="74" t="s">
        <v>1077</v>
      </c>
      <c r="J784" s="74" t="s">
        <v>1077</v>
      </c>
      <c r="K784" s="74" t="s">
        <v>26</v>
      </c>
      <c r="L784" s="74" t="s">
        <v>1975</v>
      </c>
      <c r="M784" s="107">
        <v>-7.7216883330000003</v>
      </c>
      <c r="N784" s="107">
        <v>31.09205833</v>
      </c>
      <c r="O784" s="108">
        <v>1656.6</v>
      </c>
      <c r="P784" s="108">
        <v>2</v>
      </c>
      <c r="Q784" s="108">
        <v>2.3549106499999999</v>
      </c>
      <c r="R784" s="137"/>
      <c r="S784" s="74">
        <v>66</v>
      </c>
      <c r="T784" s="74">
        <v>37</v>
      </c>
      <c r="U784" s="109">
        <f>V784/X784*T784</f>
        <v>2.5900000000000003</v>
      </c>
      <c r="V784" s="109">
        <v>0.28000000000000003</v>
      </c>
      <c r="W784" s="109">
        <v>0.24</v>
      </c>
      <c r="X784" s="74">
        <v>4</v>
      </c>
      <c r="Y784" s="109">
        <v>0.193</v>
      </c>
      <c r="Z784" s="110">
        <f>(V784-W784)/V784*100</f>
        <v>14.285714285714295</v>
      </c>
      <c r="AA784" s="77">
        <f>Y784/W784</f>
        <v>0.8041666666666667</v>
      </c>
      <c r="AB784" s="77">
        <f>U784</f>
        <v>2.5900000000000003</v>
      </c>
      <c r="AC784" s="78">
        <f>+AB784*(100-Z784)/100</f>
        <v>2.2200000000000002</v>
      </c>
      <c r="AD784" s="78">
        <f>AC784*AA784</f>
        <v>1.7852500000000002</v>
      </c>
      <c r="AE784" s="78">
        <f>+(AD784/Z784*12.5)</f>
        <v>1.5620937499999992</v>
      </c>
      <c r="AF784" s="61">
        <f>AE784*10000/25</f>
        <v>624.83749999999964</v>
      </c>
      <c r="AG784" s="61"/>
      <c r="AH784" s="74" t="s">
        <v>2993</v>
      </c>
    </row>
    <row r="785" spans="1:34" ht="15" x14ac:dyDescent="0.2">
      <c r="A785" s="106" t="s">
        <v>23</v>
      </c>
      <c r="B785" s="74" t="s">
        <v>1078</v>
      </c>
      <c r="C785" s="74" t="s">
        <v>1132</v>
      </c>
      <c r="D785" s="74" t="s">
        <v>1133</v>
      </c>
      <c r="E785" s="74" t="s">
        <v>1575</v>
      </c>
      <c r="H785" s="74" t="s">
        <v>869</v>
      </c>
      <c r="I785" s="74" t="s">
        <v>2848</v>
      </c>
      <c r="J785" s="74" t="s">
        <v>870</v>
      </c>
      <c r="K785" s="74" t="s">
        <v>25</v>
      </c>
      <c r="L785" s="74" t="s">
        <v>2851</v>
      </c>
      <c r="M785" s="107">
        <v>-8.8766866560020699</v>
      </c>
      <c r="N785" s="107">
        <v>32.966489621177701</v>
      </c>
      <c r="O785" s="108">
        <v>1529.8286398545999</v>
      </c>
      <c r="P785" s="108">
        <v>0.5</v>
      </c>
      <c r="Q785" s="108">
        <v>0.22313581499999999</v>
      </c>
      <c r="R785" s="137"/>
      <c r="S785" s="74">
        <v>68</v>
      </c>
      <c r="T785" s="74">
        <v>60</v>
      </c>
      <c r="U785" s="109">
        <f>V785/X785*T785</f>
        <v>11.200000000000001</v>
      </c>
      <c r="V785" s="109">
        <v>0.56000000000000005</v>
      </c>
      <c r="W785" s="109">
        <v>0.32</v>
      </c>
      <c r="X785" s="74">
        <v>3</v>
      </c>
      <c r="Y785" s="109">
        <v>0.26700000000000002</v>
      </c>
      <c r="Z785" s="76">
        <f>(V785-W785)/V785*100</f>
        <v>42.857142857142861</v>
      </c>
      <c r="AA785" s="77">
        <f>Y785/W785</f>
        <v>0.83437499999999998</v>
      </c>
      <c r="AB785" s="77">
        <f>U785</f>
        <v>11.200000000000001</v>
      </c>
      <c r="AC785" s="78">
        <f>+AB785*(100-Z785)/100</f>
        <v>6.4</v>
      </c>
      <c r="AD785" s="78">
        <f>AC785*AA785</f>
        <v>5.34</v>
      </c>
      <c r="AE785" s="78">
        <f>+(AD785/Z785*12.5)</f>
        <v>1.5574999999999999</v>
      </c>
      <c r="AF785" s="63">
        <f>AE785*10000/25</f>
        <v>622.99999999999989</v>
      </c>
      <c r="AG785" s="63"/>
      <c r="AH785" s="74" t="s">
        <v>2325</v>
      </c>
    </row>
    <row r="786" spans="1:34" ht="15" x14ac:dyDescent="0.2">
      <c r="A786" s="106" t="s">
        <v>23</v>
      </c>
      <c r="B786" s="74" t="s">
        <v>1078</v>
      </c>
      <c r="C786" s="74" t="s">
        <v>1194</v>
      </c>
      <c r="D786" s="74" t="s">
        <v>1195</v>
      </c>
      <c r="E786" s="74" t="s">
        <v>2277</v>
      </c>
      <c r="H786" s="74" t="s">
        <v>930</v>
      </c>
      <c r="I786" s="74" t="s">
        <v>2291</v>
      </c>
      <c r="J786" s="74" t="s">
        <v>931</v>
      </c>
      <c r="K786" s="74" t="s">
        <v>24</v>
      </c>
      <c r="L786" s="74" t="s">
        <v>2318</v>
      </c>
      <c r="M786" s="107" t="s">
        <v>2993</v>
      </c>
      <c r="N786" s="107" t="s">
        <v>2993</v>
      </c>
      <c r="O786" s="108" t="s">
        <v>2993</v>
      </c>
      <c r="P786" s="108">
        <v>0.25</v>
      </c>
      <c r="Q786" s="108" t="s">
        <v>2993</v>
      </c>
      <c r="R786" s="137"/>
      <c r="S786" s="74">
        <v>53</v>
      </c>
      <c r="T786" s="74">
        <v>50</v>
      </c>
      <c r="U786" s="109">
        <v>4.5000000000000009</v>
      </c>
      <c r="V786" s="76">
        <v>0.27</v>
      </c>
      <c r="W786" s="76">
        <v>0.2</v>
      </c>
      <c r="X786" s="111">
        <v>3</v>
      </c>
      <c r="Y786" s="76">
        <v>0.14199999999999999</v>
      </c>
      <c r="Z786" s="76">
        <f>(V786-W786)/V786*100</f>
        <v>25.925925925925924</v>
      </c>
      <c r="AA786" s="77">
        <v>0.70999999999999985</v>
      </c>
      <c r="AB786" s="77">
        <v>4.5000000000000009</v>
      </c>
      <c r="AC786" s="78">
        <v>4.5000000000000009</v>
      </c>
      <c r="AD786" s="78">
        <f>AC786*AA786</f>
        <v>3.1949999999999998</v>
      </c>
      <c r="AE786" s="78">
        <f>+(AD786/Z786*12.5)</f>
        <v>1.5404464285714288</v>
      </c>
      <c r="AF786" s="63">
        <f>AE786*10000/25</f>
        <v>616.17857142857156</v>
      </c>
      <c r="AG786" s="63"/>
      <c r="AH786" s="74" t="s">
        <v>2325</v>
      </c>
    </row>
    <row r="787" spans="1:34" ht="15" x14ac:dyDescent="0.2">
      <c r="A787" s="106" t="s">
        <v>23</v>
      </c>
      <c r="B787" s="74" t="s">
        <v>1086</v>
      </c>
      <c r="C787" s="74" t="s">
        <v>1177</v>
      </c>
      <c r="D787" s="74" t="s">
        <v>1178</v>
      </c>
      <c r="E787" s="74" t="s">
        <v>1179</v>
      </c>
      <c r="H787" s="74" t="s">
        <v>526</v>
      </c>
      <c r="I787" s="74" t="s">
        <v>525</v>
      </c>
      <c r="J787" s="74" t="s">
        <v>525</v>
      </c>
      <c r="K787" s="74" t="s">
        <v>26</v>
      </c>
      <c r="L787" s="74" t="s">
        <v>2834</v>
      </c>
      <c r="M787" s="107">
        <v>-3.3805886470000002</v>
      </c>
      <c r="N787" s="107">
        <v>36.318317550000003</v>
      </c>
      <c r="O787" s="108">
        <v>1410.4743109999999</v>
      </c>
      <c r="P787" s="108">
        <v>2.5</v>
      </c>
      <c r="Q787" s="108">
        <v>2.6111585349999999</v>
      </c>
      <c r="R787" s="135"/>
      <c r="S787" s="74">
        <v>17</v>
      </c>
      <c r="T787" s="74">
        <v>18</v>
      </c>
      <c r="U787" s="109">
        <f>V787/X787*T787</f>
        <v>2.4</v>
      </c>
      <c r="V787" s="109">
        <v>0.4</v>
      </c>
      <c r="W787" s="109">
        <v>0.30473</v>
      </c>
      <c r="X787" s="74">
        <v>3</v>
      </c>
      <c r="Y787" s="109">
        <v>0.21881999999999999</v>
      </c>
      <c r="Z787" s="109">
        <v>12.5</v>
      </c>
      <c r="AA787" s="77">
        <f>Y787/W787</f>
        <v>0.71807829882190788</v>
      </c>
      <c r="AB787" s="77">
        <f>U787</f>
        <v>2.4</v>
      </c>
      <c r="AC787" s="78">
        <f>+AB787*(100-Z787)/100</f>
        <v>2.1</v>
      </c>
      <c r="AD787" s="78">
        <f>AC787*AA787</f>
        <v>1.5079644275260067</v>
      </c>
      <c r="AE787" s="78">
        <f>+(AD787/Z787*12.5)</f>
        <v>1.5079644275260067</v>
      </c>
      <c r="AF787" s="63">
        <f>AE787*10000/25</f>
        <v>603.18577101040273</v>
      </c>
      <c r="AG787" s="63"/>
      <c r="AH787" s="74" t="s">
        <v>2325</v>
      </c>
    </row>
    <row r="788" spans="1:34" ht="15" x14ac:dyDescent="0.2">
      <c r="A788" s="106" t="s">
        <v>23</v>
      </c>
      <c r="B788" s="74" t="s">
        <v>1078</v>
      </c>
      <c r="C788" s="74" t="s">
        <v>1194</v>
      </c>
      <c r="D788" s="74" t="s">
        <v>1383</v>
      </c>
      <c r="E788" s="74" t="s">
        <v>1384</v>
      </c>
      <c r="H788" s="74" t="s">
        <v>327</v>
      </c>
      <c r="I788" s="74" t="s">
        <v>1077</v>
      </c>
      <c r="J788" s="74" t="s">
        <v>1077</v>
      </c>
      <c r="K788" s="74" t="s">
        <v>24</v>
      </c>
      <c r="L788" s="74" t="s">
        <v>1974</v>
      </c>
      <c r="M788" s="107">
        <v>-7.7219883333333303</v>
      </c>
      <c r="N788" s="107">
        <v>31.0919833333333</v>
      </c>
      <c r="O788" s="108">
        <v>1657.4</v>
      </c>
      <c r="P788" s="108">
        <v>2</v>
      </c>
      <c r="Q788" s="108">
        <v>2.3549106499999999</v>
      </c>
      <c r="R788" s="137"/>
      <c r="S788" s="74">
        <v>54</v>
      </c>
      <c r="T788" s="74">
        <v>46</v>
      </c>
      <c r="U788" s="109">
        <f>V788/X788*T788</f>
        <v>5.52</v>
      </c>
      <c r="V788" s="109">
        <v>0.36</v>
      </c>
      <c r="W788" s="109">
        <v>0.26</v>
      </c>
      <c r="X788" s="74">
        <v>3</v>
      </c>
      <c r="Y788" s="109">
        <v>0.217</v>
      </c>
      <c r="Z788" s="110">
        <f>(V788-W788)/V788*100</f>
        <v>27.777777777777775</v>
      </c>
      <c r="AA788" s="77">
        <f>Y788/W788</f>
        <v>0.83461538461538454</v>
      </c>
      <c r="AB788" s="77">
        <f>U788</f>
        <v>5.52</v>
      </c>
      <c r="AC788" s="78">
        <f>+AB788*(100-Z788)/100</f>
        <v>3.9866666666666668</v>
      </c>
      <c r="AD788" s="78">
        <f>AC788*AA788</f>
        <v>3.3273333333333333</v>
      </c>
      <c r="AE788" s="78">
        <f>+(AD788/Z788*12.5)</f>
        <v>1.4973000000000003</v>
      </c>
      <c r="AF788" s="61">
        <f>AE788*10000/25</f>
        <v>598.92000000000019</v>
      </c>
      <c r="AG788" s="63"/>
      <c r="AH788" s="74" t="s">
        <v>2993</v>
      </c>
    </row>
    <row r="789" spans="1:34" ht="15" x14ac:dyDescent="0.2">
      <c r="A789" s="106" t="s">
        <v>23</v>
      </c>
      <c r="B789" s="74" t="s">
        <v>1086</v>
      </c>
      <c r="C789" s="74" t="s">
        <v>1087</v>
      </c>
      <c r="D789" s="74" t="s">
        <v>1141</v>
      </c>
      <c r="E789" s="74" t="s">
        <v>1142</v>
      </c>
      <c r="H789" s="74" t="s">
        <v>689</v>
      </c>
      <c r="I789" s="74" t="s">
        <v>1143</v>
      </c>
      <c r="J789" s="74" t="s">
        <v>1143</v>
      </c>
      <c r="K789" s="74" t="s">
        <v>25</v>
      </c>
      <c r="L789" s="74" t="s">
        <v>1146</v>
      </c>
      <c r="M789" s="107">
        <v>-3.2373976975059602</v>
      </c>
      <c r="N789" s="107">
        <v>37.142547549199101</v>
      </c>
      <c r="O789" s="108">
        <v>1221.30162263169</v>
      </c>
      <c r="P789" s="108">
        <v>0.25</v>
      </c>
      <c r="Q789" s="108">
        <v>0.1037841</v>
      </c>
      <c r="R789" s="135"/>
      <c r="S789" s="74">
        <v>25</v>
      </c>
      <c r="T789" s="74">
        <v>4</v>
      </c>
      <c r="U789" s="109">
        <f>V789/X789*T789</f>
        <v>2.1999999999999997</v>
      </c>
      <c r="V789" s="109">
        <v>1.65</v>
      </c>
      <c r="W789" s="109">
        <v>0.44585000000000002</v>
      </c>
      <c r="X789" s="74">
        <v>3</v>
      </c>
      <c r="Y789" s="109">
        <v>0.35861999999999999</v>
      </c>
      <c r="Z789" s="109">
        <v>12.9</v>
      </c>
      <c r="AA789" s="77">
        <f>Y789/W789</f>
        <v>0.80435123920601093</v>
      </c>
      <c r="AB789" s="77">
        <f>U789</f>
        <v>2.1999999999999997</v>
      </c>
      <c r="AC789" s="78">
        <f>+AB789*(100-Z789)/100</f>
        <v>1.9161999999999997</v>
      </c>
      <c r="AD789" s="78">
        <f>AC789*AA789</f>
        <v>1.5412978445665579</v>
      </c>
      <c r="AE789" s="78">
        <f>+(AD789/Z789*12.5)</f>
        <v>1.4935056633396879</v>
      </c>
      <c r="AF789" s="63">
        <f>AE789*10000/25</f>
        <v>597.4022653358752</v>
      </c>
      <c r="AG789" s="63"/>
      <c r="AH789" s="74" t="s">
        <v>2993</v>
      </c>
    </row>
    <row r="790" spans="1:34" ht="15" x14ac:dyDescent="0.2">
      <c r="A790" s="106" t="s">
        <v>23</v>
      </c>
      <c r="B790" s="74" t="s">
        <v>1078</v>
      </c>
      <c r="C790" s="74" t="s">
        <v>1079</v>
      </c>
      <c r="D790" s="74" t="s">
        <v>1228</v>
      </c>
      <c r="E790" s="74" t="s">
        <v>1276</v>
      </c>
      <c r="H790" s="74" t="s">
        <v>942</v>
      </c>
      <c r="I790" s="74" t="s">
        <v>1349</v>
      </c>
      <c r="J790" s="74" t="s">
        <v>943</v>
      </c>
      <c r="K790" s="74" t="s">
        <v>25</v>
      </c>
      <c r="L790" s="74" t="s">
        <v>1351</v>
      </c>
      <c r="M790" s="107">
        <v>-7.6062700000000003</v>
      </c>
      <c r="N790" s="107">
        <v>35.977999999999902</v>
      </c>
      <c r="O790" s="108">
        <v>1380.2</v>
      </c>
      <c r="P790" s="108">
        <v>2.5</v>
      </c>
      <c r="Q790" s="108">
        <v>2.3259993649999999</v>
      </c>
      <c r="R790" s="137"/>
      <c r="S790" s="74">
        <v>49</v>
      </c>
      <c r="T790" s="74">
        <v>20</v>
      </c>
      <c r="U790" s="109">
        <f>V790/X790*T790</f>
        <v>2.2666666666666666</v>
      </c>
      <c r="V790" s="109">
        <v>0.34</v>
      </c>
      <c r="W790" s="109">
        <v>0.18768000000000001</v>
      </c>
      <c r="X790" s="74">
        <v>3</v>
      </c>
      <c r="Y790" s="109">
        <v>0.13544</v>
      </c>
      <c r="Z790" s="109">
        <v>12.1</v>
      </c>
      <c r="AA790" s="77">
        <f>Y790/W790</f>
        <v>0.72165387894288147</v>
      </c>
      <c r="AB790" s="77">
        <f>U790</f>
        <v>2.2666666666666666</v>
      </c>
      <c r="AC790" s="78">
        <f>+AB790*(100-Z790)/100</f>
        <v>1.9924000000000002</v>
      </c>
      <c r="AD790" s="78">
        <f>AC790*AA790</f>
        <v>1.4378231884057973</v>
      </c>
      <c r="AE790" s="78">
        <f>+(AD790/Z790*12.5)</f>
        <v>1.4853545334770635</v>
      </c>
      <c r="AF790" s="63">
        <f>AE790*10000/25</f>
        <v>594.1418133908254</v>
      </c>
      <c r="AG790" s="63"/>
      <c r="AH790" s="74" t="s">
        <v>2993</v>
      </c>
    </row>
    <row r="791" spans="1:34" ht="15" x14ac:dyDescent="0.2">
      <c r="A791" s="106" t="s">
        <v>23</v>
      </c>
      <c r="B791" s="74" t="s">
        <v>1078</v>
      </c>
      <c r="C791" s="74" t="s">
        <v>1132</v>
      </c>
      <c r="D791" s="74" t="s">
        <v>1868</v>
      </c>
      <c r="E791" s="74" t="s">
        <v>2075</v>
      </c>
      <c r="H791" s="74" t="s">
        <v>918</v>
      </c>
      <c r="I791" s="74" t="s">
        <v>2923</v>
      </c>
      <c r="J791" s="74" t="s">
        <v>919</v>
      </c>
      <c r="K791" s="74" t="s">
        <v>24</v>
      </c>
      <c r="L791" s="74" t="s">
        <v>2927</v>
      </c>
      <c r="M791" s="107">
        <v>-9.1729900000000004</v>
      </c>
      <c r="N791" s="107">
        <v>32.707589999999897</v>
      </c>
      <c r="O791" s="108">
        <v>1270.7</v>
      </c>
      <c r="P791" s="108">
        <v>2</v>
      </c>
      <c r="Q791" s="108">
        <v>1.5953098800000001</v>
      </c>
      <c r="R791" s="139"/>
      <c r="S791" s="74">
        <v>64</v>
      </c>
      <c r="T791" s="74">
        <v>52</v>
      </c>
      <c r="U791" s="109">
        <f>V791/X791*T791</f>
        <v>2.7733333333333334</v>
      </c>
      <c r="V791" s="109">
        <v>0.16</v>
      </c>
      <c r="W791" s="109">
        <v>0.16052</v>
      </c>
      <c r="X791" s="74">
        <v>3</v>
      </c>
      <c r="Y791" s="109">
        <v>0.1201</v>
      </c>
      <c r="Z791" s="109">
        <v>15</v>
      </c>
      <c r="AA791" s="77">
        <f>Y791/W791</f>
        <v>0.74819337154248688</v>
      </c>
      <c r="AB791" s="77">
        <f>U791</f>
        <v>2.7733333333333334</v>
      </c>
      <c r="AC791" s="78">
        <f>+AB791*(100-Z791)/100</f>
        <v>2.3573333333333335</v>
      </c>
      <c r="AD791" s="78">
        <f>AC791*AA791</f>
        <v>1.763741174516156</v>
      </c>
      <c r="AE791" s="78">
        <f>+(AD791/Z791*12.5)</f>
        <v>1.4697843120967966</v>
      </c>
      <c r="AF791" s="63">
        <f>AE791*10000/25</f>
        <v>587.91372483871862</v>
      </c>
      <c r="AG791" s="63"/>
      <c r="AH791" s="74" t="s">
        <v>2993</v>
      </c>
    </row>
    <row r="792" spans="1:34" ht="15" x14ac:dyDescent="0.2">
      <c r="A792" s="106" t="s">
        <v>23</v>
      </c>
      <c r="B792" s="74" t="s">
        <v>1078</v>
      </c>
      <c r="C792" s="74" t="s">
        <v>1132</v>
      </c>
      <c r="D792" s="74" t="s">
        <v>1868</v>
      </c>
      <c r="E792" s="74" t="s">
        <v>1869</v>
      </c>
      <c r="H792" s="74" t="s">
        <v>462</v>
      </c>
      <c r="I792" s="74" t="s">
        <v>2863</v>
      </c>
      <c r="J792" s="74" t="s">
        <v>2864</v>
      </c>
      <c r="K792" s="74" t="s">
        <v>25</v>
      </c>
      <c r="L792" s="74" t="s">
        <v>2866</v>
      </c>
      <c r="M792" s="107">
        <v>-9.2000883333333299</v>
      </c>
      <c r="N792" s="107">
        <v>32.736503333333303</v>
      </c>
      <c r="O792" s="108">
        <v>1345.9</v>
      </c>
      <c r="P792" s="108">
        <v>4</v>
      </c>
      <c r="Q792" s="108">
        <v>4.8131111899999999</v>
      </c>
      <c r="R792" s="137"/>
      <c r="S792" s="74">
        <v>67</v>
      </c>
      <c r="T792" s="74">
        <v>72</v>
      </c>
      <c r="U792" s="109">
        <f>V792/X792*T792</f>
        <v>6.12</v>
      </c>
      <c r="V792" s="109">
        <v>0.34</v>
      </c>
      <c r="W792" s="109">
        <v>0.24</v>
      </c>
      <c r="X792" s="74">
        <v>4</v>
      </c>
      <c r="Y792" s="109">
        <v>0.186</v>
      </c>
      <c r="Z792" s="76">
        <f>(V792-W792)/V792*100</f>
        <v>29.411764705882359</v>
      </c>
      <c r="AA792" s="77">
        <f>Y792/W792</f>
        <v>0.77500000000000002</v>
      </c>
      <c r="AB792" s="77">
        <f>U792</f>
        <v>6.12</v>
      </c>
      <c r="AC792" s="78">
        <f>+AB792*(100-Z792)/100</f>
        <v>4.3199999999999994</v>
      </c>
      <c r="AD792" s="78">
        <f>AC792*AA792</f>
        <v>3.3479999999999994</v>
      </c>
      <c r="AE792" s="78">
        <f>+(AD792/Z792*12.5)</f>
        <v>1.4228999999999996</v>
      </c>
      <c r="AF792" s="63">
        <f>AE792*10000/25</f>
        <v>569.15999999999985</v>
      </c>
      <c r="AG792" s="63"/>
      <c r="AH792" s="74" t="s">
        <v>2993</v>
      </c>
    </row>
    <row r="793" spans="1:34" ht="15" x14ac:dyDescent="0.2">
      <c r="A793" s="106" t="s">
        <v>23</v>
      </c>
      <c r="B793" s="74" t="s">
        <v>1078</v>
      </c>
      <c r="C793" s="74" t="s">
        <v>1113</v>
      </c>
      <c r="D793" s="74" t="s">
        <v>1598</v>
      </c>
      <c r="E793" s="74" t="s">
        <v>1815</v>
      </c>
      <c r="H793" s="74" t="s">
        <v>897</v>
      </c>
      <c r="I793" s="74" t="s">
        <v>1836</v>
      </c>
      <c r="J793" s="74" t="s">
        <v>898</v>
      </c>
      <c r="K793" s="74" t="s">
        <v>26</v>
      </c>
      <c r="L793" s="74" t="s">
        <v>1838</v>
      </c>
      <c r="M793" s="107">
        <v>-9.4067883329999997</v>
      </c>
      <c r="N793" s="107">
        <v>34.808756670000001</v>
      </c>
      <c r="O793" s="108">
        <v>2012.1</v>
      </c>
      <c r="P793" s="108">
        <v>0.25</v>
      </c>
      <c r="Q793" s="108">
        <v>0.278981545</v>
      </c>
      <c r="R793" s="137"/>
      <c r="S793" s="74">
        <v>48</v>
      </c>
      <c r="T793" s="74">
        <v>76</v>
      </c>
      <c r="U793" s="109">
        <f>V793/X793*T793</f>
        <v>25.080000000000002</v>
      </c>
      <c r="V793" s="109">
        <v>0.99</v>
      </c>
      <c r="W793" s="109">
        <v>0.36</v>
      </c>
      <c r="X793" s="74">
        <v>3</v>
      </c>
      <c r="Y793" s="109">
        <v>0.28499999999999998</v>
      </c>
      <c r="Z793" s="76">
        <f>(V793-W793)/V793*100</f>
        <v>63.636363636363633</v>
      </c>
      <c r="AA793" s="77">
        <f>Y793/W793</f>
        <v>0.79166666666666663</v>
      </c>
      <c r="AB793" s="77">
        <f>U793</f>
        <v>25.080000000000002</v>
      </c>
      <c r="AC793" s="78">
        <f>+AB793*(100-Z793)/100</f>
        <v>9.120000000000001</v>
      </c>
      <c r="AD793" s="78">
        <f>AC793*AA793</f>
        <v>7.2200000000000006</v>
      </c>
      <c r="AE793" s="78">
        <f>+(AD793/Z793*12.5)</f>
        <v>1.4182142857142859</v>
      </c>
      <c r="AF793" s="63">
        <f>AE793*10000/25</f>
        <v>567.28571428571433</v>
      </c>
      <c r="AG793" s="63"/>
      <c r="AH793" s="74" t="s">
        <v>2993</v>
      </c>
    </row>
    <row r="794" spans="1:34" ht="15" x14ac:dyDescent="0.2">
      <c r="A794" s="106" t="s">
        <v>23</v>
      </c>
      <c r="B794" s="74" t="s">
        <v>1078</v>
      </c>
      <c r="C794" s="74" t="s">
        <v>1113</v>
      </c>
      <c r="D794" s="74" t="s">
        <v>1598</v>
      </c>
      <c r="E794" s="74" t="s">
        <v>1815</v>
      </c>
      <c r="H794" s="74" t="s">
        <v>287</v>
      </c>
      <c r="I794" s="74" t="s">
        <v>1856</v>
      </c>
      <c r="J794" s="74" t="s">
        <v>1857</v>
      </c>
      <c r="K794" s="74" t="s">
        <v>26</v>
      </c>
      <c r="L794" s="74" t="s">
        <v>1858</v>
      </c>
      <c r="M794" s="107">
        <v>-9.4036849999999994</v>
      </c>
      <c r="N794" s="107">
        <v>34.806856670000002</v>
      </c>
      <c r="O794" s="108">
        <v>1993.3</v>
      </c>
      <c r="P794" s="108">
        <v>0.5</v>
      </c>
      <c r="Q794" s="108">
        <v>0.32568438999999999</v>
      </c>
      <c r="R794" s="137"/>
      <c r="S794" s="74">
        <v>73</v>
      </c>
      <c r="T794" s="74">
        <v>65</v>
      </c>
      <c r="U794" s="109">
        <f>V794/X794*T794</f>
        <v>12.133333333333335</v>
      </c>
      <c r="V794" s="109">
        <v>0.56000000000000005</v>
      </c>
      <c r="W794" s="109">
        <v>0.32</v>
      </c>
      <c r="X794" s="74">
        <v>3</v>
      </c>
      <c r="Y794" s="109">
        <v>0.221</v>
      </c>
      <c r="Z794" s="76">
        <f>(V794-W794)/V794*100</f>
        <v>42.857142857142861</v>
      </c>
      <c r="AA794" s="77">
        <f>Y794/W794</f>
        <v>0.69062500000000004</v>
      </c>
      <c r="AB794" s="77">
        <f>U794</f>
        <v>12.133333333333335</v>
      </c>
      <c r="AC794" s="78">
        <f>+AB794*(100-Z794)/100</f>
        <v>6.9333333333333336</v>
      </c>
      <c r="AD794" s="78">
        <f>AC794*AA794</f>
        <v>4.788333333333334</v>
      </c>
      <c r="AE794" s="78">
        <f>+(AD794/Z794*12.5)</f>
        <v>1.3965972222222223</v>
      </c>
      <c r="AF794" s="63">
        <f>AE794*10000/25</f>
        <v>558.63888888888891</v>
      </c>
      <c r="AG794" s="63"/>
      <c r="AH794" s="74" t="s">
        <v>2993</v>
      </c>
    </row>
    <row r="795" spans="1:34" ht="15" x14ac:dyDescent="0.2">
      <c r="A795" s="106" t="s">
        <v>23</v>
      </c>
      <c r="B795" s="74" t="s">
        <v>1078</v>
      </c>
      <c r="C795" s="74" t="s">
        <v>1079</v>
      </c>
      <c r="D795" s="74" t="s">
        <v>1419</v>
      </c>
      <c r="E795" s="74" t="s">
        <v>1626</v>
      </c>
      <c r="H795" s="74" t="s">
        <v>890</v>
      </c>
      <c r="I795" s="74" t="s">
        <v>1639</v>
      </c>
      <c r="J795" s="74" t="s">
        <v>891</v>
      </c>
      <c r="K795" s="74" t="s">
        <v>26</v>
      </c>
      <c r="L795" s="74" t="s">
        <v>1646</v>
      </c>
      <c r="M795" s="107">
        <v>-8.2934216670000005</v>
      </c>
      <c r="N795" s="107">
        <v>35.017434999999999</v>
      </c>
      <c r="O795" s="108">
        <v>1639</v>
      </c>
      <c r="P795" s="108">
        <v>1</v>
      </c>
      <c r="Q795" s="108">
        <v>1.22910027</v>
      </c>
      <c r="R795" s="137"/>
      <c r="S795" s="74">
        <v>98</v>
      </c>
      <c r="T795" s="74">
        <v>43</v>
      </c>
      <c r="U795" s="109">
        <f>V795/X795*T795</f>
        <v>2.7233333333333336</v>
      </c>
      <c r="V795" s="109">
        <v>0.19</v>
      </c>
      <c r="W795" s="109">
        <v>0.18209</v>
      </c>
      <c r="X795" s="74">
        <v>3</v>
      </c>
      <c r="Y795" s="109">
        <v>0.11431999999999999</v>
      </c>
      <c r="Z795" s="109">
        <v>13.3</v>
      </c>
      <c r="AA795" s="77">
        <f>Y795/W795</f>
        <v>0.6278214069965401</v>
      </c>
      <c r="AB795" s="77">
        <f>U795</f>
        <v>2.7233333333333336</v>
      </c>
      <c r="AC795" s="78">
        <f>+AB795*(100-Z795)/100</f>
        <v>2.3611300000000002</v>
      </c>
      <c r="AD795" s="78">
        <f>AC795*AA795</f>
        <v>1.4823679587017409</v>
      </c>
      <c r="AE795" s="78">
        <f>+(AD795/Z795*12.5)</f>
        <v>1.3932029687046437</v>
      </c>
      <c r="AF795" s="63">
        <f>AE795*10000/25</f>
        <v>557.2811874818575</v>
      </c>
      <c r="AG795" s="63"/>
      <c r="AH795" s="74" t="s">
        <v>2993</v>
      </c>
    </row>
    <row r="796" spans="1:34" ht="15" x14ac:dyDescent="0.2">
      <c r="A796" s="106" t="s">
        <v>23</v>
      </c>
      <c r="B796" s="74" t="s">
        <v>1078</v>
      </c>
      <c r="C796" s="74" t="s">
        <v>1113</v>
      </c>
      <c r="D796" s="74" t="s">
        <v>1598</v>
      </c>
      <c r="E796" s="74" t="s">
        <v>1723</v>
      </c>
      <c r="H796" s="74" t="s">
        <v>267</v>
      </c>
      <c r="I796" s="74" t="s">
        <v>1731</v>
      </c>
      <c r="J796" s="74" t="s">
        <v>268</v>
      </c>
      <c r="K796" s="74" t="s">
        <v>26</v>
      </c>
      <c r="L796" s="74" t="s">
        <v>1735</v>
      </c>
      <c r="M796" s="107">
        <v>-9.3932515779999992</v>
      </c>
      <c r="N796" s="107">
        <v>34.76912797</v>
      </c>
      <c r="O796" s="108">
        <v>1985.1831139999999</v>
      </c>
      <c r="P796" s="108">
        <v>0.75</v>
      </c>
      <c r="Q796" s="108">
        <v>1.0771306949999999</v>
      </c>
      <c r="R796" s="137"/>
      <c r="S796" s="74">
        <v>90</v>
      </c>
      <c r="T796" s="74">
        <v>71</v>
      </c>
      <c r="U796" s="109">
        <f>V796/X796*T796</f>
        <v>15.146666666666668</v>
      </c>
      <c r="V796" s="109">
        <v>0.64</v>
      </c>
      <c r="W796" s="109">
        <v>0.3</v>
      </c>
      <c r="X796" s="74">
        <v>3</v>
      </c>
      <c r="Y796" s="109">
        <v>0.249</v>
      </c>
      <c r="Z796" s="76">
        <f>(V796-W796)/V796*100</f>
        <v>53.125</v>
      </c>
      <c r="AA796" s="77">
        <f>Y796/W796</f>
        <v>0.83000000000000007</v>
      </c>
      <c r="AB796" s="77">
        <f>U796</f>
        <v>15.146666666666668</v>
      </c>
      <c r="AC796" s="78">
        <f>+AB796*(100-Z796)/100</f>
        <v>7.1000000000000014</v>
      </c>
      <c r="AD796" s="78">
        <f>AC796*AA796</f>
        <v>5.8930000000000016</v>
      </c>
      <c r="AE796" s="78">
        <f>+(AD796/Z796*12.5)</f>
        <v>1.3865882352941181</v>
      </c>
      <c r="AF796" s="63">
        <f>AE796*10000/25</f>
        <v>554.63529411764728</v>
      </c>
      <c r="AG796" s="63"/>
      <c r="AH796" s="74" t="s">
        <v>2993</v>
      </c>
    </row>
    <row r="797" spans="1:34" ht="15" x14ac:dyDescent="0.2">
      <c r="A797" s="106" t="s">
        <v>23</v>
      </c>
      <c r="B797" s="74" t="s">
        <v>1078</v>
      </c>
      <c r="C797" s="74" t="s">
        <v>1132</v>
      </c>
      <c r="D797" s="74" t="s">
        <v>1868</v>
      </c>
      <c r="E797" s="74" t="s">
        <v>2075</v>
      </c>
      <c r="H797" s="74" t="s">
        <v>470</v>
      </c>
      <c r="I797" s="74" t="s">
        <v>2940</v>
      </c>
      <c r="J797" s="74" t="s">
        <v>2941</v>
      </c>
      <c r="K797" s="74" t="s">
        <v>24</v>
      </c>
      <c r="L797" s="74" t="s">
        <v>2942</v>
      </c>
      <c r="M797" s="107">
        <v>-9.1801293056056892</v>
      </c>
      <c r="N797" s="107">
        <v>32.706604740071</v>
      </c>
      <c r="O797" s="108">
        <v>1258.07170548462</v>
      </c>
      <c r="P797" s="108">
        <v>2</v>
      </c>
      <c r="Q797" s="108">
        <v>1.341533045</v>
      </c>
      <c r="R797" s="137"/>
      <c r="S797" s="74">
        <v>92</v>
      </c>
      <c r="T797" s="74">
        <v>84</v>
      </c>
      <c r="U797" s="109">
        <f>V797/X797*T797</f>
        <v>4.4800000000000004</v>
      </c>
      <c r="V797" s="109">
        <v>0.16</v>
      </c>
      <c r="W797" s="109">
        <v>0.12</v>
      </c>
      <c r="X797" s="74">
        <v>3</v>
      </c>
      <c r="Y797" s="109">
        <v>9.9000000000000005E-2</v>
      </c>
      <c r="Z797" s="76">
        <f>(V797-W797)/V797*100</f>
        <v>25.000000000000007</v>
      </c>
      <c r="AA797" s="77">
        <f>Y797/W797</f>
        <v>0.82500000000000007</v>
      </c>
      <c r="AB797" s="77">
        <f>U797</f>
        <v>4.4800000000000004</v>
      </c>
      <c r="AC797" s="78">
        <f>+AB797*(100-Z797)/100</f>
        <v>3.3600000000000008</v>
      </c>
      <c r="AD797" s="78">
        <f>AC797*AA797</f>
        <v>2.7720000000000007</v>
      </c>
      <c r="AE797" s="78">
        <f>+(AD797/Z797*12.5)</f>
        <v>1.3859999999999999</v>
      </c>
      <c r="AF797" s="63">
        <f>AE797*10000/25</f>
        <v>554.4</v>
      </c>
      <c r="AG797" s="63"/>
      <c r="AH797" s="74" t="s">
        <v>2993</v>
      </c>
    </row>
    <row r="798" spans="1:34" ht="15" x14ac:dyDescent="0.2">
      <c r="A798" s="106" t="s">
        <v>23</v>
      </c>
      <c r="B798" s="74" t="s">
        <v>1078</v>
      </c>
      <c r="C798" s="74" t="s">
        <v>1194</v>
      </c>
      <c r="D798" s="74" t="s">
        <v>1383</v>
      </c>
      <c r="E798" s="74" t="s">
        <v>1784</v>
      </c>
      <c r="H798" s="74" t="s">
        <v>341</v>
      </c>
      <c r="I798" s="74" t="s">
        <v>342</v>
      </c>
      <c r="J798" s="74" t="s">
        <v>2132</v>
      </c>
      <c r="K798" s="74" t="s">
        <v>25</v>
      </c>
      <c r="L798" s="74" t="s">
        <v>2133</v>
      </c>
      <c r="M798" s="107">
        <v>-7.6929801982549302</v>
      </c>
      <c r="N798" s="107">
        <v>31.117804494926101</v>
      </c>
      <c r="O798" s="108">
        <v>1615.2436602952801</v>
      </c>
      <c r="P798" s="108">
        <v>6</v>
      </c>
      <c r="Q798" s="108">
        <v>3.945031325</v>
      </c>
      <c r="R798" s="137"/>
      <c r="S798" s="74">
        <v>63</v>
      </c>
      <c r="T798" s="74">
        <v>44</v>
      </c>
      <c r="U798" s="109">
        <f>V798/X798*T798</f>
        <v>4.1066666666666665</v>
      </c>
      <c r="V798" s="109">
        <v>0.28000000000000003</v>
      </c>
      <c r="W798" s="109">
        <v>0.22</v>
      </c>
      <c r="X798" s="74">
        <v>3</v>
      </c>
      <c r="Y798" s="109">
        <v>0.16200000000000001</v>
      </c>
      <c r="Z798" s="76">
        <f>(V798-W798)/V798*100</f>
        <v>21.428571428571434</v>
      </c>
      <c r="AA798" s="77">
        <f>Y798/W798</f>
        <v>0.73636363636363633</v>
      </c>
      <c r="AB798" s="77">
        <f>U798</f>
        <v>4.1066666666666665</v>
      </c>
      <c r="AC798" s="78">
        <f>+AB798*(100-Z798)/100</f>
        <v>3.2266666666666661</v>
      </c>
      <c r="AD798" s="78">
        <f>AC798*AA798</f>
        <v>2.3759999999999994</v>
      </c>
      <c r="AE798" s="78">
        <f>+(AD798/Z798*12.5)</f>
        <v>1.3859999999999995</v>
      </c>
      <c r="AF798" s="63">
        <f>AE798*10000/25</f>
        <v>554.39999999999975</v>
      </c>
      <c r="AG798" s="63"/>
      <c r="AH798" s="74" t="s">
        <v>2993</v>
      </c>
    </row>
    <row r="799" spans="1:34" ht="15" x14ac:dyDescent="0.2">
      <c r="A799" s="106" t="s">
        <v>23</v>
      </c>
      <c r="B799" s="74" t="s">
        <v>1086</v>
      </c>
      <c r="C799" s="74" t="s">
        <v>1103</v>
      </c>
      <c r="D799" s="74" t="s">
        <v>1294</v>
      </c>
      <c r="E799" s="74" t="s">
        <v>1565</v>
      </c>
      <c r="H799" s="74" t="s">
        <v>619</v>
      </c>
      <c r="I799" s="74" t="s">
        <v>618</v>
      </c>
      <c r="J799" s="74" t="s">
        <v>618</v>
      </c>
      <c r="K799" s="74" t="s">
        <v>26</v>
      </c>
      <c r="L799" s="74" t="s">
        <v>2548</v>
      </c>
      <c r="M799" s="107">
        <v>-4.4020066629999999</v>
      </c>
      <c r="N799" s="107">
        <v>35.549656179999999</v>
      </c>
      <c r="O799" s="108">
        <v>1603.1447000000001</v>
      </c>
      <c r="P799" s="108">
        <v>2</v>
      </c>
      <c r="Q799" s="108">
        <v>1.3017491400000001</v>
      </c>
      <c r="R799" s="135"/>
      <c r="S799" s="74">
        <v>37</v>
      </c>
      <c r="T799" s="74">
        <v>20</v>
      </c>
      <c r="U799" s="109">
        <f>V799/X799*T799</f>
        <v>2.1333333333333333</v>
      </c>
      <c r="V799" s="109">
        <v>0.32</v>
      </c>
      <c r="W799" s="109">
        <v>0.23397000000000001</v>
      </c>
      <c r="X799" s="74">
        <v>3</v>
      </c>
      <c r="Y799" s="109">
        <v>0.15880000000000002</v>
      </c>
      <c r="Z799" s="110">
        <v>11.9</v>
      </c>
      <c r="AA799" s="77">
        <f>Y799/W799</f>
        <v>0.6787194939522162</v>
      </c>
      <c r="AB799" s="77">
        <f>U799</f>
        <v>2.1333333333333333</v>
      </c>
      <c r="AC799" s="78">
        <f>+AB799*(100-Z799)/100</f>
        <v>1.8794666666666666</v>
      </c>
      <c r="AD799" s="78">
        <f>AC799*AA799</f>
        <v>1.2756306649000586</v>
      </c>
      <c r="AE799" s="78">
        <f>+(AD799/Z799*12.5)</f>
        <v>1.3399481774160278</v>
      </c>
      <c r="AF799" s="63">
        <f>AE799*10000/25</f>
        <v>535.97927096641115</v>
      </c>
      <c r="AG799" s="63"/>
      <c r="AH799" s="74" t="s">
        <v>2993</v>
      </c>
    </row>
    <row r="800" spans="1:34" ht="15" x14ac:dyDescent="0.2">
      <c r="A800" s="106" t="s">
        <v>23</v>
      </c>
      <c r="B800" s="74" t="s">
        <v>1078</v>
      </c>
      <c r="C800" s="74" t="s">
        <v>1132</v>
      </c>
      <c r="D800" s="74" t="s">
        <v>1133</v>
      </c>
      <c r="E800" s="74" t="s">
        <v>1134</v>
      </c>
      <c r="H800" s="74" t="s">
        <v>439</v>
      </c>
      <c r="I800" s="74" t="s">
        <v>2822</v>
      </c>
      <c r="J800" s="74" t="s">
        <v>952</v>
      </c>
      <c r="K800" s="74" t="s">
        <v>25</v>
      </c>
      <c r="L800" s="74" t="s">
        <v>2824</v>
      </c>
      <c r="M800" s="107">
        <v>-8.8427855339509591</v>
      </c>
      <c r="N800" s="107">
        <v>32.990810294811403</v>
      </c>
      <c r="O800" s="108">
        <v>1530.55251022946</v>
      </c>
      <c r="P800" s="108">
        <v>0.5</v>
      </c>
      <c r="Q800" s="108">
        <v>0.30888125</v>
      </c>
      <c r="R800" s="137"/>
      <c r="S800" s="74">
        <v>85</v>
      </c>
      <c r="T800" s="74">
        <v>57</v>
      </c>
      <c r="U800" s="109">
        <f>V800/X800*T800</f>
        <v>12.920000000000002</v>
      </c>
      <c r="V800" s="109">
        <v>0.68</v>
      </c>
      <c r="W800" s="109">
        <v>0.32</v>
      </c>
      <c r="X800" s="74">
        <v>3</v>
      </c>
      <c r="Y800" s="109">
        <v>0.28999999999999998</v>
      </c>
      <c r="Z800" s="76">
        <f>(V800-W800)/V800*100</f>
        <v>52.941176470588239</v>
      </c>
      <c r="AA800" s="77">
        <f>Y800/W800</f>
        <v>0.90624999999999989</v>
      </c>
      <c r="AB800" s="77">
        <f>U800</f>
        <v>12.920000000000002</v>
      </c>
      <c r="AC800" s="78">
        <f>+AB800*(100-Z800)/100</f>
        <v>6.08</v>
      </c>
      <c r="AD800" s="78">
        <f>AC800*AA800</f>
        <v>5.51</v>
      </c>
      <c r="AE800" s="78">
        <f>+(AD800/Z800*12.5)</f>
        <v>1.3009722222222222</v>
      </c>
      <c r="AF800" s="63">
        <f>AE800*10000/25</f>
        <v>520.38888888888891</v>
      </c>
      <c r="AG800" s="63"/>
      <c r="AH800" s="74" t="s">
        <v>2993</v>
      </c>
    </row>
    <row r="801" spans="1:34" ht="15" x14ac:dyDescent="0.2">
      <c r="A801" s="106" t="s">
        <v>23</v>
      </c>
      <c r="B801" s="74" t="s">
        <v>1078</v>
      </c>
      <c r="C801" s="74" t="s">
        <v>1157</v>
      </c>
      <c r="D801" s="74" t="s">
        <v>1489</v>
      </c>
      <c r="E801" s="74" t="s">
        <v>1490</v>
      </c>
      <c r="H801" s="74" t="s">
        <v>405</v>
      </c>
      <c r="I801" s="74" t="s">
        <v>406</v>
      </c>
      <c r="J801" s="74" t="s">
        <v>406</v>
      </c>
      <c r="K801" s="74" t="s">
        <v>26</v>
      </c>
      <c r="L801" s="74" t="s">
        <v>2678</v>
      </c>
      <c r="M801" s="107">
        <v>-10.566790149999999</v>
      </c>
      <c r="N801" s="107">
        <v>35.395984929999997</v>
      </c>
      <c r="O801" s="108">
        <v>984.68119899999999</v>
      </c>
      <c r="P801" s="108">
        <v>0.25</v>
      </c>
      <c r="Q801" s="108">
        <v>0.33186201500000001</v>
      </c>
      <c r="R801" s="137"/>
      <c r="S801" s="74">
        <v>92</v>
      </c>
      <c r="T801" s="74">
        <v>90</v>
      </c>
      <c r="U801" s="109">
        <f>V801/X801*T801</f>
        <v>9.9</v>
      </c>
      <c r="V801" s="109">
        <v>0.22</v>
      </c>
      <c r="W801" s="109">
        <v>0.12</v>
      </c>
      <c r="X801" s="74">
        <v>2</v>
      </c>
      <c r="Y801" s="109">
        <v>0.105</v>
      </c>
      <c r="Z801" s="76">
        <f>(V801-W801)/V801*100</f>
        <v>45.45454545454546</v>
      </c>
      <c r="AA801" s="77">
        <f>Y801/W801</f>
        <v>0.875</v>
      </c>
      <c r="AB801" s="77">
        <f>U801</f>
        <v>9.9</v>
      </c>
      <c r="AC801" s="78">
        <f>+AB801*(100-Z801)/100</f>
        <v>5.4</v>
      </c>
      <c r="AD801" s="78">
        <f>AC801*AA801</f>
        <v>4.7250000000000005</v>
      </c>
      <c r="AE801" s="78">
        <f>+(AD801/Z801*12.5)</f>
        <v>1.2993749999999999</v>
      </c>
      <c r="AF801" s="63">
        <f>AE801*10000/25</f>
        <v>519.75</v>
      </c>
      <c r="AG801" s="63"/>
      <c r="AH801" s="74" t="s">
        <v>2993</v>
      </c>
    </row>
    <row r="802" spans="1:34" ht="15" x14ac:dyDescent="0.2">
      <c r="A802" s="106" t="s">
        <v>23</v>
      </c>
      <c r="B802" s="74" t="s">
        <v>1078</v>
      </c>
      <c r="C802" s="74" t="s">
        <v>1113</v>
      </c>
      <c r="D802" s="74" t="s">
        <v>1114</v>
      </c>
      <c r="E802" s="74" t="s">
        <v>1404</v>
      </c>
      <c r="H802" s="74" t="s">
        <v>260</v>
      </c>
      <c r="I802" s="74" t="s">
        <v>1716</v>
      </c>
      <c r="J802" s="74" t="s">
        <v>261</v>
      </c>
      <c r="K802" s="74" t="s">
        <v>24</v>
      </c>
      <c r="L802" s="74" t="s">
        <v>1722</v>
      </c>
      <c r="M802" s="107">
        <v>-9.7281833333333303</v>
      </c>
      <c r="N802" s="107">
        <v>34.750608333333297</v>
      </c>
      <c r="O802" s="108">
        <v>1929.3</v>
      </c>
      <c r="P802" s="108">
        <v>0.5</v>
      </c>
      <c r="Q802" s="108">
        <v>0.61529144999999996</v>
      </c>
      <c r="R802" s="137"/>
      <c r="S802" s="74">
        <v>39</v>
      </c>
      <c r="T802" s="74">
        <v>39</v>
      </c>
      <c r="U802" s="109">
        <f>V802/X802*T802</f>
        <v>12.48</v>
      </c>
      <c r="V802" s="109">
        <v>0.64</v>
      </c>
      <c r="W802" s="109">
        <v>0.34</v>
      </c>
      <c r="X802" s="74">
        <v>2</v>
      </c>
      <c r="Y802" s="109">
        <v>0.249</v>
      </c>
      <c r="Z802" s="110">
        <f>(V802-W802)/V802*100</f>
        <v>46.875</v>
      </c>
      <c r="AA802" s="77">
        <f>Y802/W802</f>
        <v>0.73235294117647054</v>
      </c>
      <c r="AB802" s="77">
        <f>U802</f>
        <v>12.48</v>
      </c>
      <c r="AC802" s="78">
        <f>+AB802*(100-Z802)/100</f>
        <v>6.63</v>
      </c>
      <c r="AD802" s="78">
        <f>AC802*AA802</f>
        <v>4.8554999999999993</v>
      </c>
      <c r="AE802" s="78">
        <f>+(AD802/Z802*12.5)</f>
        <v>1.2947999999999997</v>
      </c>
      <c r="AF802" s="61">
        <f>AE802*10000/25</f>
        <v>517.91999999999996</v>
      </c>
      <c r="AG802" s="63"/>
      <c r="AH802" s="74" t="s">
        <v>2993</v>
      </c>
    </row>
    <row r="803" spans="1:34" ht="15" x14ac:dyDescent="0.2">
      <c r="A803" s="106" t="s">
        <v>23</v>
      </c>
      <c r="B803" s="74" t="s">
        <v>1078</v>
      </c>
      <c r="C803" s="74" t="s">
        <v>1113</v>
      </c>
      <c r="D803" s="74" t="s">
        <v>1598</v>
      </c>
      <c r="E803" s="74" t="s">
        <v>1723</v>
      </c>
      <c r="H803" s="74" t="s">
        <v>683</v>
      </c>
      <c r="I803" s="74" t="s">
        <v>1745</v>
      </c>
      <c r="J803" s="74" t="s">
        <v>266</v>
      </c>
      <c r="K803" s="74" t="s">
        <v>24</v>
      </c>
      <c r="L803" s="74" t="s">
        <v>1748</v>
      </c>
      <c r="M803" s="107">
        <v>-9.3947929533121997</v>
      </c>
      <c r="N803" s="107">
        <v>34.771900847493598</v>
      </c>
      <c r="O803" s="108">
        <v>1975.8608304409299</v>
      </c>
      <c r="P803" s="108">
        <v>1.25</v>
      </c>
      <c r="Q803" s="108">
        <v>1.9373031999999999</v>
      </c>
      <c r="R803" s="137"/>
      <c r="S803" s="74">
        <v>80</v>
      </c>
      <c r="T803" s="74">
        <v>66</v>
      </c>
      <c r="U803" s="109">
        <f>V803/X803*T803</f>
        <v>12.76</v>
      </c>
      <c r="V803" s="109">
        <v>0.57999999999999996</v>
      </c>
      <c r="W803" s="109">
        <v>0.3</v>
      </c>
      <c r="X803" s="74">
        <v>3</v>
      </c>
      <c r="Y803" s="109">
        <v>0.224</v>
      </c>
      <c r="Z803" s="76">
        <f>(V803-W803)/V803*100</f>
        <v>48.275862068965516</v>
      </c>
      <c r="AA803" s="77">
        <f>Y803/W803</f>
        <v>0.7466666666666667</v>
      </c>
      <c r="AB803" s="77">
        <f>U803</f>
        <v>12.76</v>
      </c>
      <c r="AC803" s="78">
        <f>+AB803*(100-Z803)/100</f>
        <v>6.6</v>
      </c>
      <c r="AD803" s="78">
        <f>AC803*AA803</f>
        <v>4.9279999999999999</v>
      </c>
      <c r="AE803" s="78">
        <f>+(AD803/Z803*12.5)</f>
        <v>1.276</v>
      </c>
      <c r="AF803" s="63">
        <f>AE803*10000/25</f>
        <v>510.4</v>
      </c>
      <c r="AG803" s="63"/>
      <c r="AH803" s="74" t="s">
        <v>2993</v>
      </c>
    </row>
    <row r="804" spans="1:34" ht="15" x14ac:dyDescent="0.2">
      <c r="A804" s="106" t="s">
        <v>23</v>
      </c>
      <c r="B804" s="74" t="s">
        <v>1078</v>
      </c>
      <c r="C804" s="74" t="s">
        <v>1113</v>
      </c>
      <c r="D804" s="74" t="s">
        <v>1598</v>
      </c>
      <c r="E804" s="74" t="s">
        <v>1723</v>
      </c>
      <c r="H804" s="74" t="s">
        <v>966</v>
      </c>
      <c r="I804" s="74" t="s">
        <v>1724</v>
      </c>
      <c r="J804" s="74" t="s">
        <v>273</v>
      </c>
      <c r="K804" s="74" t="s">
        <v>24</v>
      </c>
      <c r="L804" s="74" t="s">
        <v>1726</v>
      </c>
      <c r="M804" s="107">
        <v>-9.3923412219315896</v>
      </c>
      <c r="N804" s="107">
        <v>34.769990231943297</v>
      </c>
      <c r="O804" s="108">
        <v>1988.1672827099201</v>
      </c>
      <c r="P804" s="108">
        <v>1</v>
      </c>
      <c r="Q804" s="108">
        <v>0.96272108000000001</v>
      </c>
      <c r="R804" s="137"/>
      <c r="S804" s="74">
        <v>86</v>
      </c>
      <c r="T804" s="74">
        <v>78</v>
      </c>
      <c r="U804" s="109">
        <f>V804/X804*T804</f>
        <v>16.12</v>
      </c>
      <c r="V804" s="109">
        <v>0.62</v>
      </c>
      <c r="W804" s="109">
        <v>0.28000000000000003</v>
      </c>
      <c r="X804" s="74">
        <v>3</v>
      </c>
      <c r="Y804" s="109">
        <v>0.215</v>
      </c>
      <c r="Z804" s="76">
        <f>(V804-W804)/V804*100</f>
        <v>54.838709677419352</v>
      </c>
      <c r="AA804" s="77">
        <f>Y804/W804</f>
        <v>0.76785714285714279</v>
      </c>
      <c r="AB804" s="77">
        <f>U804</f>
        <v>16.12</v>
      </c>
      <c r="AC804" s="78">
        <f>+AB804*(100-Z804)/100</f>
        <v>7.2800000000000011</v>
      </c>
      <c r="AD804" s="78">
        <f>AC804*AA804</f>
        <v>5.5900000000000007</v>
      </c>
      <c r="AE804" s="78">
        <f>+(AD804/Z804*12.5)</f>
        <v>1.2741911764705884</v>
      </c>
      <c r="AF804" s="63">
        <f>AE804*10000/25</f>
        <v>509.67647058823536</v>
      </c>
      <c r="AG804" s="63"/>
      <c r="AH804" s="74" t="s">
        <v>2993</v>
      </c>
    </row>
    <row r="805" spans="1:34" ht="15" x14ac:dyDescent="0.2">
      <c r="A805" s="106" t="s">
        <v>23</v>
      </c>
      <c r="B805" s="74" t="s">
        <v>1086</v>
      </c>
      <c r="C805" s="74" t="s">
        <v>1177</v>
      </c>
      <c r="D805" s="74" t="s">
        <v>1191</v>
      </c>
      <c r="E805" s="74" t="s">
        <v>1353</v>
      </c>
      <c r="H805" s="74" t="s">
        <v>732</v>
      </c>
      <c r="I805" s="74" t="s">
        <v>733</v>
      </c>
      <c r="K805" s="74" t="s">
        <v>25</v>
      </c>
      <c r="L805" s="74" t="s">
        <v>1583</v>
      </c>
      <c r="M805" s="107">
        <v>-3.3830416666666601</v>
      </c>
      <c r="N805" s="107">
        <v>36.9361033333333</v>
      </c>
      <c r="O805" s="108">
        <v>1119.3</v>
      </c>
      <c r="P805" s="108">
        <v>1</v>
      </c>
      <c r="Q805" s="108">
        <v>0.71784002499999999</v>
      </c>
      <c r="R805" s="135"/>
      <c r="S805" s="74">
        <v>40</v>
      </c>
      <c r="T805" s="74">
        <v>29</v>
      </c>
      <c r="U805" s="109">
        <f>V805/X805*T805</f>
        <v>2.5133333333333336</v>
      </c>
      <c r="V805" s="109">
        <v>0.26</v>
      </c>
      <c r="W805" s="109">
        <v>0.16766999999999999</v>
      </c>
      <c r="X805" s="74">
        <v>3</v>
      </c>
      <c r="Y805" s="109">
        <v>0.11026999999999999</v>
      </c>
      <c r="Z805" s="109">
        <v>14.1</v>
      </c>
      <c r="AA805" s="77">
        <f>Y805/W805</f>
        <v>0.65766088149340973</v>
      </c>
      <c r="AB805" s="77">
        <f>U805</f>
        <v>2.5133333333333336</v>
      </c>
      <c r="AC805" s="78">
        <f>+AB805*(100-Z805)/100</f>
        <v>2.1589533333333337</v>
      </c>
      <c r="AD805" s="78">
        <f>AC805*AA805</f>
        <v>1.4198591523031354</v>
      </c>
      <c r="AE805" s="78">
        <f>+(AD805/Z805*12.5)</f>
        <v>1.2587403832474606</v>
      </c>
      <c r="AF805" s="63">
        <f>AE805*10000/25</f>
        <v>503.49615329898427</v>
      </c>
      <c r="AG805" s="63"/>
      <c r="AH805" s="74" t="s">
        <v>2993</v>
      </c>
    </row>
    <row r="806" spans="1:34" ht="15" x14ac:dyDescent="0.2">
      <c r="A806" s="106" t="s">
        <v>23</v>
      </c>
      <c r="B806" s="74" t="s">
        <v>1078</v>
      </c>
      <c r="C806" s="74" t="s">
        <v>1113</v>
      </c>
      <c r="D806" s="74" t="s">
        <v>1243</v>
      </c>
      <c r="E806" s="74" t="s">
        <v>1244</v>
      </c>
      <c r="H806" s="74" t="s">
        <v>292</v>
      </c>
      <c r="I806" s="74" t="s">
        <v>1897</v>
      </c>
      <c r="J806" s="74" t="s">
        <v>293</v>
      </c>
      <c r="K806" s="74" t="s">
        <v>25</v>
      </c>
      <c r="L806" s="74" t="s">
        <v>1898</v>
      </c>
      <c r="M806" s="107">
        <v>-9.2672996511737704</v>
      </c>
      <c r="N806" s="107">
        <v>34.599406778617201</v>
      </c>
      <c r="O806" s="108">
        <v>2025.82695069941</v>
      </c>
      <c r="P806" s="108">
        <v>2.25</v>
      </c>
      <c r="Q806" s="108">
        <v>2.4048258599999999</v>
      </c>
      <c r="R806" s="137"/>
      <c r="S806" s="74">
        <v>92</v>
      </c>
      <c r="T806" s="74">
        <v>76</v>
      </c>
      <c r="U806" s="109">
        <f>V806/X806*T806</f>
        <v>12.16</v>
      </c>
      <c r="V806" s="109">
        <v>0.48</v>
      </c>
      <c r="W806" s="109">
        <v>0.24</v>
      </c>
      <c r="X806" s="74">
        <v>3</v>
      </c>
      <c r="Y806" s="109">
        <v>0.19800000000000001</v>
      </c>
      <c r="Z806" s="76">
        <f>(V806-W806)/V806*100</f>
        <v>50</v>
      </c>
      <c r="AA806" s="77">
        <f>Y806/W806</f>
        <v>0.82500000000000007</v>
      </c>
      <c r="AB806" s="77">
        <f>U806</f>
        <v>12.16</v>
      </c>
      <c r="AC806" s="78">
        <f>+AB806*(100-Z806)/100</f>
        <v>6.08</v>
      </c>
      <c r="AD806" s="78">
        <f>AC806*AA806</f>
        <v>5.0160000000000009</v>
      </c>
      <c r="AE806" s="78">
        <f>+(AD806/Z806*12.5)</f>
        <v>1.2540000000000002</v>
      </c>
      <c r="AF806" s="63">
        <f>AE806*10000/25</f>
        <v>501.60000000000008</v>
      </c>
      <c r="AG806" s="63"/>
      <c r="AH806" s="74" t="s">
        <v>2993</v>
      </c>
    </row>
    <row r="807" spans="1:34" ht="15" x14ac:dyDescent="0.2">
      <c r="A807" s="106" t="s">
        <v>23</v>
      </c>
      <c r="B807" s="74" t="s">
        <v>1078</v>
      </c>
      <c r="C807" s="74" t="s">
        <v>1113</v>
      </c>
      <c r="D807" s="74" t="s">
        <v>1243</v>
      </c>
      <c r="E807" s="74" t="s">
        <v>1244</v>
      </c>
      <c r="H807" s="74" t="s">
        <v>684</v>
      </c>
      <c r="I807" s="74" t="s">
        <v>1883</v>
      </c>
      <c r="J807" s="74" t="s">
        <v>291</v>
      </c>
      <c r="K807" s="74" t="s">
        <v>24</v>
      </c>
      <c r="L807" s="74" t="s">
        <v>1884</v>
      </c>
      <c r="M807" s="107">
        <v>-9.2642771902945302</v>
      </c>
      <c r="N807" s="107">
        <v>34.6014048023915</v>
      </c>
      <c r="O807" s="108">
        <v>1977.05078336371</v>
      </c>
      <c r="P807" s="108">
        <v>0.25</v>
      </c>
      <c r="Q807" s="108">
        <v>0.27873444000000003</v>
      </c>
      <c r="R807" s="137"/>
      <c r="S807" s="74">
        <v>86</v>
      </c>
      <c r="T807" s="74">
        <v>73</v>
      </c>
      <c r="U807" s="109">
        <f>V807/X807*T807</f>
        <v>13.626666666666667</v>
      </c>
      <c r="V807" s="109">
        <v>0.56000000000000005</v>
      </c>
      <c r="W807" s="109">
        <v>0.28000000000000003</v>
      </c>
      <c r="X807" s="74">
        <v>3</v>
      </c>
      <c r="Y807" s="109">
        <v>0.20499999999999999</v>
      </c>
      <c r="Z807" s="76">
        <f>(V807-W807)/V807*100</f>
        <v>50</v>
      </c>
      <c r="AA807" s="77">
        <f>Y807/W807</f>
        <v>0.73214285714285698</v>
      </c>
      <c r="AB807" s="77">
        <f>U807</f>
        <v>13.626666666666667</v>
      </c>
      <c r="AC807" s="78">
        <f>+AB807*(100-Z807)/100</f>
        <v>6.8133333333333335</v>
      </c>
      <c r="AD807" s="78">
        <f>AC807*AA807</f>
        <v>4.9883333333333324</v>
      </c>
      <c r="AE807" s="78">
        <f>+(AD807/Z807*12.5)</f>
        <v>1.2470833333333331</v>
      </c>
      <c r="AF807" s="63">
        <f>AE807*10000/25</f>
        <v>498.8333333333332</v>
      </c>
      <c r="AG807" s="63"/>
      <c r="AH807" s="74" t="s">
        <v>2993</v>
      </c>
    </row>
    <row r="808" spans="1:34" ht="15" x14ac:dyDescent="0.2">
      <c r="A808" s="106" t="s">
        <v>23</v>
      </c>
      <c r="B808" s="74" t="s">
        <v>1086</v>
      </c>
      <c r="C808" s="74" t="s">
        <v>1103</v>
      </c>
      <c r="D808" s="74" t="s">
        <v>1152</v>
      </c>
      <c r="E808" s="74" t="s">
        <v>1601</v>
      </c>
      <c r="H808" s="74" t="s">
        <v>645</v>
      </c>
      <c r="I808" s="74" t="s">
        <v>1909</v>
      </c>
      <c r="J808" s="74" t="s">
        <v>1910</v>
      </c>
      <c r="K808" s="74" t="s">
        <v>26</v>
      </c>
      <c r="L808" s="74" t="s">
        <v>1911</v>
      </c>
      <c r="M808" s="107">
        <v>-5.1927149999999997</v>
      </c>
      <c r="N808" s="107">
        <v>36.469958329999997</v>
      </c>
      <c r="O808" s="108">
        <v>1638.2</v>
      </c>
      <c r="P808" s="108">
        <v>20</v>
      </c>
      <c r="Q808" s="108">
        <v>22.834973049999999</v>
      </c>
      <c r="R808" s="135"/>
      <c r="S808" s="74">
        <v>79</v>
      </c>
      <c r="T808" s="74">
        <v>11</v>
      </c>
      <c r="U808" s="109">
        <f>V808/X808*T808</f>
        <v>1.65</v>
      </c>
      <c r="V808" s="109">
        <v>0.3</v>
      </c>
      <c r="W808" s="109">
        <v>0.16053999999999999</v>
      </c>
      <c r="X808" s="74">
        <v>2</v>
      </c>
      <c r="Y808" s="109">
        <v>0.1138</v>
      </c>
      <c r="Z808" s="76">
        <v>10.5</v>
      </c>
      <c r="AA808" s="77">
        <f>Y808/W808</f>
        <v>0.70885760558116362</v>
      </c>
      <c r="AB808" s="77">
        <f>U808</f>
        <v>1.65</v>
      </c>
      <c r="AC808" s="78">
        <f>+AB808*(100-Z808)/100</f>
        <v>1.4767499999999998</v>
      </c>
      <c r="AD808" s="78">
        <f>AC808*AA808</f>
        <v>1.0468054690419832</v>
      </c>
      <c r="AE808" s="78">
        <f>+(AD808/Z808*12.5)</f>
        <v>1.246196986954742</v>
      </c>
      <c r="AF808" s="61">
        <f>AE808*10000/25</f>
        <v>498.4787947818968</v>
      </c>
      <c r="AG808" s="63"/>
      <c r="AH808" s="74" t="s">
        <v>2993</v>
      </c>
    </row>
    <row r="809" spans="1:34" ht="15" x14ac:dyDescent="0.2">
      <c r="A809" s="106" t="s">
        <v>23</v>
      </c>
      <c r="B809" s="74" t="s">
        <v>1078</v>
      </c>
      <c r="C809" s="74" t="s">
        <v>1132</v>
      </c>
      <c r="D809" s="74" t="s">
        <v>1868</v>
      </c>
      <c r="E809" s="74" t="s">
        <v>2075</v>
      </c>
      <c r="H809" s="74" t="s">
        <v>928</v>
      </c>
      <c r="I809" s="74" t="s">
        <v>2928</v>
      </c>
      <c r="J809" s="74" t="s">
        <v>2929</v>
      </c>
      <c r="K809" s="74" t="s">
        <v>25</v>
      </c>
      <c r="L809" s="74" t="s">
        <v>2930</v>
      </c>
      <c r="M809" s="107">
        <v>-9.1719966666666597</v>
      </c>
      <c r="N809" s="107">
        <v>32.708804999999998</v>
      </c>
      <c r="O809" s="108">
        <v>1284.3</v>
      </c>
      <c r="P809" s="108">
        <v>1</v>
      </c>
      <c r="Q809" s="108">
        <v>0.64272010499999999</v>
      </c>
      <c r="R809" s="137"/>
      <c r="S809" s="74">
        <v>39</v>
      </c>
      <c r="T809" s="74">
        <v>35</v>
      </c>
      <c r="U809" s="109">
        <f>V809/X809*T809</f>
        <v>4.55</v>
      </c>
      <c r="V809" s="109">
        <v>0.39</v>
      </c>
      <c r="W809" s="109">
        <v>0.28000000000000003</v>
      </c>
      <c r="X809" s="74">
        <v>3</v>
      </c>
      <c r="Y809" s="109">
        <v>0.24</v>
      </c>
      <c r="Z809" s="76">
        <f>(V809-W809)/V809*100</f>
        <v>28.205128205128201</v>
      </c>
      <c r="AA809" s="77">
        <f>Y809/W809</f>
        <v>0.85714285714285698</v>
      </c>
      <c r="AB809" s="77">
        <f>U809</f>
        <v>4.55</v>
      </c>
      <c r="AC809" s="78">
        <f>+AB809*(100-Z809)/100</f>
        <v>3.2666666666666671</v>
      </c>
      <c r="AD809" s="78">
        <f>AC809*AA809</f>
        <v>2.8</v>
      </c>
      <c r="AE809" s="78">
        <f>+(AD809/Z809*12.5)</f>
        <v>1.240909090909091</v>
      </c>
      <c r="AF809" s="63">
        <f>AE809*10000/25</f>
        <v>496.36363636363637</v>
      </c>
      <c r="AG809" s="63"/>
      <c r="AH809" s="74" t="s">
        <v>2993</v>
      </c>
    </row>
    <row r="810" spans="1:34" ht="15" x14ac:dyDescent="0.2">
      <c r="A810" s="106" t="s">
        <v>23</v>
      </c>
      <c r="B810" s="74" t="s">
        <v>1078</v>
      </c>
      <c r="C810" s="74" t="s">
        <v>1113</v>
      </c>
      <c r="D810" s="74" t="s">
        <v>1243</v>
      </c>
      <c r="E810" s="74" t="s">
        <v>1284</v>
      </c>
      <c r="H810" s="74" t="s">
        <v>325</v>
      </c>
      <c r="I810" s="74" t="s">
        <v>1957</v>
      </c>
      <c r="J810" s="74" t="s">
        <v>1958</v>
      </c>
      <c r="K810" s="74" t="s">
        <v>25</v>
      </c>
      <c r="L810" s="74" t="s">
        <v>1959</v>
      </c>
      <c r="M810" s="107">
        <v>-9.2907999999999902</v>
      </c>
      <c r="N810" s="107">
        <v>34.635464999999897</v>
      </c>
      <c r="O810" s="108">
        <v>1924.5</v>
      </c>
      <c r="P810" s="108">
        <v>0.5</v>
      </c>
      <c r="Q810" s="108">
        <v>0.64222589500000005</v>
      </c>
      <c r="R810" s="137"/>
      <c r="S810" s="74">
        <v>80</v>
      </c>
      <c r="T810" s="74">
        <v>76</v>
      </c>
      <c r="U810" s="109">
        <f>V810/X810*T810</f>
        <v>17.226666666666667</v>
      </c>
      <c r="V810" s="109">
        <v>0.68</v>
      </c>
      <c r="W810" s="109">
        <v>0.32</v>
      </c>
      <c r="X810" s="74">
        <v>3</v>
      </c>
      <c r="Y810" s="109">
        <v>0.20499999999999999</v>
      </c>
      <c r="Z810" s="76">
        <f>(V810-W810)/V810*100</f>
        <v>52.941176470588239</v>
      </c>
      <c r="AA810" s="77">
        <f>Y810/W810</f>
        <v>0.640625</v>
      </c>
      <c r="AB810" s="77">
        <f>U810</f>
        <v>17.226666666666667</v>
      </c>
      <c r="AC810" s="78">
        <f>+AB810*(100-Z810)/100</f>
        <v>8.1066666666666656</v>
      </c>
      <c r="AD810" s="78">
        <f>AC810*AA810</f>
        <v>5.1933333333333325</v>
      </c>
      <c r="AE810" s="78">
        <f>+(AD810/Z810*12.5)</f>
        <v>1.2262037037037035</v>
      </c>
      <c r="AF810" s="63">
        <f>AE810*10000/25</f>
        <v>490.48148148148141</v>
      </c>
      <c r="AG810" s="63"/>
      <c r="AH810" s="74" t="s">
        <v>2993</v>
      </c>
    </row>
    <row r="811" spans="1:34" ht="15" x14ac:dyDescent="0.2">
      <c r="A811" s="106" t="s">
        <v>23</v>
      </c>
      <c r="B811" s="74" t="s">
        <v>1086</v>
      </c>
      <c r="C811" s="74" t="s">
        <v>1177</v>
      </c>
      <c r="D811" s="74" t="s">
        <v>1191</v>
      </c>
      <c r="E811" s="74" t="s">
        <v>1353</v>
      </c>
      <c r="H811" s="74" t="s">
        <v>1047</v>
      </c>
      <c r="I811" s="74" t="s">
        <v>1048</v>
      </c>
      <c r="K811" s="74" t="s">
        <v>25</v>
      </c>
      <c r="L811" s="74" t="s">
        <v>2392</v>
      </c>
      <c r="M811" s="107">
        <v>-3.3832833333333299</v>
      </c>
      <c r="N811" s="107">
        <v>36.936278333333298</v>
      </c>
      <c r="O811" s="108">
        <v>1101.0999999999999</v>
      </c>
      <c r="P811" s="108">
        <v>0.75</v>
      </c>
      <c r="Q811" s="108">
        <v>0.83521489999999998</v>
      </c>
      <c r="R811" s="135"/>
      <c r="S811" s="74">
        <v>40</v>
      </c>
      <c r="T811" s="74">
        <v>28</v>
      </c>
      <c r="U811" s="109">
        <f>V811/X811*T811</f>
        <v>2.0533333333333332</v>
      </c>
      <c r="V811" s="109">
        <v>0.22</v>
      </c>
      <c r="W811" s="109">
        <v>0.17842</v>
      </c>
      <c r="X811" s="74">
        <v>3</v>
      </c>
      <c r="Y811" s="109">
        <v>0.1216</v>
      </c>
      <c r="Z811" s="109">
        <v>12.5</v>
      </c>
      <c r="AA811" s="77">
        <f>Y811/W811</f>
        <v>0.6815379441766618</v>
      </c>
      <c r="AB811" s="77">
        <f>U811</f>
        <v>2.0533333333333332</v>
      </c>
      <c r="AC811" s="78">
        <f>+AB811*(100-Z811)/100</f>
        <v>1.7966666666666666</v>
      </c>
      <c r="AD811" s="78">
        <f>AC811*AA811</f>
        <v>1.2244965063707356</v>
      </c>
      <c r="AE811" s="78">
        <f>+(AD811/Z811*12.5)</f>
        <v>1.2244965063707356</v>
      </c>
      <c r="AF811" s="63">
        <f>AE811*10000/25</f>
        <v>489.79860254829424</v>
      </c>
      <c r="AG811" s="63"/>
      <c r="AH811" s="74" t="s">
        <v>2993</v>
      </c>
    </row>
    <row r="812" spans="1:34" ht="15" x14ac:dyDescent="0.2">
      <c r="A812" s="106" t="s">
        <v>23</v>
      </c>
      <c r="B812" s="74" t="s">
        <v>1078</v>
      </c>
      <c r="C812" s="74" t="s">
        <v>1113</v>
      </c>
      <c r="D812" s="74" t="s">
        <v>1598</v>
      </c>
      <c r="E812" s="74" t="s">
        <v>1723</v>
      </c>
      <c r="H812" s="74" t="s">
        <v>683</v>
      </c>
      <c r="I812" s="74" t="s">
        <v>1745</v>
      </c>
      <c r="J812" s="74" t="s">
        <v>266</v>
      </c>
      <c r="K812" s="74" t="s">
        <v>26</v>
      </c>
      <c r="L812" s="74" t="s">
        <v>1747</v>
      </c>
      <c r="M812" s="107">
        <v>-9.3949279739999998</v>
      </c>
      <c r="N812" s="107">
        <v>34.77175733</v>
      </c>
      <c r="O812" s="108">
        <v>1993.954</v>
      </c>
      <c r="P812" s="108">
        <v>1.25</v>
      </c>
      <c r="Q812" s="108">
        <v>1.9373031999999999</v>
      </c>
      <c r="R812" s="137"/>
      <c r="S812" s="74">
        <v>82</v>
      </c>
      <c r="T812" s="74">
        <v>69</v>
      </c>
      <c r="U812" s="109">
        <f>V812/X812*T812</f>
        <v>16.099999999999998</v>
      </c>
      <c r="V812" s="109">
        <v>0.7</v>
      </c>
      <c r="W812" s="109">
        <v>0.32</v>
      </c>
      <c r="X812" s="74">
        <v>3</v>
      </c>
      <c r="Y812" s="109">
        <v>0.22800000000000001</v>
      </c>
      <c r="Z812" s="76">
        <f>(V812-W812)/V812*100</f>
        <v>54.285714285714285</v>
      </c>
      <c r="AA812" s="77">
        <f>Y812/W812</f>
        <v>0.71250000000000002</v>
      </c>
      <c r="AB812" s="77">
        <f>U812</f>
        <v>16.099999999999998</v>
      </c>
      <c r="AC812" s="78">
        <f>+AB812*(100-Z812)/100</f>
        <v>7.3599999999999985</v>
      </c>
      <c r="AD812" s="78">
        <f>AC812*AA812</f>
        <v>5.2439999999999989</v>
      </c>
      <c r="AE812" s="78">
        <f>+(AD812/Z812*12.5)</f>
        <v>1.2074999999999998</v>
      </c>
      <c r="AF812" s="63">
        <f>AE812*10000/25</f>
        <v>482.99999999999994</v>
      </c>
      <c r="AG812" s="63"/>
      <c r="AH812" s="74" t="s">
        <v>1426</v>
      </c>
    </row>
    <row r="813" spans="1:34" ht="15" x14ac:dyDescent="0.2">
      <c r="A813" s="106" t="s">
        <v>23</v>
      </c>
      <c r="B813" s="74" t="s">
        <v>1078</v>
      </c>
      <c r="C813" s="74" t="s">
        <v>1079</v>
      </c>
      <c r="D813" s="74" t="s">
        <v>1419</v>
      </c>
      <c r="E813" s="74" t="s">
        <v>1626</v>
      </c>
      <c r="H813" s="74" t="s">
        <v>886</v>
      </c>
      <c r="I813" s="74" t="s">
        <v>887</v>
      </c>
      <c r="J813" s="74" t="s">
        <v>887</v>
      </c>
      <c r="K813" s="74" t="s">
        <v>24</v>
      </c>
      <c r="L813" s="74" t="s">
        <v>1707</v>
      </c>
      <c r="M813" s="107">
        <v>-8.2948893741773499</v>
      </c>
      <c r="N813" s="107">
        <v>35.018759599963502</v>
      </c>
      <c r="O813" s="108">
        <v>1642.7930406176599</v>
      </c>
      <c r="P813" s="108">
        <v>2</v>
      </c>
      <c r="Q813" s="108">
        <v>2.3356364599999999</v>
      </c>
      <c r="R813" s="137"/>
      <c r="S813" s="74">
        <v>67</v>
      </c>
      <c r="T813" s="74">
        <v>19</v>
      </c>
      <c r="U813" s="109">
        <f>V813/X813*T813</f>
        <v>2.2799999999999998</v>
      </c>
      <c r="V813" s="109">
        <v>0.36</v>
      </c>
      <c r="W813" s="109">
        <v>0.24505000000000002</v>
      </c>
      <c r="X813" s="74">
        <v>3</v>
      </c>
      <c r="Y813" s="109">
        <v>0.15952000000000002</v>
      </c>
      <c r="Z813" s="109">
        <v>13.5</v>
      </c>
      <c r="AA813" s="77">
        <f>Y813/W813</f>
        <v>0.65096918996123243</v>
      </c>
      <c r="AB813" s="77">
        <f>U813</f>
        <v>2.2799999999999998</v>
      </c>
      <c r="AC813" s="78">
        <f>+AB813*(100-Z813)/100</f>
        <v>1.9721999999999997</v>
      </c>
      <c r="AD813" s="78">
        <f>AC813*AA813</f>
        <v>1.2838414364415425</v>
      </c>
      <c r="AE813" s="78">
        <f>+(AD813/Z813*12.5)</f>
        <v>1.188742070779206</v>
      </c>
      <c r="AF813" s="63">
        <f>AE813*10000/25</f>
        <v>475.49682831168241</v>
      </c>
      <c r="AG813" s="63"/>
      <c r="AH813" s="74" t="s">
        <v>1426</v>
      </c>
    </row>
    <row r="814" spans="1:34" ht="15" x14ac:dyDescent="0.2">
      <c r="A814" s="106" t="s">
        <v>23</v>
      </c>
      <c r="B814" s="74" t="s">
        <v>1078</v>
      </c>
      <c r="C814" s="74" t="s">
        <v>1079</v>
      </c>
      <c r="D814" s="74" t="s">
        <v>1419</v>
      </c>
      <c r="E814" s="74" t="s">
        <v>1626</v>
      </c>
      <c r="H814" s="74" t="s">
        <v>204</v>
      </c>
      <c r="I814" s="74" t="s">
        <v>205</v>
      </c>
      <c r="J814" s="74" t="s">
        <v>205</v>
      </c>
      <c r="K814" s="74" t="s">
        <v>25</v>
      </c>
      <c r="L814" s="74" t="s">
        <v>1669</v>
      </c>
      <c r="M814" s="107">
        <v>-8.2911183333333298</v>
      </c>
      <c r="N814" s="107">
        <v>35.014861666666597</v>
      </c>
      <c r="O814" s="108">
        <v>1646.2</v>
      </c>
      <c r="P814" s="108">
        <v>1</v>
      </c>
      <c r="Q814" s="108">
        <v>1.7099666</v>
      </c>
      <c r="R814" s="137"/>
      <c r="S814" s="74">
        <v>40</v>
      </c>
      <c r="T814" s="74">
        <v>35</v>
      </c>
      <c r="U814" s="109">
        <f>V814/X814*T814</f>
        <v>2.1</v>
      </c>
      <c r="V814" s="109">
        <v>0.12</v>
      </c>
      <c r="W814" s="109">
        <v>0.11034000000000001</v>
      </c>
      <c r="X814" s="74">
        <v>2</v>
      </c>
      <c r="Y814" s="109">
        <v>6.1179999999999998E-2</v>
      </c>
      <c r="Z814" s="109">
        <v>11</v>
      </c>
      <c r="AA814" s="77">
        <f>Y814/W814</f>
        <v>0.5544680079753489</v>
      </c>
      <c r="AB814" s="77">
        <f>U814</f>
        <v>2.1</v>
      </c>
      <c r="AC814" s="78">
        <f>+AB814*(100-Z814)/100</f>
        <v>1.869</v>
      </c>
      <c r="AD814" s="78">
        <f>AC814*AA814</f>
        <v>1.0363007069059271</v>
      </c>
      <c r="AE814" s="78">
        <f>+(AD814/Z814*12.5)</f>
        <v>1.1776144396658261</v>
      </c>
      <c r="AF814" s="63">
        <f>AE814*10000/25</f>
        <v>471.04577586633042</v>
      </c>
      <c r="AG814" s="63"/>
      <c r="AH814" s="74" t="s">
        <v>1426</v>
      </c>
    </row>
    <row r="815" spans="1:34" ht="15" x14ac:dyDescent="0.2">
      <c r="A815" s="106" t="s">
        <v>23</v>
      </c>
      <c r="B815" s="74" t="s">
        <v>1078</v>
      </c>
      <c r="C815" s="74" t="s">
        <v>1113</v>
      </c>
      <c r="D815" s="74" t="s">
        <v>1243</v>
      </c>
      <c r="E815" s="74" t="s">
        <v>1284</v>
      </c>
      <c r="H815" s="74" t="s">
        <v>319</v>
      </c>
      <c r="I815" s="74" t="s">
        <v>320</v>
      </c>
      <c r="J815" s="74" t="s">
        <v>320</v>
      </c>
      <c r="K815" s="74" t="s">
        <v>26</v>
      </c>
      <c r="L815" s="74" t="s">
        <v>1940</v>
      </c>
      <c r="M815" s="107">
        <v>-9.2957742149999998</v>
      </c>
      <c r="N815" s="107">
        <v>34.638716479999999</v>
      </c>
      <c r="O815" s="108">
        <v>2023.5598190000001</v>
      </c>
      <c r="P815" s="108">
        <v>2</v>
      </c>
      <c r="Q815" s="108">
        <v>0.85004120000000005</v>
      </c>
      <c r="R815" s="137"/>
      <c r="S815" s="74">
        <v>102</v>
      </c>
      <c r="T815" s="74">
        <v>102</v>
      </c>
      <c r="U815" s="109">
        <f>V815/X815*T815</f>
        <v>24.48</v>
      </c>
      <c r="V815" s="109">
        <v>0.72</v>
      </c>
      <c r="W815" s="109">
        <v>0.26</v>
      </c>
      <c r="X815" s="74">
        <v>3</v>
      </c>
      <c r="Y815" s="109">
        <v>0.17699999999999999</v>
      </c>
      <c r="Z815" s="76">
        <f>(V815-W815)/V815*100</f>
        <v>63.888888888888886</v>
      </c>
      <c r="AA815" s="77">
        <f>Y815/W815</f>
        <v>0.68076923076923068</v>
      </c>
      <c r="AB815" s="77">
        <f>U815</f>
        <v>24.48</v>
      </c>
      <c r="AC815" s="78">
        <f>+AB815*(100-Z815)/100</f>
        <v>8.8400000000000016</v>
      </c>
      <c r="AD815" s="78">
        <f>AC815*AA815</f>
        <v>6.0180000000000007</v>
      </c>
      <c r="AE815" s="78">
        <f>+(AD815/Z815*12.5)</f>
        <v>1.1774347826086959</v>
      </c>
      <c r="AF815" s="63">
        <f>AE815*10000/25</f>
        <v>470.97391304347838</v>
      </c>
      <c r="AG815" s="63"/>
      <c r="AH815" s="74" t="s">
        <v>2993</v>
      </c>
    </row>
    <row r="816" spans="1:34" ht="15" x14ac:dyDescent="0.2">
      <c r="A816" s="106" t="s">
        <v>23</v>
      </c>
      <c r="B816" s="74" t="s">
        <v>1078</v>
      </c>
      <c r="C816" s="74" t="s">
        <v>1113</v>
      </c>
      <c r="D816" s="74" t="s">
        <v>1243</v>
      </c>
      <c r="E816" s="74" t="s">
        <v>1244</v>
      </c>
      <c r="H816" s="74" t="s">
        <v>292</v>
      </c>
      <c r="I816" s="74" t="s">
        <v>1897</v>
      </c>
      <c r="J816" s="74" t="s">
        <v>293</v>
      </c>
      <c r="K816" s="74" t="s">
        <v>26</v>
      </c>
      <c r="L816" s="74" t="s">
        <v>1901</v>
      </c>
      <c r="M816" s="107">
        <v>-9.2676021459999998</v>
      </c>
      <c r="N816" s="107">
        <v>34.5989784</v>
      </c>
      <c r="O816" s="108">
        <v>2026.271806</v>
      </c>
      <c r="P816" s="108">
        <v>2.25</v>
      </c>
      <c r="Q816" s="108">
        <v>2.4048258599999999</v>
      </c>
      <c r="R816" s="137"/>
      <c r="S816" s="74">
        <v>71</v>
      </c>
      <c r="T816" s="74">
        <v>56</v>
      </c>
      <c r="U816" s="109">
        <f>V816/X816*T816</f>
        <v>12.693333333333335</v>
      </c>
      <c r="V816" s="109">
        <v>0.68</v>
      </c>
      <c r="W816" s="109">
        <v>0.3</v>
      </c>
      <c r="X816" s="74">
        <v>3</v>
      </c>
      <c r="Y816" s="109">
        <v>0.27900000000000003</v>
      </c>
      <c r="Z816" s="76">
        <f>(V816-W816)/V816*100</f>
        <v>55.882352941176471</v>
      </c>
      <c r="AA816" s="77">
        <f>Y816/W816</f>
        <v>0.93000000000000016</v>
      </c>
      <c r="AB816" s="77">
        <f>U816</f>
        <v>12.693333333333335</v>
      </c>
      <c r="AC816" s="78">
        <f>+AB816*(100-Z816)/100</f>
        <v>5.6000000000000014</v>
      </c>
      <c r="AD816" s="78">
        <f>AC816*AA816</f>
        <v>5.208000000000002</v>
      </c>
      <c r="AE816" s="78">
        <f>+(AD816/Z816*12.5)</f>
        <v>1.1649473684210532</v>
      </c>
      <c r="AF816" s="63">
        <f>AE816*10000/25</f>
        <v>465.9789473684213</v>
      </c>
      <c r="AG816" s="63"/>
      <c r="AH816" s="74" t="s">
        <v>2993</v>
      </c>
    </row>
    <row r="817" spans="1:34" ht="15" x14ac:dyDescent="0.2">
      <c r="A817" s="106" t="s">
        <v>23</v>
      </c>
      <c r="B817" s="74" t="s">
        <v>1086</v>
      </c>
      <c r="C817" s="74" t="s">
        <v>1087</v>
      </c>
      <c r="D817" s="74" t="s">
        <v>1141</v>
      </c>
      <c r="E817" s="74" t="s">
        <v>1142</v>
      </c>
      <c r="H817" s="74" t="s">
        <v>1063</v>
      </c>
      <c r="I817" s="74" t="s">
        <v>2786</v>
      </c>
      <c r="J817" s="74" t="s">
        <v>1064</v>
      </c>
      <c r="K817" s="74" t="s">
        <v>26</v>
      </c>
      <c r="L817" s="74" t="s">
        <v>2788</v>
      </c>
      <c r="M817" s="107">
        <v>-3.2383449999999998</v>
      </c>
      <c r="N817" s="107">
        <v>37.139261670000003</v>
      </c>
      <c r="O817" s="108">
        <v>1135.9000000000001</v>
      </c>
      <c r="P817" s="108">
        <v>0.5</v>
      </c>
      <c r="Q817" s="108">
        <v>0.67434954499999999</v>
      </c>
      <c r="R817" s="135"/>
      <c r="S817" s="74">
        <v>28</v>
      </c>
      <c r="T817" s="74">
        <v>16</v>
      </c>
      <c r="U817" s="109">
        <f>V817/X817*T817</f>
        <v>1.7066666666666668</v>
      </c>
      <c r="V817" s="109">
        <v>0.32</v>
      </c>
      <c r="W817" s="109">
        <v>0.28423000000000004</v>
      </c>
      <c r="X817" s="74">
        <v>3</v>
      </c>
      <c r="Y817" s="109">
        <v>0.22075999999999998</v>
      </c>
      <c r="Z817" s="109">
        <v>12.5</v>
      </c>
      <c r="AA817" s="77">
        <f>Y817/W817</f>
        <v>0.77669493016219238</v>
      </c>
      <c r="AB817" s="77">
        <f>U817</f>
        <v>1.7066666666666668</v>
      </c>
      <c r="AC817" s="78">
        <f>+AB817*(100-Z817)/100</f>
        <v>1.4933333333333334</v>
      </c>
      <c r="AD817" s="78">
        <f>AC817*AA817</f>
        <v>1.1598644290422073</v>
      </c>
      <c r="AE817" s="78">
        <f>+(AD817/Z817*12.5)</f>
        <v>1.1598644290422073</v>
      </c>
      <c r="AF817" s="63">
        <f>AE817*10000/25</f>
        <v>463.94577161688289</v>
      </c>
      <c r="AG817" s="63"/>
      <c r="AH817" s="74" t="s">
        <v>2993</v>
      </c>
    </row>
    <row r="818" spans="1:34" ht="15" x14ac:dyDescent="0.2">
      <c r="A818" s="106" t="s">
        <v>23</v>
      </c>
      <c r="B818" s="74" t="s">
        <v>1078</v>
      </c>
      <c r="C818" s="74" t="s">
        <v>1132</v>
      </c>
      <c r="D818" s="74" t="s">
        <v>1868</v>
      </c>
      <c r="E818" s="74" t="s">
        <v>2075</v>
      </c>
      <c r="H818" s="74" t="s">
        <v>918</v>
      </c>
      <c r="I818" s="74" t="s">
        <v>2923</v>
      </c>
      <c r="J818" s="74" t="s">
        <v>919</v>
      </c>
      <c r="K818" s="74" t="s">
        <v>25</v>
      </c>
      <c r="L818" s="74" t="s">
        <v>2926</v>
      </c>
      <c r="M818" s="107">
        <v>-9.1730833333333308</v>
      </c>
      <c r="N818" s="107">
        <v>32.707413333333299</v>
      </c>
      <c r="O818" s="108">
        <v>1281.3</v>
      </c>
      <c r="P818" s="108">
        <v>2</v>
      </c>
      <c r="Q818" s="108">
        <v>1.5953098800000001</v>
      </c>
      <c r="R818" s="135"/>
      <c r="S818" s="74">
        <v>39</v>
      </c>
      <c r="T818" s="74">
        <v>31</v>
      </c>
      <c r="U818" s="109">
        <f>V818/X818*T818</f>
        <v>1.8599999999999999</v>
      </c>
      <c r="V818" s="109">
        <v>0.18</v>
      </c>
      <c r="W818" s="109">
        <v>0.15977</v>
      </c>
      <c r="X818" s="74">
        <v>3</v>
      </c>
      <c r="Y818" s="109">
        <v>0.11445999999999999</v>
      </c>
      <c r="Z818" s="109">
        <v>12.6</v>
      </c>
      <c r="AA818" s="77">
        <f>Y818/W818</f>
        <v>0.71640483194592219</v>
      </c>
      <c r="AB818" s="77">
        <f>U818</f>
        <v>1.8599999999999999</v>
      </c>
      <c r="AC818" s="78">
        <f>+AB818*(100-Z818)/100</f>
        <v>1.62564</v>
      </c>
      <c r="AD818" s="78">
        <f>AC818*AA818</f>
        <v>1.1646163510045688</v>
      </c>
      <c r="AE818" s="78">
        <f>+(AD818/Z818*12.5)</f>
        <v>1.1553733640918342</v>
      </c>
      <c r="AF818" s="63">
        <f>AE818*10000/25</f>
        <v>462.1493456367337</v>
      </c>
      <c r="AG818" s="63"/>
      <c r="AH818" s="74" t="s">
        <v>1333</v>
      </c>
    </row>
    <row r="819" spans="1:34" ht="15" x14ac:dyDescent="0.2">
      <c r="A819" s="106" t="s">
        <v>23</v>
      </c>
      <c r="B819" s="74" t="s">
        <v>1086</v>
      </c>
      <c r="C819" s="74" t="s">
        <v>1177</v>
      </c>
      <c r="D819" s="74" t="s">
        <v>1191</v>
      </c>
      <c r="E819" s="74" t="s">
        <v>1353</v>
      </c>
      <c r="H819" s="74" t="s">
        <v>1047</v>
      </c>
      <c r="I819" s="74" t="s">
        <v>1048</v>
      </c>
      <c r="K819" s="74" t="s">
        <v>24</v>
      </c>
      <c r="L819" s="74" t="s">
        <v>2394</v>
      </c>
      <c r="M819" s="107">
        <v>-3.3831466666666601</v>
      </c>
      <c r="N819" s="107">
        <v>36.936704999999897</v>
      </c>
      <c r="O819" s="108">
        <v>1110.4000000000001</v>
      </c>
      <c r="P819" s="108">
        <v>0.75</v>
      </c>
      <c r="Q819" s="108">
        <v>0.83521489999999998</v>
      </c>
      <c r="R819" s="135"/>
      <c r="S819" s="74">
        <v>30</v>
      </c>
      <c r="T819" s="74">
        <v>25</v>
      </c>
      <c r="U819" s="109">
        <f>V819/X819*T819</f>
        <v>1.8333333333333333</v>
      </c>
      <c r="V819" s="109">
        <v>0.22</v>
      </c>
      <c r="W819" s="109">
        <v>0.17733000000000002</v>
      </c>
      <c r="X819" s="74">
        <v>3</v>
      </c>
      <c r="Y819" s="109">
        <v>0.12673999999999999</v>
      </c>
      <c r="Z819" s="109">
        <v>12.5</v>
      </c>
      <c r="AA819" s="77">
        <f>Y819/W819</f>
        <v>0.71471268256922116</v>
      </c>
      <c r="AB819" s="77">
        <f>U819</f>
        <v>1.8333333333333333</v>
      </c>
      <c r="AC819" s="78">
        <f>+AB819*(100-Z819)/100</f>
        <v>1.6041666666666665</v>
      </c>
      <c r="AD819" s="78">
        <f>AC819*AA819</f>
        <v>1.1465182616214589</v>
      </c>
      <c r="AE819" s="78">
        <f>+(AD819/Z819*12.5)</f>
        <v>1.1465182616214589</v>
      </c>
      <c r="AF819" s="63">
        <f>AE819*10000/25</f>
        <v>458.60730464858352</v>
      </c>
      <c r="AG819" s="63"/>
      <c r="AH819" s="74" t="s">
        <v>1333</v>
      </c>
    </row>
    <row r="820" spans="1:34" ht="15" x14ac:dyDescent="0.2">
      <c r="A820" s="106" t="s">
        <v>23</v>
      </c>
      <c r="B820" s="74" t="s">
        <v>1078</v>
      </c>
      <c r="C820" s="74" t="s">
        <v>1157</v>
      </c>
      <c r="D820" s="74" t="s">
        <v>1158</v>
      </c>
      <c r="E820" s="74" t="s">
        <v>2402</v>
      </c>
      <c r="H820" s="74" t="s">
        <v>977</v>
      </c>
      <c r="I820" s="74" t="s">
        <v>2457</v>
      </c>
      <c r="J820" s="74" t="s">
        <v>961</v>
      </c>
      <c r="K820" s="74" t="s">
        <v>26</v>
      </c>
      <c r="L820" s="74" t="s">
        <v>2469</v>
      </c>
      <c r="M820" s="107">
        <v>-10.416395</v>
      </c>
      <c r="N820" s="107">
        <v>36.145498330000002</v>
      </c>
      <c r="O820" s="108">
        <v>839.9</v>
      </c>
      <c r="P820" s="108">
        <v>1</v>
      </c>
      <c r="Q820" s="108">
        <v>1.2345365800000001</v>
      </c>
      <c r="R820" s="137"/>
      <c r="S820" s="74">
        <v>67</v>
      </c>
      <c r="T820" s="74">
        <v>57</v>
      </c>
      <c r="U820" s="109">
        <f>V820/X820*T820</f>
        <v>11.78</v>
      </c>
      <c r="V820" s="109">
        <v>0.62</v>
      </c>
      <c r="W820" s="109">
        <v>0.3</v>
      </c>
      <c r="X820" s="74">
        <v>3</v>
      </c>
      <c r="Y820" s="109">
        <v>0.249</v>
      </c>
      <c r="Z820" s="110">
        <f>(V820-W820)/V820*100</f>
        <v>51.612903225806448</v>
      </c>
      <c r="AA820" s="77">
        <f>Y820/W820</f>
        <v>0.83000000000000007</v>
      </c>
      <c r="AB820" s="77">
        <f>U820</f>
        <v>11.78</v>
      </c>
      <c r="AC820" s="78">
        <f>+AB820*(100-Z820)/100</f>
        <v>5.7</v>
      </c>
      <c r="AD820" s="78">
        <f>AC820*AA820</f>
        <v>4.7310000000000008</v>
      </c>
      <c r="AE820" s="78">
        <f>+(AD820/Z820*12.5)</f>
        <v>1.1457890625000002</v>
      </c>
      <c r="AF820" s="63">
        <f>AE820*10000/25</f>
        <v>458.31562500000007</v>
      </c>
      <c r="AG820" s="63"/>
      <c r="AH820" s="74" t="s">
        <v>1333</v>
      </c>
    </row>
    <row r="821" spans="1:34" ht="15" x14ac:dyDescent="0.2">
      <c r="A821" s="106" t="s">
        <v>23</v>
      </c>
      <c r="B821" s="74" t="s">
        <v>1078</v>
      </c>
      <c r="C821" s="74" t="s">
        <v>1079</v>
      </c>
      <c r="D821" s="74" t="s">
        <v>1080</v>
      </c>
      <c r="E821" s="74" t="s">
        <v>1165</v>
      </c>
      <c r="H821" s="74" t="s">
        <v>148</v>
      </c>
      <c r="I821" s="74" t="s">
        <v>1166</v>
      </c>
      <c r="J821" s="74" t="s">
        <v>1167</v>
      </c>
      <c r="K821" s="74" t="s">
        <v>25</v>
      </c>
      <c r="L821" s="74" t="s">
        <v>1170</v>
      </c>
      <c r="M821" s="107">
        <v>-7.4665716666666597</v>
      </c>
      <c r="N821" s="107">
        <v>35.779736666666601</v>
      </c>
      <c r="O821" s="108">
        <v>1310</v>
      </c>
      <c r="P821" s="108">
        <v>3</v>
      </c>
      <c r="Q821" s="108">
        <v>2.6425408699999999</v>
      </c>
      <c r="R821" s="137"/>
      <c r="S821" s="74">
        <v>10</v>
      </c>
      <c r="T821" s="74">
        <v>10</v>
      </c>
      <c r="U821" s="109">
        <f>V821/X821*T821</f>
        <v>1.5</v>
      </c>
      <c r="V821" s="109">
        <v>0.6</v>
      </c>
      <c r="W821" s="109">
        <v>0.31925999999999999</v>
      </c>
      <c r="X821" s="74">
        <v>4</v>
      </c>
      <c r="Y821" s="109">
        <v>0.26068999999999998</v>
      </c>
      <c r="Z821" s="109">
        <v>11.9</v>
      </c>
      <c r="AA821" s="77">
        <f>Y821/W821</f>
        <v>0.8165445091774729</v>
      </c>
      <c r="AB821" s="77">
        <f>U821</f>
        <v>1.5</v>
      </c>
      <c r="AC821" s="78">
        <f>+AB821*(100-Z821)/100</f>
        <v>1.3214999999999997</v>
      </c>
      <c r="AD821" s="78">
        <f>AC821*AA821</f>
        <v>1.0790635688780301</v>
      </c>
      <c r="AE821" s="78">
        <f>+(AD821/Z821*12.5)</f>
        <v>1.1334701353760821</v>
      </c>
      <c r="AF821" s="61">
        <f>AE821*10000/25</f>
        <v>453.38805415043288</v>
      </c>
      <c r="AG821" s="63"/>
      <c r="AH821" s="74" t="s">
        <v>2993</v>
      </c>
    </row>
    <row r="822" spans="1:34" ht="15" x14ac:dyDescent="0.2">
      <c r="A822" s="106" t="s">
        <v>23</v>
      </c>
      <c r="B822" s="74" t="s">
        <v>1078</v>
      </c>
      <c r="C822" s="74" t="s">
        <v>1157</v>
      </c>
      <c r="D822" s="74" t="s">
        <v>1158</v>
      </c>
      <c r="E822" s="74" t="s">
        <v>2402</v>
      </c>
      <c r="H822" s="74" t="s">
        <v>960</v>
      </c>
      <c r="I822" s="74" t="s">
        <v>2474</v>
      </c>
      <c r="J822" s="74" t="s">
        <v>945</v>
      </c>
      <c r="K822" s="74" t="s">
        <v>25</v>
      </c>
      <c r="L822" s="74" t="s">
        <v>2478</v>
      </c>
      <c r="M822" s="107">
        <v>-10.412155</v>
      </c>
      <c r="N822" s="107">
        <v>36.144826666666603</v>
      </c>
      <c r="O822" s="108">
        <v>814.9</v>
      </c>
      <c r="P822" s="108">
        <v>4</v>
      </c>
      <c r="Q822" s="108">
        <v>6.0839722050000002</v>
      </c>
      <c r="R822" s="137"/>
      <c r="S822" s="74">
        <v>58</v>
      </c>
      <c r="T822" s="74">
        <v>51</v>
      </c>
      <c r="U822" s="109">
        <f>V822/X822*T822</f>
        <v>10.88</v>
      </c>
      <c r="V822" s="109">
        <v>0.64</v>
      </c>
      <c r="W822" s="109">
        <v>0.3</v>
      </c>
      <c r="X822" s="74">
        <v>3</v>
      </c>
      <c r="Y822" s="109">
        <v>0.27900000000000003</v>
      </c>
      <c r="Z822" s="76">
        <f>(V822-W822)/V822*100</f>
        <v>53.125</v>
      </c>
      <c r="AA822" s="77">
        <f>Y822/W822</f>
        <v>0.93000000000000016</v>
      </c>
      <c r="AB822" s="77">
        <f>U822</f>
        <v>10.88</v>
      </c>
      <c r="AC822" s="78">
        <f>+AB822*(100-Z822)/100</f>
        <v>5.1000000000000005</v>
      </c>
      <c r="AD822" s="78">
        <f>AC822*AA822</f>
        <v>4.7430000000000012</v>
      </c>
      <c r="AE822" s="78">
        <f>+(AD822/Z822*12.5)</f>
        <v>1.1160000000000003</v>
      </c>
      <c r="AF822" s="63">
        <f>AE822*10000/25</f>
        <v>446.40000000000015</v>
      </c>
      <c r="AG822" s="63"/>
      <c r="AH822" s="74" t="s">
        <v>2993</v>
      </c>
    </row>
    <row r="823" spans="1:34" ht="15" x14ac:dyDescent="0.2">
      <c r="A823" s="106" t="s">
        <v>23</v>
      </c>
      <c r="B823" s="74" t="s">
        <v>1078</v>
      </c>
      <c r="C823" s="74" t="s">
        <v>1194</v>
      </c>
      <c r="D823" s="74" t="s">
        <v>1383</v>
      </c>
      <c r="E823" s="74" t="s">
        <v>1784</v>
      </c>
      <c r="H823" s="74" t="s">
        <v>343</v>
      </c>
      <c r="I823" s="74" t="s">
        <v>2136</v>
      </c>
      <c r="J823" s="74" t="s">
        <v>344</v>
      </c>
      <c r="K823" s="74" t="s">
        <v>26</v>
      </c>
      <c r="L823" s="74" t="s">
        <v>2150</v>
      </c>
      <c r="M823" s="107">
        <v>-7.6932683329999998</v>
      </c>
      <c r="N823" s="107">
        <v>31.116543329999999</v>
      </c>
      <c r="O823" s="108">
        <v>1637</v>
      </c>
      <c r="P823" s="108">
        <v>1</v>
      </c>
      <c r="Q823" s="108">
        <v>0.84658173000000003</v>
      </c>
      <c r="R823" s="137"/>
      <c r="S823" s="74">
        <v>79</v>
      </c>
      <c r="T823" s="74">
        <v>42</v>
      </c>
      <c r="U823" s="109">
        <f>V823/X823*T823</f>
        <v>4.1999999999999993</v>
      </c>
      <c r="V823" s="109">
        <v>0.3</v>
      </c>
      <c r="W823" s="109">
        <v>0.22</v>
      </c>
      <c r="X823" s="74">
        <v>3</v>
      </c>
      <c r="Y823" s="109">
        <v>0.16200000000000001</v>
      </c>
      <c r="Z823" s="76">
        <f>(V823-W823)/V823*100</f>
        <v>26.666666666666668</v>
      </c>
      <c r="AA823" s="77">
        <f>Y823/W823</f>
        <v>0.73636363636363633</v>
      </c>
      <c r="AB823" s="77">
        <f>U823</f>
        <v>4.1999999999999993</v>
      </c>
      <c r="AC823" s="78">
        <f>+AB823*(100-Z823)/100</f>
        <v>3.0799999999999996</v>
      </c>
      <c r="AD823" s="78">
        <f>AC823*AA823</f>
        <v>2.2679999999999998</v>
      </c>
      <c r="AE823" s="78">
        <f>+(AD823/Z823*12.5)</f>
        <v>1.0631249999999999</v>
      </c>
      <c r="AF823" s="63">
        <f>AE823*10000/25</f>
        <v>425.24999999999994</v>
      </c>
      <c r="AG823" s="63"/>
      <c r="AH823" s="74" t="s">
        <v>2993</v>
      </c>
    </row>
    <row r="824" spans="1:34" ht="15" x14ac:dyDescent="0.2">
      <c r="A824" s="106" t="s">
        <v>23</v>
      </c>
      <c r="B824" s="74" t="s">
        <v>1078</v>
      </c>
      <c r="C824" s="74" t="s">
        <v>1157</v>
      </c>
      <c r="D824" s="74" t="s">
        <v>1489</v>
      </c>
      <c r="E824" s="74" t="s">
        <v>1490</v>
      </c>
      <c r="H824" s="74" t="s">
        <v>396</v>
      </c>
      <c r="I824" s="74" t="s">
        <v>397</v>
      </c>
      <c r="J824" s="74" t="s">
        <v>397</v>
      </c>
      <c r="K824" s="74" t="s">
        <v>24</v>
      </c>
      <c r="L824" s="74" t="s">
        <v>2631</v>
      </c>
      <c r="M824" s="107">
        <v>-10.5686106974997</v>
      </c>
      <c r="N824" s="107">
        <v>35.396976782649702</v>
      </c>
      <c r="O824" s="108">
        <v>966.34464767659699</v>
      </c>
      <c r="P824" s="108">
        <v>1</v>
      </c>
      <c r="Q824" s="108">
        <v>0.65112167499999996</v>
      </c>
      <c r="R824" s="137"/>
      <c r="S824" s="74">
        <v>33</v>
      </c>
      <c r="T824" s="74">
        <v>40</v>
      </c>
      <c r="U824" s="109">
        <f>V824/X824*T824</f>
        <v>7.4666666666666668</v>
      </c>
      <c r="V824" s="109">
        <v>0.56000000000000005</v>
      </c>
      <c r="W824" s="109">
        <v>0.4</v>
      </c>
      <c r="X824" s="74">
        <v>3</v>
      </c>
      <c r="Y824" s="109">
        <v>0.182</v>
      </c>
      <c r="Z824" s="76">
        <f>(V824-W824)/V824*100</f>
        <v>28.571428571428577</v>
      </c>
      <c r="AA824" s="77">
        <f>Y824/W824</f>
        <v>0.45499999999999996</v>
      </c>
      <c r="AB824" s="77">
        <f>U824</f>
        <v>7.4666666666666668</v>
      </c>
      <c r="AC824" s="78">
        <f>+AB824*(100-Z824)/100</f>
        <v>5.3333333333333321</v>
      </c>
      <c r="AD824" s="78">
        <f>AC824*AA824</f>
        <v>2.4266666666666659</v>
      </c>
      <c r="AE824" s="78">
        <f>+(AD824/Z824*12.5)</f>
        <v>1.0616666666666661</v>
      </c>
      <c r="AF824" s="63">
        <f>AE824*10000/25</f>
        <v>424.6666666666664</v>
      </c>
      <c r="AG824" s="63"/>
      <c r="AH824" s="74" t="s">
        <v>2993</v>
      </c>
    </row>
    <row r="825" spans="1:34" ht="15" x14ac:dyDescent="0.2">
      <c r="A825" s="106" t="s">
        <v>23</v>
      </c>
      <c r="B825" s="74" t="s">
        <v>1078</v>
      </c>
      <c r="C825" s="74" t="s">
        <v>1113</v>
      </c>
      <c r="D825" s="74" t="s">
        <v>1243</v>
      </c>
      <c r="E825" s="74" t="s">
        <v>1244</v>
      </c>
      <c r="H825" s="74" t="s">
        <v>684</v>
      </c>
      <c r="I825" s="74" t="s">
        <v>1883</v>
      </c>
      <c r="J825" s="74" t="s">
        <v>291</v>
      </c>
      <c r="K825" s="74" t="s">
        <v>26</v>
      </c>
      <c r="L825" s="74" t="s">
        <v>1885</v>
      </c>
      <c r="M825" s="107">
        <v>-9.2642748539999999</v>
      </c>
      <c r="N825" s="107">
        <v>34.601753690000002</v>
      </c>
      <c r="O825" s="108">
        <v>1978.3064509999999</v>
      </c>
      <c r="P825" s="108">
        <v>0.25</v>
      </c>
      <c r="Q825" s="108">
        <v>0.27873444000000003</v>
      </c>
      <c r="R825" s="137"/>
      <c r="S825" s="74">
        <v>96</v>
      </c>
      <c r="T825" s="74">
        <v>88</v>
      </c>
      <c r="U825" s="109">
        <f>V825/X825*T825</f>
        <v>21.119999999999997</v>
      </c>
      <c r="V825" s="109">
        <v>0.48</v>
      </c>
      <c r="W825" s="109">
        <v>0.2</v>
      </c>
      <c r="X825" s="74">
        <v>2</v>
      </c>
      <c r="Y825" s="109">
        <v>0.111</v>
      </c>
      <c r="Z825" s="76">
        <f>(V825-W825)/V825*100</f>
        <v>58.333333333333329</v>
      </c>
      <c r="AA825" s="77">
        <f>Y825/W825</f>
        <v>0.55499999999999994</v>
      </c>
      <c r="AB825" s="77">
        <f>U825</f>
        <v>21.119999999999997</v>
      </c>
      <c r="AC825" s="78">
        <f>+AB825*(100-Z825)/100</f>
        <v>8.8000000000000007</v>
      </c>
      <c r="AD825" s="78">
        <f>AC825*AA825</f>
        <v>4.8839999999999995</v>
      </c>
      <c r="AE825" s="78">
        <f>+(AD825/Z825*12.5)</f>
        <v>1.0465714285714285</v>
      </c>
      <c r="AF825" s="63">
        <f>AE825*10000/25</f>
        <v>418.62857142857138</v>
      </c>
      <c r="AG825" s="63"/>
      <c r="AH825" s="74" t="s">
        <v>2993</v>
      </c>
    </row>
    <row r="826" spans="1:34" ht="15" x14ac:dyDescent="0.2">
      <c r="A826" s="106" t="s">
        <v>23</v>
      </c>
      <c r="B826" s="74" t="s">
        <v>1078</v>
      </c>
      <c r="C826" s="74" t="s">
        <v>1194</v>
      </c>
      <c r="D826" s="74" t="s">
        <v>1383</v>
      </c>
      <c r="E826" s="74" t="s">
        <v>1699</v>
      </c>
      <c r="H826" s="74" t="s">
        <v>912</v>
      </c>
      <c r="I826" s="74" t="s">
        <v>2181</v>
      </c>
      <c r="J826" s="74" t="s">
        <v>2181</v>
      </c>
      <c r="K826" s="74" t="s">
        <v>26</v>
      </c>
      <c r="L826" s="74" t="s">
        <v>2191</v>
      </c>
      <c r="M826" s="107">
        <v>-7.7645691369999996</v>
      </c>
      <c r="N826" s="107">
        <v>31.145399090000002</v>
      </c>
      <c r="O826" s="108">
        <v>1724.0452760000001</v>
      </c>
      <c r="P826" s="108">
        <v>2</v>
      </c>
      <c r="Q826" s="108">
        <v>2.2402539300000002</v>
      </c>
      <c r="R826" s="137"/>
      <c r="S826" s="74">
        <v>42</v>
      </c>
      <c r="T826" s="74">
        <v>27</v>
      </c>
      <c r="U826" s="109">
        <f>V826/X826*T826</f>
        <v>2.6999999999999997</v>
      </c>
      <c r="V826" s="109">
        <v>0.3</v>
      </c>
      <c r="W826" s="109">
        <v>0.24</v>
      </c>
      <c r="X826" s="74">
        <v>3</v>
      </c>
      <c r="Y826" s="109">
        <v>0.185</v>
      </c>
      <c r="Z826" s="76">
        <f>(V826-W826)/V826*100</f>
        <v>20</v>
      </c>
      <c r="AA826" s="77">
        <f>Y826/W826</f>
        <v>0.77083333333333337</v>
      </c>
      <c r="AB826" s="77">
        <f>U826</f>
        <v>2.6999999999999997</v>
      </c>
      <c r="AC826" s="78">
        <f>+AB826*(100-Z826)/100</f>
        <v>2.1599999999999997</v>
      </c>
      <c r="AD826" s="78">
        <f>AC826*AA826</f>
        <v>1.6649999999999998</v>
      </c>
      <c r="AE826" s="78">
        <f>+(AD826/Z826*12.5)</f>
        <v>1.0406249999999999</v>
      </c>
      <c r="AF826" s="63">
        <f>AE826*10000/25</f>
        <v>416.25</v>
      </c>
      <c r="AG826" s="63"/>
      <c r="AH826" s="74" t="s">
        <v>2993</v>
      </c>
    </row>
    <row r="827" spans="1:34" ht="15" x14ac:dyDescent="0.2">
      <c r="A827" s="106" t="s">
        <v>23</v>
      </c>
      <c r="B827" s="74" t="s">
        <v>1078</v>
      </c>
      <c r="C827" s="74" t="s">
        <v>1157</v>
      </c>
      <c r="D827" s="74" t="s">
        <v>1158</v>
      </c>
      <c r="E827" s="74" t="s">
        <v>2346</v>
      </c>
      <c r="H827" s="74" t="s">
        <v>972</v>
      </c>
      <c r="I827" s="74" t="s">
        <v>968</v>
      </c>
      <c r="J827" s="74" t="s">
        <v>968</v>
      </c>
      <c r="K827" s="74" t="s">
        <v>26</v>
      </c>
      <c r="L827" s="74" t="s">
        <v>2354</v>
      </c>
      <c r="M827" s="107">
        <v>-10.448893330000001</v>
      </c>
      <c r="N827" s="107">
        <v>36.17891333</v>
      </c>
      <c r="O827" s="108">
        <v>781.5</v>
      </c>
      <c r="P827" s="108">
        <v>1.25</v>
      </c>
      <c r="Q827" s="108">
        <v>0.77393285999999994</v>
      </c>
      <c r="R827" s="137"/>
      <c r="S827" s="74">
        <v>54</v>
      </c>
      <c r="T827" s="74">
        <v>56</v>
      </c>
      <c r="U827" s="109">
        <f>V827/X827*T827</f>
        <v>11.573333333333334</v>
      </c>
      <c r="V827" s="109">
        <v>0.62</v>
      </c>
      <c r="W827" s="109">
        <v>0.3</v>
      </c>
      <c r="X827" s="74">
        <v>3</v>
      </c>
      <c r="Y827" s="109">
        <v>0.23</v>
      </c>
      <c r="Z827" s="76">
        <f>(V827-W827)/V827*100</f>
        <v>51.612903225806448</v>
      </c>
      <c r="AA827" s="77">
        <f>Y827/W827</f>
        <v>0.76666666666666672</v>
      </c>
      <c r="AB827" s="77">
        <f>U827</f>
        <v>11.573333333333334</v>
      </c>
      <c r="AC827" s="78">
        <f>+AB827*(100-Z827)/100</f>
        <v>5.6000000000000014</v>
      </c>
      <c r="AD827" s="78">
        <f>AC827*AA827</f>
        <v>4.2933333333333348</v>
      </c>
      <c r="AE827" s="78">
        <f>+(AD827/Z827*12.5)</f>
        <v>1.0397916666666671</v>
      </c>
      <c r="AF827" s="63">
        <f>AE827*10000/25</f>
        <v>415.91666666666686</v>
      </c>
      <c r="AG827" s="63"/>
      <c r="AH827" s="74" t="s">
        <v>2127</v>
      </c>
    </row>
    <row r="828" spans="1:34" ht="15" x14ac:dyDescent="0.2">
      <c r="A828" s="106" t="s">
        <v>23</v>
      </c>
      <c r="B828" s="74" t="s">
        <v>1078</v>
      </c>
      <c r="C828" s="74" t="s">
        <v>1194</v>
      </c>
      <c r="D828" s="74" t="s">
        <v>1383</v>
      </c>
      <c r="E828" s="74" t="s">
        <v>1784</v>
      </c>
      <c r="H828" s="74" t="s">
        <v>339</v>
      </c>
      <c r="I828" s="74" t="s">
        <v>340</v>
      </c>
      <c r="J828" s="74" t="s">
        <v>340</v>
      </c>
      <c r="K828" s="74" t="s">
        <v>26</v>
      </c>
      <c r="L828" s="74" t="s">
        <v>2100</v>
      </c>
      <c r="M828" s="107">
        <v>-7.6949590250000002</v>
      </c>
      <c r="N828" s="107">
        <v>31.110420690000002</v>
      </c>
      <c r="O828" s="108">
        <v>1617.61284</v>
      </c>
      <c r="P828" s="108">
        <v>6</v>
      </c>
      <c r="Q828" s="108">
        <v>7.1274966199999996</v>
      </c>
      <c r="R828" s="137"/>
      <c r="S828" s="74">
        <v>68</v>
      </c>
      <c r="T828" s="74">
        <v>51</v>
      </c>
      <c r="U828" s="109">
        <f>V828/X828*T828</f>
        <v>4.08</v>
      </c>
      <c r="V828" s="109">
        <v>0.24</v>
      </c>
      <c r="W828" s="109">
        <v>0.18</v>
      </c>
      <c r="X828" s="74">
        <v>3</v>
      </c>
      <c r="Y828" s="109">
        <v>0.122</v>
      </c>
      <c r="Z828" s="110">
        <f>(V828-W828)/V828*100</f>
        <v>25</v>
      </c>
      <c r="AA828" s="77">
        <f>Y828/W828</f>
        <v>0.67777777777777781</v>
      </c>
      <c r="AB828" s="77">
        <f>U828</f>
        <v>4.08</v>
      </c>
      <c r="AC828" s="78">
        <f>+AB828*(100-Z828)/100</f>
        <v>3.06</v>
      </c>
      <c r="AD828" s="78">
        <f>AC828*AA828</f>
        <v>2.0740000000000003</v>
      </c>
      <c r="AE828" s="78">
        <f>+(AD828/Z828*12.5)</f>
        <v>1.0370000000000001</v>
      </c>
      <c r="AF828" s="61">
        <f>AE828*10000/25</f>
        <v>414.80000000000007</v>
      </c>
      <c r="AG828" s="63"/>
      <c r="AH828" s="74" t="s">
        <v>2127</v>
      </c>
    </row>
    <row r="829" spans="1:34" ht="15" x14ac:dyDescent="0.2">
      <c r="A829" s="106" t="s">
        <v>23</v>
      </c>
      <c r="B829" s="74" t="s">
        <v>1078</v>
      </c>
      <c r="C829" s="74" t="s">
        <v>1113</v>
      </c>
      <c r="D829" s="74" t="s">
        <v>1598</v>
      </c>
      <c r="E829" s="74" t="s">
        <v>1723</v>
      </c>
      <c r="H829" s="74" t="s">
        <v>966</v>
      </c>
      <c r="I829" s="74" t="s">
        <v>1724</v>
      </c>
      <c r="J829" s="74" t="s">
        <v>273</v>
      </c>
      <c r="K829" s="74" t="s">
        <v>26</v>
      </c>
      <c r="L829" s="74" t="s">
        <v>1730</v>
      </c>
      <c r="M829" s="107">
        <v>-9.3920996419999998</v>
      </c>
      <c r="N829" s="107">
        <v>34.769681990000002</v>
      </c>
      <c r="O829" s="108">
        <v>1983.3560190000001</v>
      </c>
      <c r="P829" s="108">
        <v>1</v>
      </c>
      <c r="Q829" s="108">
        <v>0.96272108000000001</v>
      </c>
      <c r="R829" s="137"/>
      <c r="S829" s="74">
        <v>73</v>
      </c>
      <c r="T829" s="74">
        <v>64</v>
      </c>
      <c r="U829" s="109">
        <f>V829/X829*T829</f>
        <v>14.08</v>
      </c>
      <c r="V829" s="109">
        <v>0.44</v>
      </c>
      <c r="W829" s="109">
        <v>0.2</v>
      </c>
      <c r="X829" s="74">
        <v>2</v>
      </c>
      <c r="Y829" s="109">
        <v>0.14099999999999999</v>
      </c>
      <c r="Z829" s="76">
        <f>(V829-W829)/V829*100</f>
        <v>54.54545454545454</v>
      </c>
      <c r="AA829" s="77">
        <f>Y829/W829</f>
        <v>0.70499999999999985</v>
      </c>
      <c r="AB829" s="77">
        <f>U829</f>
        <v>14.08</v>
      </c>
      <c r="AC829" s="78">
        <f>+AB829*(100-Z829)/100</f>
        <v>6.4000000000000012</v>
      </c>
      <c r="AD829" s="78">
        <f>AC829*AA829</f>
        <v>4.5119999999999996</v>
      </c>
      <c r="AE829" s="78">
        <f>+(AD829/Z829*12.5)</f>
        <v>1.034</v>
      </c>
      <c r="AF829" s="63">
        <f>AE829*10000/25</f>
        <v>413.6</v>
      </c>
      <c r="AG829" s="63"/>
      <c r="AH829" s="74" t="s">
        <v>2127</v>
      </c>
    </row>
    <row r="830" spans="1:34" ht="15" x14ac:dyDescent="0.2">
      <c r="A830" s="106" t="s">
        <v>23</v>
      </c>
      <c r="B830" s="74" t="s">
        <v>1086</v>
      </c>
      <c r="C830" s="74" t="s">
        <v>1087</v>
      </c>
      <c r="D830" s="74" t="s">
        <v>1260</v>
      </c>
      <c r="E830" s="74" t="s">
        <v>1261</v>
      </c>
      <c r="H830" s="74" t="s">
        <v>799</v>
      </c>
      <c r="I830" s="74" t="s">
        <v>2490</v>
      </c>
      <c r="J830" s="74" t="s">
        <v>2491</v>
      </c>
      <c r="K830" s="74" t="s">
        <v>25</v>
      </c>
      <c r="L830" s="74" t="s">
        <v>2492</v>
      </c>
      <c r="M830" s="107">
        <v>-3.7744230348484602</v>
      </c>
      <c r="N830" s="107">
        <v>37.616219637338801</v>
      </c>
      <c r="O830" s="108">
        <v>993.19749767479198</v>
      </c>
      <c r="P830" s="108">
        <v>0.75</v>
      </c>
      <c r="Q830" s="108">
        <v>0.64593246999999998</v>
      </c>
      <c r="R830" s="135"/>
      <c r="S830" s="74">
        <v>62</v>
      </c>
      <c r="T830" s="74">
        <v>22</v>
      </c>
      <c r="U830" s="109">
        <f>V830/X830*T830</f>
        <v>1.6133333333333333</v>
      </c>
      <c r="V830" s="109">
        <v>0.22</v>
      </c>
      <c r="W830" s="109">
        <v>0.15003999999999998</v>
      </c>
      <c r="X830" s="74">
        <v>3</v>
      </c>
      <c r="Y830" s="109">
        <v>9.2950000000000005E-2</v>
      </c>
      <c r="Z830" s="109">
        <v>10.8</v>
      </c>
      <c r="AA830" s="77">
        <f>Y830/W830</f>
        <v>0.61950146627565994</v>
      </c>
      <c r="AB830" s="77">
        <f>U830</f>
        <v>1.6133333333333333</v>
      </c>
      <c r="AC830" s="78">
        <f>+AB830*(100-Z830)/100</f>
        <v>1.4390933333333333</v>
      </c>
      <c r="AD830" s="78">
        <f>AC830*AA830</f>
        <v>0.89152043010752702</v>
      </c>
      <c r="AE830" s="78">
        <f>+(AD830/Z830*12.5)</f>
        <v>1.0318523496614895</v>
      </c>
      <c r="AF830" s="63">
        <f>AE830*10000/25</f>
        <v>412.74093986459576</v>
      </c>
      <c r="AG830" s="63"/>
      <c r="AH830" s="74" t="s">
        <v>2993</v>
      </c>
    </row>
    <row r="831" spans="1:34" ht="15" x14ac:dyDescent="0.2">
      <c r="A831" s="106" t="s">
        <v>23</v>
      </c>
      <c r="B831" s="74" t="s">
        <v>1086</v>
      </c>
      <c r="C831" s="74" t="s">
        <v>1087</v>
      </c>
      <c r="D831" s="74" t="s">
        <v>1260</v>
      </c>
      <c r="E831" s="74" t="s">
        <v>1300</v>
      </c>
      <c r="H831" s="74" t="s">
        <v>788</v>
      </c>
      <c r="I831" s="74" t="s">
        <v>2174</v>
      </c>
      <c r="J831" s="74" t="s">
        <v>789</v>
      </c>
      <c r="K831" s="74" t="s">
        <v>26</v>
      </c>
      <c r="L831" s="74" t="s">
        <v>2176</v>
      </c>
      <c r="M831" s="107">
        <v>-3.7451351100000001</v>
      </c>
      <c r="N831" s="107">
        <v>37.600873499999999</v>
      </c>
      <c r="O831" s="108">
        <v>927.24535070000002</v>
      </c>
      <c r="P831" s="108">
        <v>1</v>
      </c>
      <c r="Q831" s="108">
        <v>1.1853626850000001</v>
      </c>
      <c r="R831" s="135"/>
      <c r="S831" s="74">
        <v>51</v>
      </c>
      <c r="T831" s="74">
        <v>17</v>
      </c>
      <c r="U831" s="109">
        <f>V831/X831*T831</f>
        <v>1.5866666666666667</v>
      </c>
      <c r="V831" s="109">
        <v>0.28000000000000003</v>
      </c>
      <c r="W831" s="109">
        <v>0.17452999999999999</v>
      </c>
      <c r="X831" s="74">
        <v>3</v>
      </c>
      <c r="Y831" s="109">
        <v>0.10984000000000001</v>
      </c>
      <c r="Z831" s="109">
        <v>10.8</v>
      </c>
      <c r="AA831" s="77">
        <f>Y831/W831</f>
        <v>0.62934739013350149</v>
      </c>
      <c r="AB831" s="77">
        <f>U831</f>
        <v>1.5866666666666667</v>
      </c>
      <c r="AC831" s="78">
        <f>+AB831*(100-Z831)/100</f>
        <v>1.4153066666666667</v>
      </c>
      <c r="AD831" s="78">
        <f>AC831*AA831</f>
        <v>0.89071955690521221</v>
      </c>
      <c r="AE831" s="78">
        <f>+(AD831/Z831*12.5)</f>
        <v>1.0309254130847363</v>
      </c>
      <c r="AF831" s="63">
        <f>AE831*10000/25</f>
        <v>412.37016523389451</v>
      </c>
      <c r="AG831" s="63"/>
      <c r="AH831" s="74" t="s">
        <v>2993</v>
      </c>
    </row>
    <row r="832" spans="1:34" ht="15" x14ac:dyDescent="0.2">
      <c r="A832" s="106" t="s">
        <v>23</v>
      </c>
      <c r="B832" s="74" t="s">
        <v>1078</v>
      </c>
      <c r="C832" s="74" t="s">
        <v>1113</v>
      </c>
      <c r="D832" s="74" t="s">
        <v>1598</v>
      </c>
      <c r="E832" s="74" t="s">
        <v>1723</v>
      </c>
      <c r="H832" s="74" t="s">
        <v>267</v>
      </c>
      <c r="I832" s="74" t="s">
        <v>1731</v>
      </c>
      <c r="J832" s="74" t="s">
        <v>268</v>
      </c>
      <c r="K832" s="74" t="s">
        <v>25</v>
      </c>
      <c r="L832" s="74" t="s">
        <v>1733</v>
      </c>
      <c r="M832" s="107">
        <v>-9.3934142414651909</v>
      </c>
      <c r="N832" s="107">
        <v>34.769087329108899</v>
      </c>
      <c r="O832" s="108">
        <v>2000.51877598137</v>
      </c>
      <c r="P832" s="108">
        <v>0.75</v>
      </c>
      <c r="Q832" s="108">
        <v>1.0771306949999999</v>
      </c>
      <c r="R832" s="137"/>
      <c r="S832" s="74">
        <v>68</v>
      </c>
      <c r="T832" s="74">
        <v>59</v>
      </c>
      <c r="U832" s="109">
        <f>V832/X832*T832</f>
        <v>9.8333333333333321</v>
      </c>
      <c r="V832" s="109">
        <v>0.5</v>
      </c>
      <c r="W832" s="109">
        <v>0.26</v>
      </c>
      <c r="X832" s="74">
        <v>3</v>
      </c>
      <c r="Y832" s="109">
        <v>0.20100000000000001</v>
      </c>
      <c r="Z832" s="76">
        <f>(V832-W832)/V832*100</f>
        <v>48</v>
      </c>
      <c r="AA832" s="77">
        <f>Y832/W832</f>
        <v>0.77307692307692311</v>
      </c>
      <c r="AB832" s="77">
        <f>U832</f>
        <v>9.8333333333333321</v>
      </c>
      <c r="AC832" s="78">
        <f>+AB832*(100-Z832)/100</f>
        <v>5.1133333333333324</v>
      </c>
      <c r="AD832" s="78">
        <f>AC832*AA832</f>
        <v>3.9529999999999994</v>
      </c>
      <c r="AE832" s="78">
        <f>+(AD832/Z832*12.5)</f>
        <v>1.0294270833333332</v>
      </c>
      <c r="AF832" s="63">
        <f>AE832*10000/25</f>
        <v>411.77083333333326</v>
      </c>
      <c r="AG832" s="63"/>
      <c r="AH832" s="74" t="s">
        <v>2993</v>
      </c>
    </row>
    <row r="833" spans="1:34" ht="15" x14ac:dyDescent="0.2">
      <c r="A833" s="106" t="s">
        <v>23</v>
      </c>
      <c r="B833" s="74" t="s">
        <v>1078</v>
      </c>
      <c r="C833" s="74" t="s">
        <v>1157</v>
      </c>
      <c r="D833" s="74" t="s">
        <v>1489</v>
      </c>
      <c r="E833" s="74" t="s">
        <v>1490</v>
      </c>
      <c r="H833" s="74" t="s">
        <v>405</v>
      </c>
      <c r="I833" s="74" t="s">
        <v>406</v>
      </c>
      <c r="J833" s="74" t="s">
        <v>406</v>
      </c>
      <c r="K833" s="74" t="s">
        <v>25</v>
      </c>
      <c r="L833" s="74" t="s">
        <v>2677</v>
      </c>
      <c r="M833" s="107">
        <v>-10.567119278258</v>
      </c>
      <c r="N833" s="107">
        <v>35.395960409935803</v>
      </c>
      <c r="O833" s="108">
        <v>976.19147429770499</v>
      </c>
      <c r="P833" s="108">
        <v>0.25</v>
      </c>
      <c r="Q833" s="108">
        <v>0.33186201500000001</v>
      </c>
      <c r="R833" s="137"/>
      <c r="S833" s="74">
        <v>73</v>
      </c>
      <c r="T833" s="74">
        <v>77</v>
      </c>
      <c r="U833" s="109">
        <f>V833/X833*T833</f>
        <v>5.3900000000000006</v>
      </c>
      <c r="V833" s="109">
        <v>0.14000000000000001</v>
      </c>
      <c r="W833" s="109">
        <v>0.1</v>
      </c>
      <c r="X833" s="74">
        <v>2</v>
      </c>
      <c r="Y833" s="109">
        <v>6.0999999999999999E-2</v>
      </c>
      <c r="Z833" s="76">
        <f>(V833-W833)/V833*100</f>
        <v>28.571428571428577</v>
      </c>
      <c r="AA833" s="77">
        <f>Y833/W833</f>
        <v>0.61</v>
      </c>
      <c r="AB833" s="77">
        <f>U833</f>
        <v>5.3900000000000006</v>
      </c>
      <c r="AC833" s="78">
        <f>+AB833*(100-Z833)/100</f>
        <v>3.85</v>
      </c>
      <c r="AD833" s="78">
        <f>AC833*AA833</f>
        <v>2.3485</v>
      </c>
      <c r="AE833" s="78">
        <f>+(AD833/Z833*12.5)</f>
        <v>1.0274687499999999</v>
      </c>
      <c r="AF833" s="63">
        <f>AE833*10000/25</f>
        <v>410.98750000000001</v>
      </c>
      <c r="AG833" s="63"/>
      <c r="AH833" s="74" t="s">
        <v>2993</v>
      </c>
    </row>
    <row r="834" spans="1:34" ht="15" x14ac:dyDescent="0.2">
      <c r="A834" s="106" t="s">
        <v>23</v>
      </c>
      <c r="B834" s="74" t="s">
        <v>1086</v>
      </c>
      <c r="C834" s="74" t="s">
        <v>1087</v>
      </c>
      <c r="D834" s="74" t="s">
        <v>1141</v>
      </c>
      <c r="E834" s="74" t="s">
        <v>1142</v>
      </c>
      <c r="H834" s="74" t="s">
        <v>1069</v>
      </c>
      <c r="I834" s="74" t="s">
        <v>2786</v>
      </c>
      <c r="J834" s="74" t="s">
        <v>848</v>
      </c>
      <c r="K834" s="74" t="s">
        <v>24</v>
      </c>
      <c r="L834" s="74" t="s">
        <v>2789</v>
      </c>
      <c r="M834" s="107" t="s">
        <v>2993</v>
      </c>
      <c r="N834" s="107" t="s">
        <v>2993</v>
      </c>
      <c r="O834" s="108" t="s">
        <v>2993</v>
      </c>
      <c r="P834" s="108">
        <v>2</v>
      </c>
      <c r="Q834" s="108">
        <v>1.9034498150000001</v>
      </c>
      <c r="R834" s="135"/>
      <c r="S834" s="74">
        <v>25</v>
      </c>
      <c r="T834" s="74">
        <v>18</v>
      </c>
      <c r="U834" s="109">
        <f>V834/X834*T834</f>
        <v>1.44</v>
      </c>
      <c r="V834" s="109">
        <v>0.24</v>
      </c>
      <c r="W834" s="109">
        <v>0.32338</v>
      </c>
      <c r="X834" s="74">
        <v>3</v>
      </c>
      <c r="Y834" s="109">
        <v>0.25266</v>
      </c>
      <c r="Z834" s="109">
        <v>12.1</v>
      </c>
      <c r="AA834" s="77">
        <f>Y834/W834</f>
        <v>0.78130991403302619</v>
      </c>
      <c r="AB834" s="77">
        <f>U834</f>
        <v>1.44</v>
      </c>
      <c r="AC834" s="78">
        <f>+AB834*(100-Z834)/100</f>
        <v>1.26576</v>
      </c>
      <c r="AD834" s="78">
        <f>AC834*AA834</f>
        <v>0.98895083678644324</v>
      </c>
      <c r="AE834" s="78">
        <f>+(AD834/Z834*12.5)</f>
        <v>1.0216434264322762</v>
      </c>
      <c r="AF834" s="63">
        <f>AE834*10000/25</f>
        <v>408.65737057291051</v>
      </c>
      <c r="AG834" s="63"/>
      <c r="AH834" s="74" t="s">
        <v>2993</v>
      </c>
    </row>
    <row r="835" spans="1:34" ht="15" x14ac:dyDescent="0.2">
      <c r="A835" s="106" t="s">
        <v>23</v>
      </c>
      <c r="B835" s="74" t="s">
        <v>1078</v>
      </c>
      <c r="C835" s="74" t="s">
        <v>1079</v>
      </c>
      <c r="D835" s="74" t="s">
        <v>1080</v>
      </c>
      <c r="E835" s="74" t="s">
        <v>1165</v>
      </c>
      <c r="H835" s="74" t="s">
        <v>155</v>
      </c>
      <c r="I835" s="74" t="s">
        <v>1212</v>
      </c>
      <c r="J835" s="74" t="s">
        <v>156</v>
      </c>
      <c r="K835" s="74" t="s">
        <v>26</v>
      </c>
      <c r="L835" s="74" t="s">
        <v>1213</v>
      </c>
      <c r="M835" s="107">
        <v>-7.4593249999999998</v>
      </c>
      <c r="N835" s="107">
        <v>35.775493330000003</v>
      </c>
      <c r="O835" s="108">
        <v>1329.4</v>
      </c>
      <c r="P835" s="108">
        <v>1.5</v>
      </c>
      <c r="Q835" s="108">
        <v>1.778908895</v>
      </c>
      <c r="R835" s="137"/>
      <c r="S835" s="74">
        <v>48</v>
      </c>
      <c r="T835" s="74">
        <v>19</v>
      </c>
      <c r="U835" s="109">
        <f>V835/X835*T835</f>
        <v>2.6599999999999997</v>
      </c>
      <c r="V835" s="109">
        <v>0.42</v>
      </c>
      <c r="W835" s="109">
        <v>0.34795999999999999</v>
      </c>
      <c r="X835" s="74">
        <v>3</v>
      </c>
      <c r="Y835" s="109">
        <v>0.20036000000000001</v>
      </c>
      <c r="Z835" s="109">
        <v>16</v>
      </c>
      <c r="AA835" s="77">
        <f>Y835/W835</f>
        <v>0.57581331187492824</v>
      </c>
      <c r="AB835" s="77">
        <f>U835</f>
        <v>2.6599999999999997</v>
      </c>
      <c r="AC835" s="78">
        <f>+AB835*(100-Z835)/100</f>
        <v>2.2343999999999995</v>
      </c>
      <c r="AD835" s="78">
        <f>AC835*AA835</f>
        <v>1.2865972640533394</v>
      </c>
      <c r="AE835" s="78">
        <f>+(AD835/Z835*12.5)</f>
        <v>1.0051541125416714</v>
      </c>
      <c r="AF835" s="63">
        <f>AE835*10000/25</f>
        <v>402.06164501666854</v>
      </c>
      <c r="AG835" s="63"/>
      <c r="AH835" s="74" t="s">
        <v>2993</v>
      </c>
    </row>
    <row r="836" spans="1:34" ht="15" x14ac:dyDescent="0.2">
      <c r="A836" s="106" t="s">
        <v>23</v>
      </c>
      <c r="B836" s="74" t="s">
        <v>1078</v>
      </c>
      <c r="C836" s="74" t="s">
        <v>1132</v>
      </c>
      <c r="D836" s="74" t="s">
        <v>1868</v>
      </c>
      <c r="E836" s="74" t="s">
        <v>2075</v>
      </c>
      <c r="H836" s="74" t="s">
        <v>918</v>
      </c>
      <c r="I836" s="74" t="s">
        <v>2923</v>
      </c>
      <c r="J836" s="74" t="s">
        <v>919</v>
      </c>
      <c r="K836" s="74" t="s">
        <v>26</v>
      </c>
      <c r="L836" s="74" t="s">
        <v>2924</v>
      </c>
      <c r="M836" s="107">
        <v>-9.1728516669999998</v>
      </c>
      <c r="N836" s="107">
        <v>32.707733330000003</v>
      </c>
      <c r="O836" s="108">
        <v>1272</v>
      </c>
      <c r="P836" s="108">
        <v>2</v>
      </c>
      <c r="Q836" s="108">
        <v>1.5953098800000001</v>
      </c>
      <c r="R836" s="135"/>
      <c r="S836" s="74">
        <v>37</v>
      </c>
      <c r="T836" s="74">
        <v>30</v>
      </c>
      <c r="U836" s="109">
        <f>V836/X836*T836</f>
        <v>1.6</v>
      </c>
      <c r="V836" s="109">
        <v>0.16</v>
      </c>
      <c r="W836" s="109">
        <v>0.13957</v>
      </c>
      <c r="X836" s="74">
        <v>3</v>
      </c>
      <c r="Y836" s="109">
        <v>0.10077</v>
      </c>
      <c r="Z836" s="109">
        <v>12.6</v>
      </c>
      <c r="AA836" s="77">
        <f>Y836/W836</f>
        <v>0.72200329583721434</v>
      </c>
      <c r="AB836" s="77">
        <f>U836</f>
        <v>1.6</v>
      </c>
      <c r="AC836" s="78">
        <f>+AB836*(100-Z836)/100</f>
        <v>1.3984000000000001</v>
      </c>
      <c r="AD836" s="78">
        <f>AC836*AA836</f>
        <v>1.0096494088987606</v>
      </c>
      <c r="AE836" s="78">
        <f>+(AD836/Z836*12.5)</f>
        <v>1.0016363183519452</v>
      </c>
      <c r="AF836" s="63">
        <f>AE836*10000/25</f>
        <v>400.65452734077809</v>
      </c>
      <c r="AG836" s="63"/>
      <c r="AH836" s="74" t="s">
        <v>1083</v>
      </c>
    </row>
    <row r="837" spans="1:34" ht="15" x14ac:dyDescent="0.2">
      <c r="A837" s="106" t="s">
        <v>23</v>
      </c>
      <c r="B837" s="74" t="s">
        <v>1078</v>
      </c>
      <c r="C837" s="74" t="s">
        <v>1132</v>
      </c>
      <c r="D837" s="74" t="s">
        <v>1868</v>
      </c>
      <c r="E837" s="74" t="s">
        <v>2075</v>
      </c>
      <c r="H837" s="74" t="s">
        <v>470</v>
      </c>
      <c r="I837" s="74" t="s">
        <v>2940</v>
      </c>
      <c r="J837" s="74" t="s">
        <v>2941</v>
      </c>
      <c r="K837" s="74" t="s">
        <v>25</v>
      </c>
      <c r="L837" s="74" t="s">
        <v>2943</v>
      </c>
      <c r="M837" s="107">
        <v>-9.1807223700226697</v>
      </c>
      <c r="N837" s="107">
        <v>32.706624444968</v>
      </c>
      <c r="O837" s="108">
        <v>1261.5653183438999</v>
      </c>
      <c r="P837" s="108">
        <v>2</v>
      </c>
      <c r="Q837" s="108">
        <v>1.341533045</v>
      </c>
      <c r="R837" s="137"/>
      <c r="S837" s="74">
        <v>96</v>
      </c>
      <c r="T837" s="74">
        <v>42</v>
      </c>
      <c r="U837" s="109">
        <f>V837/X837*T837</f>
        <v>3.36</v>
      </c>
      <c r="V837" s="109">
        <v>0.24</v>
      </c>
      <c r="W837" s="109">
        <v>0.18</v>
      </c>
      <c r="X837" s="74">
        <v>3</v>
      </c>
      <c r="Y837" s="109">
        <v>0.13900000000000001</v>
      </c>
      <c r="Z837" s="76">
        <f>(V837-W837)/V837*100</f>
        <v>25</v>
      </c>
      <c r="AA837" s="77">
        <f>Y837/W837</f>
        <v>0.77222222222222237</v>
      </c>
      <c r="AB837" s="77">
        <f>U837</f>
        <v>3.36</v>
      </c>
      <c r="AC837" s="78">
        <f>+AB837*(100-Z837)/100</f>
        <v>2.52</v>
      </c>
      <c r="AD837" s="78">
        <f>AC837*AA837</f>
        <v>1.9460000000000004</v>
      </c>
      <c r="AE837" s="78">
        <f>+(AD837/Z837*12.5)</f>
        <v>0.97300000000000031</v>
      </c>
      <c r="AF837" s="63">
        <f>AE837*10000/25</f>
        <v>389.20000000000016</v>
      </c>
      <c r="AG837" s="63"/>
      <c r="AH837" s="74" t="s">
        <v>1083</v>
      </c>
    </row>
    <row r="838" spans="1:34" ht="15" x14ac:dyDescent="0.2">
      <c r="A838" s="106" t="s">
        <v>23</v>
      </c>
      <c r="B838" s="74" t="s">
        <v>1086</v>
      </c>
      <c r="C838" s="74" t="s">
        <v>1103</v>
      </c>
      <c r="D838" s="74" t="s">
        <v>1294</v>
      </c>
      <c r="E838" s="74" t="s">
        <v>1565</v>
      </c>
      <c r="H838" s="74" t="s">
        <v>622</v>
      </c>
      <c r="I838" s="74" t="s">
        <v>823</v>
      </c>
      <c r="J838" s="74" t="s">
        <v>823</v>
      </c>
      <c r="K838" s="74" t="s">
        <v>24</v>
      </c>
      <c r="L838" s="74" t="s">
        <v>2496</v>
      </c>
      <c r="M838" s="107">
        <v>-4.3972799999999896</v>
      </c>
      <c r="N838" s="107">
        <v>35.548164999999997</v>
      </c>
      <c r="O838" s="108">
        <v>1588.1</v>
      </c>
      <c r="P838" s="108">
        <v>2.5</v>
      </c>
      <c r="Q838" s="108">
        <v>1.8463685599999999</v>
      </c>
      <c r="R838" s="135"/>
      <c r="S838" s="74">
        <v>11</v>
      </c>
      <c r="T838" s="74">
        <v>11</v>
      </c>
      <c r="U838" s="109">
        <f>V838/X838*T838</f>
        <v>1.5399999999999998</v>
      </c>
      <c r="V838" s="109">
        <v>0.42</v>
      </c>
      <c r="W838" s="109">
        <v>0.20294999999999999</v>
      </c>
      <c r="X838" s="74">
        <v>3</v>
      </c>
      <c r="Y838" s="109">
        <v>0.13372000000000001</v>
      </c>
      <c r="Z838" s="109">
        <v>11.6</v>
      </c>
      <c r="AA838" s="77">
        <f>Y838/W838</f>
        <v>0.65888149790588824</v>
      </c>
      <c r="AB838" s="77">
        <f>U838</f>
        <v>1.5399999999999998</v>
      </c>
      <c r="AC838" s="78">
        <f>+AB838*(100-Z838)/100</f>
        <v>1.3613599999999999</v>
      </c>
      <c r="AD838" s="78">
        <f>AC838*AA838</f>
        <v>0.8969749159891599</v>
      </c>
      <c r="AE838" s="78">
        <f>+(AD838/Z838*12.5)</f>
        <v>0.96656779740211196</v>
      </c>
      <c r="AF838" s="63">
        <f>AE838*10000/25</f>
        <v>386.62711896084483</v>
      </c>
      <c r="AG838" s="63"/>
      <c r="AH838" s="74" t="s">
        <v>1083</v>
      </c>
    </row>
    <row r="839" spans="1:34" ht="15" x14ac:dyDescent="0.2">
      <c r="A839" s="106" t="s">
        <v>23</v>
      </c>
      <c r="B839" s="74" t="s">
        <v>1078</v>
      </c>
      <c r="C839" s="74" t="s">
        <v>1194</v>
      </c>
      <c r="D839" s="74" t="s">
        <v>1383</v>
      </c>
      <c r="E839" s="74" t="s">
        <v>1384</v>
      </c>
      <c r="H839" s="74" t="s">
        <v>333</v>
      </c>
      <c r="I839" s="74" t="s">
        <v>953</v>
      </c>
      <c r="J839" s="74" t="s">
        <v>979</v>
      </c>
      <c r="K839" s="74" t="s">
        <v>26</v>
      </c>
      <c r="L839" s="74" t="s">
        <v>2032</v>
      </c>
      <c r="M839" s="107">
        <v>-7.7229700000000001</v>
      </c>
      <c r="N839" s="107">
        <v>31.092479999999998</v>
      </c>
      <c r="O839" s="108">
        <v>1643.1</v>
      </c>
      <c r="P839" s="108">
        <v>1.5</v>
      </c>
      <c r="Q839" s="108">
        <v>2.5634672699999999</v>
      </c>
      <c r="R839" s="137"/>
      <c r="S839" s="74">
        <v>87</v>
      </c>
      <c r="T839" s="74">
        <v>53</v>
      </c>
      <c r="U839" s="109">
        <f>V839/X839*T839</f>
        <v>6.3599999999999994</v>
      </c>
      <c r="V839" s="109">
        <v>0.36</v>
      </c>
      <c r="W839" s="109">
        <v>0.24</v>
      </c>
      <c r="X839" s="74">
        <v>3</v>
      </c>
      <c r="Y839" s="109">
        <v>0.14499999999999999</v>
      </c>
      <c r="Z839" s="76">
        <f>(V839-W839)/V839*100</f>
        <v>33.333333333333329</v>
      </c>
      <c r="AA839" s="77">
        <f>Y839/W839</f>
        <v>0.60416666666666663</v>
      </c>
      <c r="AB839" s="77">
        <f>U839</f>
        <v>6.3599999999999994</v>
      </c>
      <c r="AC839" s="78">
        <f>+AB839*(100-Z839)/100</f>
        <v>4.24</v>
      </c>
      <c r="AD839" s="78">
        <f>AC839*AA839</f>
        <v>2.5616666666666665</v>
      </c>
      <c r="AE839" s="78">
        <f>+(AD839/Z839*12.5)</f>
        <v>0.96062500000000006</v>
      </c>
      <c r="AF839" s="63">
        <f>AE839*10000/25</f>
        <v>384.25</v>
      </c>
      <c r="AG839" s="63"/>
      <c r="AH839" s="74" t="s">
        <v>2993</v>
      </c>
    </row>
    <row r="840" spans="1:34" ht="15" x14ac:dyDescent="0.2">
      <c r="A840" s="106" t="s">
        <v>23</v>
      </c>
      <c r="B840" s="74" t="s">
        <v>1078</v>
      </c>
      <c r="C840" s="74" t="s">
        <v>1132</v>
      </c>
      <c r="D840" s="74" t="s">
        <v>1868</v>
      </c>
      <c r="E840" s="74" t="s">
        <v>2075</v>
      </c>
      <c r="H840" s="74" t="s">
        <v>920</v>
      </c>
      <c r="I840" s="74" t="s">
        <v>2918</v>
      </c>
      <c r="J840" s="74" t="s">
        <v>2919</v>
      </c>
      <c r="K840" s="74" t="s">
        <v>25</v>
      </c>
      <c r="L840" s="74" t="s">
        <v>2921</v>
      </c>
      <c r="M840" s="107">
        <v>-9.1762166666666598</v>
      </c>
      <c r="N840" s="107">
        <v>32.700461666666598</v>
      </c>
      <c r="O840" s="108">
        <v>1283</v>
      </c>
      <c r="P840" s="108">
        <v>3</v>
      </c>
      <c r="Q840" s="108">
        <v>3.094495915</v>
      </c>
      <c r="R840" s="137"/>
      <c r="S840" s="74">
        <v>62</v>
      </c>
      <c r="T840" s="74">
        <v>57</v>
      </c>
      <c r="U840" s="109">
        <f>V840/X840*T840</f>
        <v>20.900000000000002</v>
      </c>
      <c r="V840" s="109">
        <v>1.1000000000000001</v>
      </c>
      <c r="W840" s="109">
        <v>0.34</v>
      </c>
      <c r="X840" s="74">
        <v>3</v>
      </c>
      <c r="Y840" s="109">
        <v>0.27200000000000002</v>
      </c>
      <c r="Z840" s="76">
        <f>(V840-W840)/V840*100</f>
        <v>69.090909090909079</v>
      </c>
      <c r="AA840" s="77">
        <f>Y840/W840</f>
        <v>0.8</v>
      </c>
      <c r="AB840" s="77">
        <f>U840</f>
        <v>20.900000000000002</v>
      </c>
      <c r="AC840" s="78">
        <f>+AB840*(100-Z840)/100</f>
        <v>6.4600000000000035</v>
      </c>
      <c r="AD840" s="78">
        <f>AC840*AA840</f>
        <v>5.1680000000000028</v>
      </c>
      <c r="AE840" s="78">
        <f>+(AD840/Z840*12.5)</f>
        <v>0.93500000000000061</v>
      </c>
      <c r="AF840" s="63">
        <f>AE840*10000/25</f>
        <v>374.00000000000023</v>
      </c>
      <c r="AG840" s="63"/>
      <c r="AH840" s="74" t="s">
        <v>2993</v>
      </c>
    </row>
    <row r="841" spans="1:34" ht="15" x14ac:dyDescent="0.2">
      <c r="A841" s="106" t="s">
        <v>23</v>
      </c>
      <c r="B841" s="74" t="s">
        <v>1078</v>
      </c>
      <c r="C841" s="74" t="s">
        <v>1079</v>
      </c>
      <c r="D841" s="74" t="s">
        <v>1419</v>
      </c>
      <c r="E841" s="74" t="s">
        <v>1626</v>
      </c>
      <c r="H841" s="74" t="s">
        <v>206</v>
      </c>
      <c r="I841" s="74" t="s">
        <v>207</v>
      </c>
      <c r="J841" s="74" t="s">
        <v>1671</v>
      </c>
      <c r="K841" s="74" t="s">
        <v>24</v>
      </c>
      <c r="L841" s="74" t="s">
        <v>1672</v>
      </c>
      <c r="M841" s="107">
        <v>-8.2963329733089104</v>
      </c>
      <c r="N841" s="107">
        <v>35.020847810184101</v>
      </c>
      <c r="O841" s="108">
        <v>1630.0170889210201</v>
      </c>
      <c r="P841" s="108">
        <v>2.5</v>
      </c>
      <c r="Q841" s="108">
        <v>1.676113215</v>
      </c>
      <c r="R841" s="137"/>
      <c r="S841" s="74">
        <v>59</v>
      </c>
      <c r="T841" s="74">
        <v>21</v>
      </c>
      <c r="U841" s="109">
        <f>V841/X841*T841</f>
        <v>1.82</v>
      </c>
      <c r="V841" s="109">
        <v>0.26</v>
      </c>
      <c r="W841" s="109">
        <v>0.26776</v>
      </c>
      <c r="X841" s="74">
        <v>3</v>
      </c>
      <c r="Y841" s="109">
        <v>0.19406999999999999</v>
      </c>
      <c r="Z841" s="109">
        <v>15</v>
      </c>
      <c r="AA841" s="77">
        <f>Y841/W841</f>
        <v>0.72479085748431427</v>
      </c>
      <c r="AB841" s="77">
        <f>U841</f>
        <v>1.82</v>
      </c>
      <c r="AC841" s="78">
        <f>+AB841*(100-Z841)/100</f>
        <v>1.5470000000000002</v>
      </c>
      <c r="AD841" s="78">
        <f>AC841*AA841</f>
        <v>1.1212514565282343</v>
      </c>
      <c r="AE841" s="78">
        <f>+(AD841/Z841*12.5)</f>
        <v>0.93437621377352853</v>
      </c>
      <c r="AF841" s="63">
        <f>AE841*10000/25</f>
        <v>373.75048550941142</v>
      </c>
      <c r="AG841" s="63"/>
      <c r="AH841" s="74" t="s">
        <v>2993</v>
      </c>
    </row>
    <row r="842" spans="1:34" ht="15" x14ac:dyDescent="0.2">
      <c r="A842" s="106" t="s">
        <v>23</v>
      </c>
      <c r="B842" s="74" t="s">
        <v>1078</v>
      </c>
      <c r="C842" s="74" t="s">
        <v>1157</v>
      </c>
      <c r="D842" s="74" t="s">
        <v>1489</v>
      </c>
      <c r="E842" s="74" t="s">
        <v>1490</v>
      </c>
      <c r="H842" s="74" t="s">
        <v>398</v>
      </c>
      <c r="I842" s="74" t="s">
        <v>399</v>
      </c>
      <c r="J842" s="74" t="s">
        <v>399</v>
      </c>
      <c r="K842" s="74" t="s">
        <v>26</v>
      </c>
      <c r="L842" s="74" t="s">
        <v>2641</v>
      </c>
      <c r="M842" s="107">
        <v>-10.57201167</v>
      </c>
      <c r="N842" s="107">
        <v>35.391683329999999</v>
      </c>
      <c r="O842" s="108">
        <v>1018.4</v>
      </c>
      <c r="P842" s="108">
        <v>6</v>
      </c>
      <c r="Q842" s="108">
        <v>4.3361985399999998</v>
      </c>
      <c r="R842" s="137"/>
      <c r="S842" s="74">
        <v>68</v>
      </c>
      <c r="T842" s="74">
        <v>70</v>
      </c>
      <c r="U842" s="109">
        <f>V842/X842*T842</f>
        <v>7.9333333333333336</v>
      </c>
      <c r="V842" s="109">
        <v>0.34</v>
      </c>
      <c r="W842" s="109">
        <v>0.22</v>
      </c>
      <c r="X842" s="74">
        <v>3</v>
      </c>
      <c r="Y842" s="109">
        <v>0.113</v>
      </c>
      <c r="Z842" s="76">
        <f>(V842-W842)/V842*100</f>
        <v>35.294117647058826</v>
      </c>
      <c r="AA842" s="77">
        <f>Y842/W842</f>
        <v>0.51363636363636367</v>
      </c>
      <c r="AB842" s="77">
        <f>U842</f>
        <v>7.9333333333333336</v>
      </c>
      <c r="AC842" s="78">
        <f>+AB842*(100-Z842)/100</f>
        <v>5.1333333333333337</v>
      </c>
      <c r="AD842" s="78">
        <f>AC842*AA842</f>
        <v>2.6366666666666672</v>
      </c>
      <c r="AE842" s="78">
        <f>+(AD842/Z842*12.5)</f>
        <v>0.93381944444444454</v>
      </c>
      <c r="AF842" s="63">
        <f>AE842*10000/25</f>
        <v>373.52777777777783</v>
      </c>
      <c r="AG842" s="63"/>
      <c r="AH842" s="74" t="s">
        <v>2993</v>
      </c>
    </row>
    <row r="843" spans="1:34" ht="15" x14ac:dyDescent="0.2">
      <c r="A843" s="106" t="s">
        <v>23</v>
      </c>
      <c r="B843" s="74" t="s">
        <v>1078</v>
      </c>
      <c r="C843" s="74" t="s">
        <v>1113</v>
      </c>
      <c r="D843" s="74" t="s">
        <v>1598</v>
      </c>
      <c r="E843" s="74" t="s">
        <v>1723</v>
      </c>
      <c r="H843" s="74" t="s">
        <v>269</v>
      </c>
      <c r="I843" s="74" t="s">
        <v>270</v>
      </c>
      <c r="J843" s="74" t="s">
        <v>270</v>
      </c>
      <c r="K843" s="74" t="s">
        <v>25</v>
      </c>
      <c r="L843" s="74" t="s">
        <v>1737</v>
      </c>
      <c r="M843" s="107">
        <v>-9.3885166666666606</v>
      </c>
      <c r="N843" s="107">
        <v>34.7713166666666</v>
      </c>
      <c r="O843" s="108">
        <v>1976.1</v>
      </c>
      <c r="P843" s="108">
        <v>1</v>
      </c>
      <c r="Q843" s="108">
        <v>1.86860801</v>
      </c>
      <c r="R843" s="137"/>
      <c r="S843" s="74">
        <v>65</v>
      </c>
      <c r="T843" s="74">
        <v>54</v>
      </c>
      <c r="U843" s="109">
        <f>V843/X843*T843</f>
        <v>13.680000000000001</v>
      </c>
      <c r="V843" s="109">
        <v>0.76</v>
      </c>
      <c r="W843" s="109">
        <v>0.34</v>
      </c>
      <c r="X843" s="74">
        <v>3</v>
      </c>
      <c r="Y843" s="109">
        <v>0.22900000000000001</v>
      </c>
      <c r="Z843" s="110">
        <f>(V843-W843)/V843*100</f>
        <v>55.263157894736835</v>
      </c>
      <c r="AA843" s="77">
        <f>Y843/W843</f>
        <v>0.67352941176470582</v>
      </c>
      <c r="AB843" s="77">
        <f>U843</f>
        <v>13.680000000000001</v>
      </c>
      <c r="AC843" s="78">
        <f>+AB843*(100-Z843)/100</f>
        <v>6.120000000000001</v>
      </c>
      <c r="AD843" s="78">
        <f>AC843*AA843</f>
        <v>4.1219999999999999</v>
      </c>
      <c r="AE843" s="78">
        <f>+(AD843/Z843*12.5)</f>
        <v>0.93235714285714288</v>
      </c>
      <c r="AF843" s="61">
        <f>AE843*10000/25</f>
        <v>372.94285714285718</v>
      </c>
      <c r="AG843" s="63"/>
      <c r="AH843" s="74" t="s">
        <v>2993</v>
      </c>
    </row>
    <row r="844" spans="1:34" ht="15" x14ac:dyDescent="0.2">
      <c r="A844" s="106" t="s">
        <v>23</v>
      </c>
      <c r="B844" s="74" t="s">
        <v>1086</v>
      </c>
      <c r="C844" s="74" t="s">
        <v>1087</v>
      </c>
      <c r="D844" s="74" t="s">
        <v>1095</v>
      </c>
      <c r="E844" s="74" t="s">
        <v>1235</v>
      </c>
      <c r="H844" s="74" t="s">
        <v>571</v>
      </c>
      <c r="I844" s="74" t="s">
        <v>568</v>
      </c>
      <c r="J844" s="74" t="s">
        <v>568</v>
      </c>
      <c r="K844" s="74" t="s">
        <v>26</v>
      </c>
      <c r="L844" s="74" t="s">
        <v>1238</v>
      </c>
      <c r="M844" s="107">
        <v>-3.4710027929999998</v>
      </c>
      <c r="N844" s="107">
        <v>37.41869792</v>
      </c>
      <c r="O844" s="108">
        <v>700.29825889999995</v>
      </c>
      <c r="P844" s="108">
        <v>1.5</v>
      </c>
      <c r="Q844" s="108">
        <v>1.463108705</v>
      </c>
      <c r="R844" s="135"/>
      <c r="S844" s="74">
        <v>90</v>
      </c>
      <c r="T844" s="74">
        <v>34</v>
      </c>
      <c r="U844" s="109">
        <f>V844/X844*T844</f>
        <v>9.5200000000000014</v>
      </c>
      <c r="V844" s="109">
        <v>0.28000000000000003</v>
      </c>
      <c r="W844" s="109">
        <v>0.15383000000000002</v>
      </c>
      <c r="X844" s="74">
        <v>1</v>
      </c>
      <c r="Y844" s="109">
        <v>9.8739999999999994E-2</v>
      </c>
      <c r="Z844" s="76">
        <f>(V844-W844)/V844*100</f>
        <v>45.060714285714283</v>
      </c>
      <c r="AA844" s="77">
        <f>Y844/W844</f>
        <v>0.64187739712669822</v>
      </c>
      <c r="AB844" s="77">
        <f>U844</f>
        <v>9.5200000000000014</v>
      </c>
      <c r="AC844" s="78">
        <f>+AB844*(100-Z844)/100</f>
        <v>5.2302200000000001</v>
      </c>
      <c r="AD844" s="78">
        <f>AC844*AA844</f>
        <v>3.3571599999999995</v>
      </c>
      <c r="AE844" s="78">
        <f>+(AD844/Z844*12.5)</f>
        <v>0.93128794483633182</v>
      </c>
      <c r="AF844" s="63">
        <f>AE844*10000/25</f>
        <v>372.51517793453269</v>
      </c>
      <c r="AG844" s="63"/>
      <c r="AH844" s="74" t="s">
        <v>2993</v>
      </c>
    </row>
    <row r="845" spans="1:34" ht="15" x14ac:dyDescent="0.2">
      <c r="A845" s="106" t="s">
        <v>23</v>
      </c>
      <c r="B845" s="74" t="s">
        <v>1078</v>
      </c>
      <c r="C845" s="74" t="s">
        <v>1157</v>
      </c>
      <c r="D845" s="74" t="s">
        <v>1158</v>
      </c>
      <c r="E845" s="74" t="s">
        <v>2346</v>
      </c>
      <c r="H845" s="74" t="s">
        <v>368</v>
      </c>
      <c r="I845" s="74" t="s">
        <v>369</v>
      </c>
      <c r="J845" s="74" t="s">
        <v>369</v>
      </c>
      <c r="K845" s="74" t="s">
        <v>24</v>
      </c>
      <c r="L845" s="74" t="s">
        <v>2348</v>
      </c>
      <c r="M845" s="107">
        <v>-10.4477049015292</v>
      </c>
      <c r="N845" s="107">
        <v>36.178321471883201</v>
      </c>
      <c r="O845" s="108">
        <v>775.62509859905003</v>
      </c>
      <c r="P845" s="108">
        <v>1.5</v>
      </c>
      <c r="Q845" s="108">
        <v>1.4537187149999999</v>
      </c>
      <c r="R845" s="137"/>
      <c r="S845" s="74">
        <v>40</v>
      </c>
      <c r="T845" s="74">
        <v>32</v>
      </c>
      <c r="U845" s="109">
        <f>V845/X845*T845</f>
        <v>5.9733333333333336</v>
      </c>
      <c r="V845" s="109">
        <v>0.56000000000000005</v>
      </c>
      <c r="W845" s="109">
        <v>0.34</v>
      </c>
      <c r="X845" s="74">
        <v>3</v>
      </c>
      <c r="Y845" s="109">
        <v>0.27400000000000002</v>
      </c>
      <c r="Z845" s="76">
        <f>(V845-W845)/V845*100</f>
        <v>39.285714285714285</v>
      </c>
      <c r="AA845" s="77">
        <f>Y845/W845</f>
        <v>0.80588235294117649</v>
      </c>
      <c r="AB845" s="77">
        <f>U845</f>
        <v>5.9733333333333336</v>
      </c>
      <c r="AC845" s="78">
        <f>+AB845*(100-Z845)/100</f>
        <v>3.6266666666666669</v>
      </c>
      <c r="AD845" s="78">
        <f>AC845*AA845</f>
        <v>2.9226666666666667</v>
      </c>
      <c r="AE845" s="78">
        <f>+(AD845/Z845*12.5)</f>
        <v>0.92993939393939407</v>
      </c>
      <c r="AF845" s="63">
        <f>AE845*10000/25</f>
        <v>371.9757575757576</v>
      </c>
      <c r="AG845" s="63"/>
      <c r="AH845" s="74" t="s">
        <v>2993</v>
      </c>
    </row>
    <row r="846" spans="1:34" ht="15" x14ac:dyDescent="0.2">
      <c r="A846" s="106" t="s">
        <v>23</v>
      </c>
      <c r="B846" s="74" t="s">
        <v>1078</v>
      </c>
      <c r="C846" s="74" t="s">
        <v>1194</v>
      </c>
      <c r="D846" s="74" t="s">
        <v>1383</v>
      </c>
      <c r="E846" s="74" t="s">
        <v>1384</v>
      </c>
      <c r="H846" s="74" t="s">
        <v>328</v>
      </c>
      <c r="I846" s="74" t="s">
        <v>1976</v>
      </c>
      <c r="J846" s="74" t="s">
        <v>953</v>
      </c>
      <c r="K846" s="74" t="s">
        <v>25</v>
      </c>
      <c r="L846" s="74" t="s">
        <v>1977</v>
      </c>
      <c r="M846" s="107">
        <v>-7.7226971174991004</v>
      </c>
      <c r="N846" s="107">
        <v>31.092611610633</v>
      </c>
      <c r="O846" s="108">
        <v>1636.97002872095</v>
      </c>
      <c r="P846" s="108">
        <v>1.5</v>
      </c>
      <c r="Q846" s="108">
        <v>0.82755464499999998</v>
      </c>
      <c r="R846" s="137"/>
      <c r="S846" s="74">
        <v>60</v>
      </c>
      <c r="T846" s="74">
        <v>42</v>
      </c>
      <c r="U846" s="109">
        <f>V846/X846*T846</f>
        <v>5.04</v>
      </c>
      <c r="V846" s="109">
        <v>0.36</v>
      </c>
      <c r="W846" s="109">
        <v>0.24</v>
      </c>
      <c r="X846" s="74">
        <v>3</v>
      </c>
      <c r="Y846" s="109">
        <v>0.17599999999999999</v>
      </c>
      <c r="Z846" s="76">
        <f>(V846-W846)/V846*100</f>
        <v>33.333333333333329</v>
      </c>
      <c r="AA846" s="77">
        <f>Y846/W846</f>
        <v>0.73333333333333328</v>
      </c>
      <c r="AB846" s="77">
        <f>U846</f>
        <v>5.04</v>
      </c>
      <c r="AC846" s="78">
        <f>+AB846*(100-Z846)/100</f>
        <v>3.36</v>
      </c>
      <c r="AD846" s="78">
        <f>AC846*AA846</f>
        <v>2.4639999999999995</v>
      </c>
      <c r="AE846" s="78">
        <f>+(AD846/Z846*12.5)</f>
        <v>0.92400000000000004</v>
      </c>
      <c r="AF846" s="61">
        <f>AE846*10000/25</f>
        <v>369.6</v>
      </c>
      <c r="AG846" s="63"/>
      <c r="AH846" s="74" t="s">
        <v>2993</v>
      </c>
    </row>
    <row r="847" spans="1:34" ht="15" x14ac:dyDescent="0.2">
      <c r="A847" s="106" t="s">
        <v>23</v>
      </c>
      <c r="B847" s="74" t="s">
        <v>1078</v>
      </c>
      <c r="C847" s="74" t="s">
        <v>1113</v>
      </c>
      <c r="D847" s="74" t="s">
        <v>1598</v>
      </c>
      <c r="E847" s="74" t="s">
        <v>1815</v>
      </c>
      <c r="H847" s="74" t="s">
        <v>287</v>
      </c>
      <c r="I847" s="74" t="s">
        <v>1856</v>
      </c>
      <c r="J847" s="74" t="s">
        <v>1857</v>
      </c>
      <c r="K847" s="74" t="s">
        <v>25</v>
      </c>
      <c r="L847" s="74" t="s">
        <v>1882</v>
      </c>
      <c r="M847" s="107">
        <v>-9.4034016666666602</v>
      </c>
      <c r="N847" s="107">
        <v>34.806624999999997</v>
      </c>
      <c r="O847" s="108">
        <v>1982.8</v>
      </c>
      <c r="P847" s="108">
        <v>0.5</v>
      </c>
      <c r="Q847" s="108">
        <v>0.32568438999999999</v>
      </c>
      <c r="R847" s="137"/>
      <c r="S847" s="74">
        <v>67</v>
      </c>
      <c r="T847" s="74">
        <v>53</v>
      </c>
      <c r="U847" s="109">
        <f>V847/X847*T847</f>
        <v>10.246666666666666</v>
      </c>
      <c r="V847" s="109">
        <v>0.57999999999999996</v>
      </c>
      <c r="W847" s="109">
        <v>0.28000000000000003</v>
      </c>
      <c r="X847" s="74">
        <v>3</v>
      </c>
      <c r="Y847" s="109">
        <v>0.216</v>
      </c>
      <c r="Z847" s="76">
        <f>(V847-W847)/V847*100</f>
        <v>51.724137931034477</v>
      </c>
      <c r="AA847" s="77">
        <f>Y847/W847</f>
        <v>0.77142857142857135</v>
      </c>
      <c r="AB847" s="77">
        <f>U847</f>
        <v>10.246666666666666</v>
      </c>
      <c r="AC847" s="78">
        <f>+AB847*(100-Z847)/100</f>
        <v>4.9466666666666672</v>
      </c>
      <c r="AD847" s="78">
        <f>AC847*AA847</f>
        <v>3.8159999999999998</v>
      </c>
      <c r="AE847" s="78">
        <f>+(AD847/Z847*12.5)</f>
        <v>0.92220000000000013</v>
      </c>
      <c r="AF847" s="63">
        <f>AE847*10000/25</f>
        <v>368.88000000000005</v>
      </c>
      <c r="AG847" s="63"/>
      <c r="AH847" s="74" t="s">
        <v>2993</v>
      </c>
    </row>
    <row r="848" spans="1:34" ht="15" x14ac:dyDescent="0.2">
      <c r="A848" s="106" t="s">
        <v>23</v>
      </c>
      <c r="B848" s="74" t="s">
        <v>1078</v>
      </c>
      <c r="C848" s="74" t="s">
        <v>1157</v>
      </c>
      <c r="D848" s="74" t="s">
        <v>1158</v>
      </c>
      <c r="E848" s="74" t="s">
        <v>2346</v>
      </c>
      <c r="H848" s="74" t="s">
        <v>972</v>
      </c>
      <c r="I848" s="74" t="s">
        <v>968</v>
      </c>
      <c r="J848" s="74" t="s">
        <v>968</v>
      </c>
      <c r="K848" s="74" t="s">
        <v>25</v>
      </c>
      <c r="L848" s="74" t="s">
        <v>2353</v>
      </c>
      <c r="M848" s="107">
        <v>-10.448786666666599</v>
      </c>
      <c r="N848" s="107">
        <v>36.179854999999897</v>
      </c>
      <c r="O848" s="108">
        <v>790</v>
      </c>
      <c r="P848" s="108">
        <v>1.25</v>
      </c>
      <c r="Q848" s="108">
        <v>0.77393285999999994</v>
      </c>
      <c r="R848" s="137"/>
      <c r="S848" s="74">
        <v>68</v>
      </c>
      <c r="T848" s="74">
        <v>70</v>
      </c>
      <c r="U848" s="109">
        <f>V848/X848*T848</f>
        <v>14.933333333333334</v>
      </c>
      <c r="V848" s="109">
        <v>0.64</v>
      </c>
      <c r="W848" s="109">
        <v>0.28000000000000003</v>
      </c>
      <c r="X848" s="74">
        <v>3</v>
      </c>
      <c r="Y848" s="109">
        <v>0.17599999999999999</v>
      </c>
      <c r="Z848" s="76">
        <f>(V848-W848)/V848*100</f>
        <v>56.25</v>
      </c>
      <c r="AA848" s="77">
        <f>Y848/W848</f>
        <v>0.62857142857142845</v>
      </c>
      <c r="AB848" s="77">
        <f>U848</f>
        <v>14.933333333333334</v>
      </c>
      <c r="AC848" s="78">
        <f>+AB848*(100-Z848)/100</f>
        <v>6.5333333333333341</v>
      </c>
      <c r="AD848" s="78">
        <f>AC848*AA848</f>
        <v>4.1066666666666665</v>
      </c>
      <c r="AE848" s="78">
        <f>+(AD848/Z848*12.5)</f>
        <v>0.91259259259259262</v>
      </c>
      <c r="AF848" s="63">
        <f>AE848*10000/25</f>
        <v>365.03703703703707</v>
      </c>
      <c r="AG848" s="63"/>
      <c r="AH848" s="74" t="s">
        <v>2993</v>
      </c>
    </row>
    <row r="849" spans="1:34" ht="15" x14ac:dyDescent="0.2">
      <c r="A849" s="106" t="s">
        <v>23</v>
      </c>
      <c r="B849" s="74" t="s">
        <v>1078</v>
      </c>
      <c r="C849" s="74" t="s">
        <v>1132</v>
      </c>
      <c r="D849" s="74" t="s">
        <v>1868</v>
      </c>
      <c r="E849" s="74" t="s">
        <v>2075</v>
      </c>
      <c r="H849" s="74" t="s">
        <v>928</v>
      </c>
      <c r="I849" s="74" t="s">
        <v>2928</v>
      </c>
      <c r="J849" s="74" t="s">
        <v>2929</v>
      </c>
      <c r="K849" s="74" t="s">
        <v>26</v>
      </c>
      <c r="L849" s="74" t="s">
        <v>2932</v>
      </c>
      <c r="M849" s="107">
        <v>-9.1719983329999994</v>
      </c>
      <c r="N849" s="107">
        <v>32.70913333</v>
      </c>
      <c r="O849" s="108">
        <v>1287.9000000000001</v>
      </c>
      <c r="P849" s="108">
        <v>1</v>
      </c>
      <c r="Q849" s="108">
        <v>0.64272010499999999</v>
      </c>
      <c r="R849" s="137"/>
      <c r="S849" s="74">
        <v>46</v>
      </c>
      <c r="T849" s="74">
        <v>39</v>
      </c>
      <c r="U849" s="109">
        <f>V849/X849*T849</f>
        <v>4.16</v>
      </c>
      <c r="V849" s="109">
        <v>0.32</v>
      </c>
      <c r="W849" s="109">
        <v>0.22</v>
      </c>
      <c r="X849" s="74">
        <v>3</v>
      </c>
      <c r="Y849" s="109">
        <v>0.17499999999999999</v>
      </c>
      <c r="Z849" s="76">
        <f>(V849-W849)/V849*100</f>
        <v>31.25</v>
      </c>
      <c r="AA849" s="77">
        <f>Y849/W849</f>
        <v>0.79545454545454541</v>
      </c>
      <c r="AB849" s="77">
        <f>U849</f>
        <v>4.16</v>
      </c>
      <c r="AC849" s="78">
        <f>+AB849*(100-Z849)/100</f>
        <v>2.86</v>
      </c>
      <c r="AD849" s="78">
        <f>AC849*AA849</f>
        <v>2.2749999999999999</v>
      </c>
      <c r="AE849" s="78">
        <f>+(AD849/Z849*12.5)</f>
        <v>0.91</v>
      </c>
      <c r="AF849" s="63">
        <f>AE849*10000/25</f>
        <v>364</v>
      </c>
      <c r="AG849" s="63"/>
      <c r="AH849" s="74" t="s">
        <v>2993</v>
      </c>
    </row>
    <row r="850" spans="1:34" ht="15" x14ac:dyDescent="0.2">
      <c r="A850" s="106" t="s">
        <v>23</v>
      </c>
      <c r="B850" s="74" t="s">
        <v>1078</v>
      </c>
      <c r="C850" s="74" t="s">
        <v>1157</v>
      </c>
      <c r="D850" s="74" t="s">
        <v>1158</v>
      </c>
      <c r="E850" s="74" t="s">
        <v>2402</v>
      </c>
      <c r="H850" s="74" t="s">
        <v>960</v>
      </c>
      <c r="I850" s="74" t="s">
        <v>2474</v>
      </c>
      <c r="J850" s="74" t="s">
        <v>945</v>
      </c>
      <c r="K850" s="74" t="s">
        <v>24</v>
      </c>
      <c r="L850" s="74" t="s">
        <v>2475</v>
      </c>
      <c r="M850" s="107">
        <v>-10.412661666666599</v>
      </c>
      <c r="N850" s="107">
        <v>36.145026666666602</v>
      </c>
      <c r="O850" s="108">
        <v>826.1</v>
      </c>
      <c r="P850" s="108">
        <v>4</v>
      </c>
      <c r="Q850" s="108">
        <v>6.0839722050000002</v>
      </c>
      <c r="R850" s="137"/>
      <c r="S850" s="74">
        <v>81</v>
      </c>
      <c r="T850" s="74">
        <v>61</v>
      </c>
      <c r="U850" s="109">
        <f>V850/X850*T850</f>
        <v>10.166666666666666</v>
      </c>
      <c r="V850" s="109">
        <v>0.5</v>
      </c>
      <c r="W850" s="109">
        <v>0.2</v>
      </c>
      <c r="X850" s="74">
        <v>3</v>
      </c>
      <c r="Y850" s="109">
        <v>0.21099999999999999</v>
      </c>
      <c r="Z850" s="76">
        <f>(V850-W850)/V850*100</f>
        <v>60</v>
      </c>
      <c r="AA850" s="77">
        <f>Y850/W850</f>
        <v>1.0549999999999999</v>
      </c>
      <c r="AB850" s="77">
        <f>U850</f>
        <v>10.166666666666666</v>
      </c>
      <c r="AC850" s="78">
        <f>+AB850*(100-Z850)/100</f>
        <v>4.0666666666666664</v>
      </c>
      <c r="AD850" s="78">
        <f>AC850*AA850</f>
        <v>4.2903333333333329</v>
      </c>
      <c r="AE850" s="78">
        <f>+(AD850/Z850*12.5)</f>
        <v>0.89381944444444428</v>
      </c>
      <c r="AF850" s="63">
        <f>AE850*10000/25</f>
        <v>357.52777777777771</v>
      </c>
      <c r="AG850" s="63"/>
      <c r="AH850" s="74" t="s">
        <v>2993</v>
      </c>
    </row>
    <row r="851" spans="1:34" ht="15" x14ac:dyDescent="0.2">
      <c r="A851" s="106" t="s">
        <v>23</v>
      </c>
      <c r="B851" s="74" t="s">
        <v>1078</v>
      </c>
      <c r="C851" s="74" t="s">
        <v>1113</v>
      </c>
      <c r="D851" s="74" t="s">
        <v>1598</v>
      </c>
      <c r="E851" s="74" t="s">
        <v>1815</v>
      </c>
      <c r="H851" s="74" t="s">
        <v>897</v>
      </c>
      <c r="I851" s="74" t="s">
        <v>1836</v>
      </c>
      <c r="J851" s="74" t="s">
        <v>898</v>
      </c>
      <c r="K851" s="74" t="s">
        <v>25</v>
      </c>
      <c r="L851" s="74" t="s">
        <v>1837</v>
      </c>
      <c r="M851" s="107">
        <v>-9.4065316666666607</v>
      </c>
      <c r="N851" s="107">
        <v>34.808349999999997</v>
      </c>
      <c r="O851" s="108">
        <v>1990.6</v>
      </c>
      <c r="P851" s="108">
        <v>0.25</v>
      </c>
      <c r="Q851" s="108">
        <v>0.278981545</v>
      </c>
      <c r="R851" s="137"/>
      <c r="S851" s="74">
        <v>60</v>
      </c>
      <c r="T851" s="74">
        <v>49</v>
      </c>
      <c r="U851" s="109">
        <f>V851/X851*T851</f>
        <v>7.6766666666666659</v>
      </c>
      <c r="V851" s="109">
        <v>0.47</v>
      </c>
      <c r="W851" s="109">
        <v>0.26</v>
      </c>
      <c r="X851" s="74">
        <v>3</v>
      </c>
      <c r="Y851" s="109">
        <v>0.191</v>
      </c>
      <c r="Z851" s="76">
        <f>(V851-W851)/V851*100</f>
        <v>44.680851063829778</v>
      </c>
      <c r="AA851" s="77">
        <f>Y851/W851</f>
        <v>0.73461538461538456</v>
      </c>
      <c r="AB851" s="77">
        <f>U851</f>
        <v>7.6766666666666659</v>
      </c>
      <c r="AC851" s="78">
        <f>+AB851*(100-Z851)/100</f>
        <v>4.246666666666667</v>
      </c>
      <c r="AD851" s="78">
        <f>AC851*AA851</f>
        <v>3.1196666666666668</v>
      </c>
      <c r="AE851" s="78">
        <f>+(AD851/Z851*12.5)</f>
        <v>0.87276388888888912</v>
      </c>
      <c r="AF851" s="63">
        <f>AE851*10000/25</f>
        <v>349.10555555555561</v>
      </c>
      <c r="AG851" s="63"/>
      <c r="AH851" s="74" t="s">
        <v>2993</v>
      </c>
    </row>
    <row r="852" spans="1:34" ht="15" x14ac:dyDescent="0.2">
      <c r="A852" s="106" t="s">
        <v>23</v>
      </c>
      <c r="B852" s="74" t="s">
        <v>1086</v>
      </c>
      <c r="C852" s="74" t="s">
        <v>1087</v>
      </c>
      <c r="D852" s="74" t="s">
        <v>1141</v>
      </c>
      <c r="E852" s="74" t="s">
        <v>1142</v>
      </c>
      <c r="H852" s="74" t="s">
        <v>689</v>
      </c>
      <c r="I852" s="74" t="s">
        <v>1143</v>
      </c>
      <c r="J852" s="74" t="s">
        <v>1143</v>
      </c>
      <c r="K852" s="74" t="s">
        <v>24</v>
      </c>
      <c r="L852" s="74" t="s">
        <v>1144</v>
      </c>
      <c r="M852" s="107">
        <v>-3.2372977948839399</v>
      </c>
      <c r="N852" s="107">
        <v>37.1425736762871</v>
      </c>
      <c r="O852" s="108">
        <v>1227.8307585784701</v>
      </c>
      <c r="P852" s="108">
        <v>0.25</v>
      </c>
      <c r="Q852" s="108">
        <v>0.1037841</v>
      </c>
      <c r="R852" s="135"/>
      <c r="S852" s="74">
        <v>36</v>
      </c>
      <c r="T852" s="74">
        <v>3</v>
      </c>
      <c r="U852" s="109">
        <f>V852/X852*T852</f>
        <v>1.05</v>
      </c>
      <c r="V852" s="109">
        <v>1.05</v>
      </c>
      <c r="W852" s="109">
        <v>0.61950000000000005</v>
      </c>
      <c r="X852" s="74">
        <v>3</v>
      </c>
      <c r="Y852" s="109">
        <v>0.50834000000000001</v>
      </c>
      <c r="Z852" s="109">
        <v>11</v>
      </c>
      <c r="AA852" s="77">
        <f>Y852/W852</f>
        <v>0.82056497175141241</v>
      </c>
      <c r="AB852" s="77">
        <f>U852</f>
        <v>1.05</v>
      </c>
      <c r="AC852" s="78">
        <f>+AB852*(100-Z852)/100</f>
        <v>0.9345</v>
      </c>
      <c r="AD852" s="78">
        <f>AC852*AA852</f>
        <v>0.76681796610169495</v>
      </c>
      <c r="AE852" s="78">
        <f>+(AD852/Z852*12.5)</f>
        <v>0.87138405238828975</v>
      </c>
      <c r="AF852" s="63">
        <f>AE852*10000/25</f>
        <v>348.55362095531592</v>
      </c>
      <c r="AG852" s="63"/>
      <c r="AH852" s="74" t="s">
        <v>2993</v>
      </c>
    </row>
    <row r="853" spans="1:34" ht="15" x14ac:dyDescent="0.2">
      <c r="A853" s="106" t="s">
        <v>23</v>
      </c>
      <c r="B853" s="74" t="s">
        <v>1078</v>
      </c>
      <c r="C853" s="74" t="s">
        <v>1194</v>
      </c>
      <c r="D853" s="74" t="s">
        <v>1383</v>
      </c>
      <c r="E853" s="74" t="s">
        <v>1384</v>
      </c>
      <c r="H853" s="74" t="s">
        <v>334</v>
      </c>
      <c r="I853" s="74" t="s">
        <v>2048</v>
      </c>
      <c r="J853" s="74" t="s">
        <v>335</v>
      </c>
      <c r="K853" s="74" t="s">
        <v>26</v>
      </c>
      <c r="L853" s="74" t="s">
        <v>2069</v>
      </c>
      <c r="M853" s="107">
        <v>-7.7258183330000003</v>
      </c>
      <c r="N853" s="107">
        <v>31.097928329999998</v>
      </c>
      <c r="O853" s="108">
        <v>1640.6</v>
      </c>
      <c r="P853" s="108">
        <v>3.5</v>
      </c>
      <c r="Q853" s="108">
        <v>3.525447035</v>
      </c>
      <c r="R853" s="137"/>
      <c r="S853" s="74">
        <v>57</v>
      </c>
      <c r="T853" s="74">
        <v>50</v>
      </c>
      <c r="U853" s="109">
        <f>V853/X853*T853</f>
        <v>6.9999999999999991</v>
      </c>
      <c r="V853" s="109">
        <v>0.42</v>
      </c>
      <c r="W853" s="109">
        <v>0.22</v>
      </c>
      <c r="X853" s="74">
        <v>3</v>
      </c>
      <c r="Y853" s="109">
        <v>0.19400000000000001</v>
      </c>
      <c r="Z853" s="110">
        <f>(V853-W853)/V853*100</f>
        <v>47.619047619047613</v>
      </c>
      <c r="AA853" s="77">
        <f>Y853/W853</f>
        <v>0.88181818181818183</v>
      </c>
      <c r="AB853" s="77">
        <f>U853</f>
        <v>6.9999999999999991</v>
      </c>
      <c r="AC853" s="78">
        <f>+AB853*(100-Z853)/100</f>
        <v>3.666666666666667</v>
      </c>
      <c r="AD853" s="78">
        <f>AC853*AA853</f>
        <v>3.2333333333333338</v>
      </c>
      <c r="AE853" s="78">
        <f>+(AD853/Z853*12.5)</f>
        <v>0.84875000000000023</v>
      </c>
      <c r="AF853" s="61">
        <f>AE853*10000/25</f>
        <v>339.50000000000006</v>
      </c>
      <c r="AG853" s="63"/>
      <c r="AH853" s="74" t="s">
        <v>2993</v>
      </c>
    </row>
    <row r="854" spans="1:34" ht="15" x14ac:dyDescent="0.2">
      <c r="A854" s="106" t="s">
        <v>23</v>
      </c>
      <c r="B854" s="74" t="s">
        <v>1078</v>
      </c>
      <c r="C854" s="74" t="s">
        <v>1157</v>
      </c>
      <c r="D854" s="74" t="s">
        <v>1158</v>
      </c>
      <c r="E854" s="74" t="s">
        <v>2346</v>
      </c>
      <c r="H854" s="74" t="s">
        <v>372</v>
      </c>
      <c r="I854" s="74" t="s">
        <v>2365</v>
      </c>
      <c r="J854" s="74" t="s">
        <v>373</v>
      </c>
      <c r="K854" s="74" t="s">
        <v>24</v>
      </c>
      <c r="L854" s="74" t="s">
        <v>2374</v>
      </c>
      <c r="M854" s="107">
        <v>-10.447262191334801</v>
      </c>
      <c r="N854" s="107">
        <v>36.1737715922213</v>
      </c>
      <c r="O854" s="108">
        <v>772.06457631738999</v>
      </c>
      <c r="P854" s="108">
        <v>1.5</v>
      </c>
      <c r="Q854" s="108">
        <v>1.181903215</v>
      </c>
      <c r="R854" s="137"/>
      <c r="S854" s="74">
        <v>50</v>
      </c>
      <c r="T854" s="74">
        <v>56</v>
      </c>
      <c r="U854" s="109">
        <f>V854/X854*T854</f>
        <v>13.813333333333334</v>
      </c>
      <c r="V854" s="109">
        <v>0.74</v>
      </c>
      <c r="W854" s="109">
        <v>0.3</v>
      </c>
      <c r="X854" s="74">
        <v>3</v>
      </c>
      <c r="Y854" s="109">
        <v>0.216</v>
      </c>
      <c r="Z854" s="76">
        <f>(V854-W854)/V854*100</f>
        <v>59.45945945945946</v>
      </c>
      <c r="AA854" s="77">
        <f>Y854/W854</f>
        <v>0.72</v>
      </c>
      <c r="AB854" s="77">
        <f>U854</f>
        <v>13.813333333333334</v>
      </c>
      <c r="AC854" s="78">
        <f>+AB854*(100-Z854)/100</f>
        <v>5.6</v>
      </c>
      <c r="AD854" s="78">
        <f>AC854*AA854</f>
        <v>4.032</v>
      </c>
      <c r="AE854" s="78">
        <f>+(AD854/Z854*12.5)</f>
        <v>0.84763636363636363</v>
      </c>
      <c r="AF854" s="63">
        <f>AE854*10000/25</f>
        <v>339.05454545454546</v>
      </c>
      <c r="AG854" s="61"/>
      <c r="AH854" s="74" t="s">
        <v>2993</v>
      </c>
    </row>
    <row r="855" spans="1:34" ht="15" x14ac:dyDescent="0.2">
      <c r="A855" s="106" t="s">
        <v>23</v>
      </c>
      <c r="B855" s="74" t="s">
        <v>1086</v>
      </c>
      <c r="C855" s="74" t="s">
        <v>1087</v>
      </c>
      <c r="D855" s="74" t="s">
        <v>1141</v>
      </c>
      <c r="E855" s="74" t="s">
        <v>1142</v>
      </c>
      <c r="H855" s="74" t="s">
        <v>693</v>
      </c>
      <c r="I855" s="74" t="s">
        <v>2480</v>
      </c>
      <c r="J855" s="74" t="s">
        <v>553</v>
      </c>
      <c r="K855" s="74" t="s">
        <v>25</v>
      </c>
      <c r="L855" s="74" t="s">
        <v>2483</v>
      </c>
      <c r="M855" s="107">
        <v>-3.23975702756085</v>
      </c>
      <c r="N855" s="107">
        <v>37.1411001176184</v>
      </c>
      <c r="O855" s="108">
        <v>1179.75600376078</v>
      </c>
      <c r="P855" s="108">
        <v>0.75</v>
      </c>
      <c r="Q855" s="108">
        <v>5.139784E-2</v>
      </c>
      <c r="R855" s="135"/>
      <c r="S855" s="74">
        <v>63</v>
      </c>
      <c r="T855" s="74">
        <v>7</v>
      </c>
      <c r="U855" s="109">
        <f>V855/X855*T855</f>
        <v>1.2133333333333334</v>
      </c>
      <c r="V855" s="109">
        <v>0.52</v>
      </c>
      <c r="W855" s="109">
        <v>0.28329000000000004</v>
      </c>
      <c r="X855" s="74">
        <v>3</v>
      </c>
      <c r="Y855" s="109">
        <v>0.21725</v>
      </c>
      <c r="Z855" s="109">
        <v>12.2</v>
      </c>
      <c r="AA855" s="77">
        <f>Y855/W855</f>
        <v>0.76688199371668597</v>
      </c>
      <c r="AB855" s="77">
        <f>U855</f>
        <v>1.2133333333333334</v>
      </c>
      <c r="AC855" s="78">
        <f>+AB855*(100-Z855)/100</f>
        <v>1.0653066666666666</v>
      </c>
      <c r="AD855" s="78">
        <f>AC855*AA855</f>
        <v>0.81696450045301028</v>
      </c>
      <c r="AE855" s="78">
        <f>+(AD855/Z855*12.5)</f>
        <v>0.8370537914477566</v>
      </c>
      <c r="AF855" s="63">
        <f>AE855*10000/25</f>
        <v>334.82151657910259</v>
      </c>
      <c r="AG855" s="61"/>
      <c r="AH855" s="74" t="s">
        <v>2993</v>
      </c>
    </row>
    <row r="856" spans="1:34" ht="15" x14ac:dyDescent="0.2">
      <c r="A856" s="106" t="s">
        <v>23</v>
      </c>
      <c r="B856" s="74" t="s">
        <v>1078</v>
      </c>
      <c r="C856" s="74" t="s">
        <v>1157</v>
      </c>
      <c r="D856" s="74" t="s">
        <v>1158</v>
      </c>
      <c r="E856" s="74" t="s">
        <v>2402</v>
      </c>
      <c r="H856" s="74" t="s">
        <v>960</v>
      </c>
      <c r="I856" s="74" t="s">
        <v>2474</v>
      </c>
      <c r="J856" s="74" t="s">
        <v>945</v>
      </c>
      <c r="K856" s="74" t="s">
        <v>26</v>
      </c>
      <c r="L856" s="74" t="s">
        <v>2477</v>
      </c>
      <c r="M856" s="107">
        <v>-10.413055</v>
      </c>
      <c r="N856" s="107">
        <v>36.145248330000001</v>
      </c>
      <c r="O856" s="108">
        <v>818</v>
      </c>
      <c r="P856" s="108">
        <v>4</v>
      </c>
      <c r="Q856" s="108">
        <v>6.0839722050000002</v>
      </c>
      <c r="R856" s="137"/>
      <c r="S856" s="74">
        <v>63</v>
      </c>
      <c r="T856" s="74">
        <v>52</v>
      </c>
      <c r="U856" s="109">
        <f>V856/X856*T856</f>
        <v>11.093333333333334</v>
      </c>
      <c r="V856" s="109">
        <v>0.64</v>
      </c>
      <c r="W856" s="109">
        <v>0.28000000000000003</v>
      </c>
      <c r="X856" s="74">
        <v>3</v>
      </c>
      <c r="Y856" s="109">
        <v>0.215</v>
      </c>
      <c r="Z856" s="76">
        <f>(V856-W856)/V856*100</f>
        <v>56.25</v>
      </c>
      <c r="AA856" s="77">
        <f>Y856/W856</f>
        <v>0.76785714285714279</v>
      </c>
      <c r="AB856" s="77">
        <f>U856</f>
        <v>11.093333333333334</v>
      </c>
      <c r="AC856" s="78">
        <f>+AB856*(100-Z856)/100</f>
        <v>4.8533333333333335</v>
      </c>
      <c r="AD856" s="78">
        <f>AC856*AA856</f>
        <v>3.7266666666666666</v>
      </c>
      <c r="AE856" s="78">
        <f>+(AD856/Z856*12.5)</f>
        <v>0.82814814814814819</v>
      </c>
      <c r="AF856" s="63">
        <f>AE856*10000/25</f>
        <v>331.2592592592593</v>
      </c>
      <c r="AG856" s="61"/>
      <c r="AH856" s="74" t="s">
        <v>2993</v>
      </c>
    </row>
    <row r="857" spans="1:34" ht="15" x14ac:dyDescent="0.2">
      <c r="A857" s="106" t="s">
        <v>23</v>
      </c>
      <c r="B857" s="74" t="s">
        <v>1078</v>
      </c>
      <c r="C857" s="74" t="s">
        <v>1194</v>
      </c>
      <c r="D857" s="74" t="s">
        <v>1195</v>
      </c>
      <c r="E857" s="74" t="s">
        <v>1196</v>
      </c>
      <c r="H857" s="74" t="s">
        <v>360</v>
      </c>
      <c r="I857" s="74" t="s">
        <v>2269</v>
      </c>
      <c r="J857" s="74" t="s">
        <v>2270</v>
      </c>
      <c r="K857" s="74" t="s">
        <v>25</v>
      </c>
      <c r="L857" s="74" t="s">
        <v>2271</v>
      </c>
      <c r="M857" s="107">
        <v>-8.5693808832692699</v>
      </c>
      <c r="N857" s="107">
        <v>32.020383076131502</v>
      </c>
      <c r="O857" s="108">
        <v>1527.00252398016</v>
      </c>
      <c r="P857" s="108">
        <v>1.75</v>
      </c>
      <c r="Q857" s="108">
        <v>1.7072484450000001</v>
      </c>
      <c r="R857" s="137"/>
      <c r="S857" s="74">
        <v>79</v>
      </c>
      <c r="T857" s="74">
        <v>62</v>
      </c>
      <c r="U857" s="109">
        <f>V857/X857*T857</f>
        <v>62</v>
      </c>
      <c r="V857" s="109">
        <v>3</v>
      </c>
      <c r="W857" s="109">
        <v>0.34</v>
      </c>
      <c r="X857" s="74">
        <v>3</v>
      </c>
      <c r="Y857" s="109">
        <v>0.28399999999999997</v>
      </c>
      <c r="Z857" s="110">
        <f>(V857-W857)/V857*100</f>
        <v>88.666666666666671</v>
      </c>
      <c r="AA857" s="77">
        <f>Y857/W857</f>
        <v>0.83529411764705874</v>
      </c>
      <c r="AB857" s="77">
        <f>U857</f>
        <v>62</v>
      </c>
      <c r="AC857" s="78">
        <f>+AB857*(100-Z857)/100</f>
        <v>7.0266666666666637</v>
      </c>
      <c r="AD857" s="78">
        <f>AC857*AA857</f>
        <v>5.86933333333333</v>
      </c>
      <c r="AE857" s="78">
        <f>+(AD857/Z857*12.5)</f>
        <v>0.82744360902255587</v>
      </c>
      <c r="AF857" s="63">
        <f>AE857*10000/25</f>
        <v>330.97744360902237</v>
      </c>
      <c r="AG857" s="63"/>
      <c r="AH857" s="74" t="s">
        <v>1109</v>
      </c>
    </row>
    <row r="858" spans="1:34" ht="15" x14ac:dyDescent="0.2">
      <c r="A858" s="106" t="s">
        <v>23</v>
      </c>
      <c r="B858" s="74" t="s">
        <v>1086</v>
      </c>
      <c r="C858" s="74" t="s">
        <v>1177</v>
      </c>
      <c r="D858" s="74" t="s">
        <v>1204</v>
      </c>
      <c r="E858" s="74" t="s">
        <v>1205</v>
      </c>
      <c r="H858" s="74" t="s">
        <v>489</v>
      </c>
      <c r="I858" s="74" t="s">
        <v>1892</v>
      </c>
      <c r="J858" s="74" t="s">
        <v>490</v>
      </c>
      <c r="K858" s="74" t="s">
        <v>26</v>
      </c>
      <c r="L858" s="74" t="s">
        <v>1894</v>
      </c>
      <c r="M858" s="107">
        <v>-3.4035053639999999</v>
      </c>
      <c r="N858" s="107">
        <v>35.601478149999998</v>
      </c>
      <c r="O858" s="108">
        <v>1376.004864</v>
      </c>
      <c r="P858" s="108">
        <v>1</v>
      </c>
      <c r="Q858" s="108">
        <v>0.88290616499999997</v>
      </c>
      <c r="R858" s="135"/>
      <c r="S858" s="74">
        <v>20</v>
      </c>
      <c r="T858" s="74">
        <v>18</v>
      </c>
      <c r="U858" s="109">
        <f>V858/X858*T858</f>
        <v>1.44</v>
      </c>
      <c r="V858" s="109">
        <v>0.24</v>
      </c>
      <c r="W858" s="109">
        <v>0.27245999999999998</v>
      </c>
      <c r="X858" s="74">
        <v>3</v>
      </c>
      <c r="Y858" s="109">
        <v>0.19161</v>
      </c>
      <c r="Z858" s="109">
        <v>13.5</v>
      </c>
      <c r="AA858" s="77">
        <f>Y858/W858</f>
        <v>0.70325919401013004</v>
      </c>
      <c r="AB858" s="77">
        <f>U858</f>
        <v>1.44</v>
      </c>
      <c r="AC858" s="78">
        <f>+AB858*(100-Z858)/100</f>
        <v>1.2456</v>
      </c>
      <c r="AD858" s="78">
        <f>AC858*AA858</f>
        <v>0.87597965205901795</v>
      </c>
      <c r="AE858" s="78">
        <f>+(AD858/Z858*12.5)</f>
        <v>0.81109227042501664</v>
      </c>
      <c r="AF858" s="63">
        <f>AE858*10000/25</f>
        <v>324.43690817000663</v>
      </c>
      <c r="AG858" s="63"/>
      <c r="AH858" s="74" t="s">
        <v>1109</v>
      </c>
    </row>
    <row r="859" spans="1:34" ht="15" x14ac:dyDescent="0.2">
      <c r="A859" s="106" t="s">
        <v>23</v>
      </c>
      <c r="B859" s="74" t="s">
        <v>1078</v>
      </c>
      <c r="C859" s="74" t="s">
        <v>1079</v>
      </c>
      <c r="D859" s="74" t="s">
        <v>1228</v>
      </c>
      <c r="E859" s="74" t="s">
        <v>1276</v>
      </c>
      <c r="H859" s="74" t="s">
        <v>167</v>
      </c>
      <c r="I859" s="74" t="s">
        <v>1302</v>
      </c>
      <c r="J859" s="74" t="s">
        <v>1303</v>
      </c>
      <c r="K859" s="74" t="s">
        <v>26</v>
      </c>
      <c r="L859" s="74" t="s">
        <v>1305</v>
      </c>
      <c r="M859" s="107">
        <v>-7.6068355990000001</v>
      </c>
      <c r="N859" s="107">
        <v>35.980460950000001</v>
      </c>
      <c r="O859" s="108">
        <v>1352.0678270000001</v>
      </c>
      <c r="P859" s="108">
        <v>4</v>
      </c>
      <c r="Q859" s="108">
        <v>3.5590533149999999</v>
      </c>
      <c r="R859" s="137"/>
      <c r="S859" s="74">
        <v>72</v>
      </c>
      <c r="T859" s="74">
        <v>6</v>
      </c>
      <c r="U859" s="109">
        <f>V859/X859*T859</f>
        <v>1.1599999999999999</v>
      </c>
      <c r="V859" s="109">
        <v>0.57999999999999996</v>
      </c>
      <c r="W859" s="109">
        <v>0.39274999999999999</v>
      </c>
      <c r="X859" s="74">
        <v>3</v>
      </c>
      <c r="Y859" s="109">
        <v>0.32615</v>
      </c>
      <c r="Z859" s="109">
        <v>13.1</v>
      </c>
      <c r="AA859" s="77">
        <f>Y859/W859</f>
        <v>0.83042647994907703</v>
      </c>
      <c r="AB859" s="77">
        <f>U859</f>
        <v>1.1599999999999999</v>
      </c>
      <c r="AC859" s="78">
        <f>+AB859*(100-Z859)/100</f>
        <v>1.00804</v>
      </c>
      <c r="AD859" s="78">
        <f>AC859*AA859</f>
        <v>0.83710310884786765</v>
      </c>
      <c r="AE859" s="78">
        <f>+(AD859/Z859*12.5)</f>
        <v>0.79876250844262175</v>
      </c>
      <c r="AF859" s="63">
        <f>AE859*10000/25</f>
        <v>319.50500337704869</v>
      </c>
      <c r="AG859" s="63"/>
      <c r="AH859" s="74" t="s">
        <v>1112</v>
      </c>
    </row>
    <row r="860" spans="1:34" ht="15" x14ac:dyDescent="0.2">
      <c r="A860" s="106" t="s">
        <v>23</v>
      </c>
      <c r="B860" s="74" t="s">
        <v>1078</v>
      </c>
      <c r="C860" s="74" t="s">
        <v>1079</v>
      </c>
      <c r="D860" s="74" t="s">
        <v>1228</v>
      </c>
      <c r="E860" s="74" t="s">
        <v>1276</v>
      </c>
      <c r="H860" s="74" t="s">
        <v>164</v>
      </c>
      <c r="I860" s="74" t="s">
        <v>165</v>
      </c>
      <c r="J860" s="74" t="s">
        <v>165</v>
      </c>
      <c r="K860" s="74" t="s">
        <v>24</v>
      </c>
      <c r="L860" s="74" t="s">
        <v>1283</v>
      </c>
      <c r="M860" s="107">
        <v>-7.6071312858424198</v>
      </c>
      <c r="N860" s="107">
        <v>35.981497724211302</v>
      </c>
      <c r="O860" s="108">
        <v>1355.9658266446199</v>
      </c>
      <c r="P860" s="108">
        <v>2</v>
      </c>
      <c r="Q860" s="108">
        <v>1.3222588550000001</v>
      </c>
      <c r="R860" s="137"/>
      <c r="S860" s="74">
        <v>82</v>
      </c>
      <c r="T860" s="74">
        <v>80</v>
      </c>
      <c r="U860" s="109">
        <f>V860/X860*T860</f>
        <v>12</v>
      </c>
      <c r="V860" s="109">
        <v>0.3</v>
      </c>
      <c r="W860" s="109">
        <v>0.13763</v>
      </c>
      <c r="X860" s="74">
        <v>2</v>
      </c>
      <c r="Y860" s="109">
        <v>8.6029999999999995E-2</v>
      </c>
      <c r="Z860" s="76">
        <f>(V860-W860)/V860*100</f>
        <v>54.123333333333335</v>
      </c>
      <c r="AA860" s="77">
        <f>Y860/W860</f>
        <v>0.62508174089951318</v>
      </c>
      <c r="AB860" s="77">
        <f>U860</f>
        <v>12</v>
      </c>
      <c r="AC860" s="78">
        <f>+AB860*(100-Z860)/100</f>
        <v>5.5051999999999994</v>
      </c>
      <c r="AD860" s="78">
        <f>AC860*AA860</f>
        <v>3.4411999999999998</v>
      </c>
      <c r="AE860" s="78">
        <f>+(AD860/Z860*12.5)</f>
        <v>0.79475888403030115</v>
      </c>
      <c r="AF860" s="63">
        <f>AE860*10000/25</f>
        <v>317.90355361212045</v>
      </c>
      <c r="AG860" s="63"/>
      <c r="AH860" s="74" t="s">
        <v>2993</v>
      </c>
    </row>
    <row r="861" spans="1:34" ht="15" x14ac:dyDescent="0.2">
      <c r="A861" s="106" t="s">
        <v>23</v>
      </c>
      <c r="B861" s="74" t="s">
        <v>1078</v>
      </c>
      <c r="C861" s="74" t="s">
        <v>1113</v>
      </c>
      <c r="D861" s="74" t="s">
        <v>1598</v>
      </c>
      <c r="E861" s="74" t="s">
        <v>1723</v>
      </c>
      <c r="H861" s="74" t="s">
        <v>683</v>
      </c>
      <c r="I861" s="74" t="s">
        <v>1745</v>
      </c>
      <c r="J861" s="74" t="s">
        <v>266</v>
      </c>
      <c r="K861" s="74" t="s">
        <v>25</v>
      </c>
      <c r="L861" s="74" t="s">
        <v>1746</v>
      </c>
      <c r="M861" s="107">
        <v>-9.3946131669870994</v>
      </c>
      <c r="N861" s="107">
        <v>34.7720024341669</v>
      </c>
      <c r="O861" s="108">
        <v>1967.43792917581</v>
      </c>
      <c r="P861" s="108">
        <v>1.25</v>
      </c>
      <c r="Q861" s="108">
        <v>1.9373031999999999</v>
      </c>
      <c r="R861" s="137"/>
      <c r="S861" s="74">
        <v>90</v>
      </c>
      <c r="T861" s="74">
        <v>80</v>
      </c>
      <c r="U861" s="109">
        <f>V861/X861*T861</f>
        <v>11.2</v>
      </c>
      <c r="V861" s="109">
        <v>0.42</v>
      </c>
      <c r="W861" s="109">
        <v>0.18</v>
      </c>
      <c r="X861" s="74">
        <v>3</v>
      </c>
      <c r="Y861" s="109">
        <v>0.13600000000000001</v>
      </c>
      <c r="Z861" s="76">
        <f>(V861-W861)/V861*100</f>
        <v>57.142857142857139</v>
      </c>
      <c r="AA861" s="77">
        <f>Y861/W861</f>
        <v>0.75555555555555565</v>
      </c>
      <c r="AB861" s="77">
        <f>U861</f>
        <v>11.2</v>
      </c>
      <c r="AC861" s="78">
        <f>+AB861*(100-Z861)/100</f>
        <v>4.8</v>
      </c>
      <c r="AD861" s="78">
        <f>AC861*AA861</f>
        <v>3.6266666666666669</v>
      </c>
      <c r="AE861" s="78">
        <f>+(AD861/Z861*12.5)</f>
        <v>0.79333333333333345</v>
      </c>
      <c r="AF861" s="63">
        <f>AE861*10000/25</f>
        <v>317.33333333333337</v>
      </c>
      <c r="AG861" s="63"/>
      <c r="AH861" s="74" t="s">
        <v>2993</v>
      </c>
    </row>
    <row r="862" spans="1:34" ht="15" x14ac:dyDescent="0.2">
      <c r="A862" s="106" t="s">
        <v>23</v>
      </c>
      <c r="B862" s="74" t="s">
        <v>1078</v>
      </c>
      <c r="C862" s="74" t="s">
        <v>1194</v>
      </c>
      <c r="D862" s="74" t="s">
        <v>1195</v>
      </c>
      <c r="E862" s="74" t="s">
        <v>1196</v>
      </c>
      <c r="H862" s="74" t="s">
        <v>356</v>
      </c>
      <c r="I862" s="74" t="s">
        <v>2250</v>
      </c>
      <c r="J862" s="74" t="s">
        <v>2250</v>
      </c>
      <c r="K862" s="74" t="s">
        <v>24</v>
      </c>
      <c r="L862" s="74" t="s">
        <v>2251</v>
      </c>
      <c r="M862" s="107">
        <v>-8.5756149999999902</v>
      </c>
      <c r="N862" s="107">
        <v>32.028379999999999</v>
      </c>
      <c r="O862" s="108">
        <v>1544.9</v>
      </c>
      <c r="P862" s="108">
        <v>4</v>
      </c>
      <c r="Q862" s="108">
        <v>4.8637677149999998</v>
      </c>
      <c r="R862" s="137"/>
      <c r="S862" s="74">
        <v>46</v>
      </c>
      <c r="T862" s="74">
        <v>30</v>
      </c>
      <c r="U862" s="109">
        <v>3.2</v>
      </c>
      <c r="V862" s="76">
        <v>0.32</v>
      </c>
      <c r="W862" s="76">
        <v>0.2</v>
      </c>
      <c r="X862" s="111">
        <v>3</v>
      </c>
      <c r="Y862" s="76">
        <v>0.14599999999999999</v>
      </c>
      <c r="Z862" s="76">
        <f>(V862-W862)/V862*100</f>
        <v>37.5</v>
      </c>
      <c r="AA862" s="77">
        <v>0.72999999999999987</v>
      </c>
      <c r="AB862" s="77">
        <v>3.2</v>
      </c>
      <c r="AC862" s="78">
        <v>3.2</v>
      </c>
      <c r="AD862" s="78">
        <f>AC862*AA862</f>
        <v>2.3359999999999999</v>
      </c>
      <c r="AE862" s="78">
        <f>+(AD862/Z862*12.5)</f>
        <v>0.77866666666666662</v>
      </c>
      <c r="AF862" s="63">
        <f>AE862*10000/25</f>
        <v>311.46666666666664</v>
      </c>
      <c r="AG862" s="63"/>
      <c r="AH862" s="74" t="s">
        <v>2993</v>
      </c>
    </row>
    <row r="863" spans="1:34" ht="15" x14ac:dyDescent="0.2">
      <c r="A863" s="106" t="s">
        <v>23</v>
      </c>
      <c r="B863" s="74" t="s">
        <v>1078</v>
      </c>
      <c r="C863" s="74" t="s">
        <v>1194</v>
      </c>
      <c r="D863" s="74" t="s">
        <v>1383</v>
      </c>
      <c r="E863" s="74" t="s">
        <v>1699</v>
      </c>
      <c r="H863" s="74" t="s">
        <v>927</v>
      </c>
      <c r="I863" s="74" t="s">
        <v>2151</v>
      </c>
      <c r="J863" s="74" t="s">
        <v>2152</v>
      </c>
      <c r="K863" s="74" t="s">
        <v>26</v>
      </c>
      <c r="L863" s="74" t="s">
        <v>2153</v>
      </c>
      <c r="M863" s="107" t="s">
        <v>2993</v>
      </c>
      <c r="N863" s="107" t="s">
        <v>2993</v>
      </c>
      <c r="O863" s="108" t="s">
        <v>2993</v>
      </c>
      <c r="P863" s="108">
        <v>2</v>
      </c>
      <c r="Q863" s="108">
        <v>1.6264451099999999</v>
      </c>
      <c r="R863" s="137"/>
      <c r="S863" s="74">
        <v>48</v>
      </c>
      <c r="T863" s="74">
        <v>46</v>
      </c>
      <c r="U863" s="109">
        <f>V863/X863*T863</f>
        <v>6.746666666666667</v>
      </c>
      <c r="V863" s="109">
        <v>0.44</v>
      </c>
      <c r="W863" s="109">
        <v>0.3</v>
      </c>
      <c r="X863" s="74">
        <v>3</v>
      </c>
      <c r="Y863" s="109">
        <v>0.129</v>
      </c>
      <c r="Z863" s="76">
        <f>(V863-W863)/V863*100</f>
        <v>31.818181818181824</v>
      </c>
      <c r="AA863" s="77">
        <f>Y863/W863</f>
        <v>0.43000000000000005</v>
      </c>
      <c r="AB863" s="77">
        <f>U863</f>
        <v>6.746666666666667</v>
      </c>
      <c r="AC863" s="78">
        <f>+AB863*(100-Z863)/100</f>
        <v>4.5999999999999996</v>
      </c>
      <c r="AD863" s="78">
        <f>AC863*AA863</f>
        <v>1.978</v>
      </c>
      <c r="AE863" s="78">
        <f>+(AD863/Z863*12.5)</f>
        <v>0.77707142857142841</v>
      </c>
      <c r="AF863" s="63">
        <f>AE863*10000/25</f>
        <v>310.82857142857137</v>
      </c>
      <c r="AG863" s="63"/>
      <c r="AH863" s="74" t="s">
        <v>2993</v>
      </c>
    </row>
    <row r="864" spans="1:34" ht="15" x14ac:dyDescent="0.2">
      <c r="A864" s="106" t="s">
        <v>23</v>
      </c>
      <c r="B864" s="74" t="s">
        <v>1086</v>
      </c>
      <c r="C864" s="74" t="s">
        <v>1177</v>
      </c>
      <c r="D864" s="74" t="s">
        <v>1204</v>
      </c>
      <c r="E864" s="74" t="s">
        <v>1205</v>
      </c>
      <c r="H864" s="74" t="s">
        <v>489</v>
      </c>
      <c r="I864" s="74" t="s">
        <v>1892</v>
      </c>
      <c r="J864" s="74" t="s">
        <v>490</v>
      </c>
      <c r="K864" s="74" t="s">
        <v>24</v>
      </c>
      <c r="L864" s="74" t="s">
        <v>1893</v>
      </c>
      <c r="M864" s="107">
        <v>-3.4034241069922699</v>
      </c>
      <c r="N864" s="107">
        <v>35.601970620437299</v>
      </c>
      <c r="O864" s="108">
        <v>1393.18598097411</v>
      </c>
      <c r="P864" s="108">
        <v>1</v>
      </c>
      <c r="Q864" s="108">
        <v>0.88290616499999997</v>
      </c>
      <c r="R864" s="135"/>
      <c r="S864" s="74">
        <v>22</v>
      </c>
      <c r="T864" s="74">
        <v>9</v>
      </c>
      <c r="U864" s="109">
        <f>V864/X864*T864</f>
        <v>1.5</v>
      </c>
      <c r="V864" s="109">
        <v>0.5</v>
      </c>
      <c r="W864" s="109">
        <v>0.38095000000000001</v>
      </c>
      <c r="X864" s="74">
        <v>3</v>
      </c>
      <c r="Y864" s="109">
        <v>0.26974000000000004</v>
      </c>
      <c r="Z864" s="109">
        <v>14.6</v>
      </c>
      <c r="AA864" s="77">
        <f>Y864/W864</f>
        <v>0.70807192544953412</v>
      </c>
      <c r="AB864" s="77">
        <f>U864</f>
        <v>1.5</v>
      </c>
      <c r="AC864" s="78">
        <f>+AB864*(100-Z864)/100</f>
        <v>1.2810000000000001</v>
      </c>
      <c r="AD864" s="78">
        <f>AC864*AA864</f>
        <v>0.90704013650085336</v>
      </c>
      <c r="AE864" s="78">
        <f>+(AD864/Z864*12.5)</f>
        <v>0.77657545933292238</v>
      </c>
      <c r="AF864" s="63">
        <f>AE864*10000/25</f>
        <v>310.63018373316896</v>
      </c>
      <c r="AG864" s="63"/>
      <c r="AH864" s="74" t="s">
        <v>2993</v>
      </c>
    </row>
    <row r="865" spans="1:34" ht="15" x14ac:dyDescent="0.2">
      <c r="A865" s="106" t="s">
        <v>23</v>
      </c>
      <c r="B865" s="74" t="s">
        <v>1078</v>
      </c>
      <c r="C865" s="74" t="s">
        <v>1132</v>
      </c>
      <c r="D865" s="74" t="s">
        <v>1133</v>
      </c>
      <c r="E865" s="74" t="s">
        <v>1660</v>
      </c>
      <c r="H865" s="74" t="s">
        <v>871</v>
      </c>
      <c r="I865" s="74" t="s">
        <v>2803</v>
      </c>
      <c r="J865" s="74" t="s">
        <v>872</v>
      </c>
      <c r="K865" s="74" t="s">
        <v>24</v>
      </c>
      <c r="L865" s="74" t="s">
        <v>2804</v>
      </c>
      <c r="M865" s="107">
        <v>-8.8523350000000001</v>
      </c>
      <c r="N865" s="107">
        <v>32.9639283333333</v>
      </c>
      <c r="O865" s="108">
        <v>1523.7</v>
      </c>
      <c r="P865" s="108">
        <v>2</v>
      </c>
      <c r="Q865" s="108">
        <v>1.22218133</v>
      </c>
      <c r="R865" s="137"/>
      <c r="S865" s="74">
        <v>82</v>
      </c>
      <c r="T865" s="74">
        <v>59</v>
      </c>
      <c r="U865" s="109">
        <f>V865/X865*T865</f>
        <v>4.72</v>
      </c>
      <c r="V865" s="109">
        <v>0.24</v>
      </c>
      <c r="W865" s="109">
        <v>0.14000000000000001</v>
      </c>
      <c r="X865" s="74">
        <v>3</v>
      </c>
      <c r="Y865" s="109">
        <v>0.13</v>
      </c>
      <c r="Z865" s="76">
        <f>(V865-W865)/V865*100</f>
        <v>41.666666666666657</v>
      </c>
      <c r="AA865" s="77">
        <f>Y865/W865</f>
        <v>0.92857142857142849</v>
      </c>
      <c r="AB865" s="77">
        <f>U865</f>
        <v>4.72</v>
      </c>
      <c r="AC865" s="78">
        <f>+AB865*(100-Z865)/100</f>
        <v>2.7533333333333339</v>
      </c>
      <c r="AD865" s="78">
        <f>AC865*AA865</f>
        <v>2.5566666666666671</v>
      </c>
      <c r="AE865" s="78">
        <f>+(AD865/Z865*12.5)</f>
        <v>0.76700000000000035</v>
      </c>
      <c r="AF865" s="63">
        <f>AE865*10000/25</f>
        <v>306.80000000000013</v>
      </c>
      <c r="AG865" s="63"/>
      <c r="AH865" s="74" t="s">
        <v>2993</v>
      </c>
    </row>
    <row r="866" spans="1:34" ht="15" x14ac:dyDescent="0.2">
      <c r="A866" s="106" t="s">
        <v>23</v>
      </c>
      <c r="B866" s="74" t="s">
        <v>1078</v>
      </c>
      <c r="C866" s="74" t="s">
        <v>1079</v>
      </c>
      <c r="D866" s="74" t="s">
        <v>1080</v>
      </c>
      <c r="E866" s="74" t="s">
        <v>1118</v>
      </c>
      <c r="H866" s="74" t="s">
        <v>134</v>
      </c>
      <c r="I866" s="74" t="s">
        <v>135</v>
      </c>
      <c r="J866" s="74" t="s">
        <v>135</v>
      </c>
      <c r="K866" s="74" t="s">
        <v>24</v>
      </c>
      <c r="L866" s="74" t="s">
        <v>1120</v>
      </c>
      <c r="M866" s="107">
        <v>-7.5388493245568604</v>
      </c>
      <c r="N866" s="107">
        <v>35.7636126792463</v>
      </c>
      <c r="O866" s="108">
        <v>1310.78348564881</v>
      </c>
      <c r="P866" s="108">
        <v>4</v>
      </c>
      <c r="Q866" s="108">
        <v>2.71271869</v>
      </c>
      <c r="R866" s="135"/>
      <c r="S866" s="74">
        <v>52</v>
      </c>
      <c r="T866" s="74">
        <v>30</v>
      </c>
      <c r="U866" s="109">
        <f>V866/X866*T866</f>
        <v>2.4</v>
      </c>
      <c r="V866" s="109">
        <v>0.08</v>
      </c>
      <c r="W866" s="109">
        <v>5.6899999999999999E-2</v>
      </c>
      <c r="X866" s="74">
        <v>1</v>
      </c>
      <c r="Y866" s="109">
        <v>5.8599999999999999E-2</v>
      </c>
      <c r="Z866" s="76">
        <f>(V866-W866)/V866*100</f>
        <v>28.875</v>
      </c>
      <c r="AA866" s="77">
        <f>Y866/W866</f>
        <v>1.0298769771528997</v>
      </c>
      <c r="AB866" s="77">
        <f>U866</f>
        <v>2.4</v>
      </c>
      <c r="AC866" s="78">
        <f>+AB866*(100-Z866)/100</f>
        <v>1.7069999999999999</v>
      </c>
      <c r="AD866" s="78">
        <f>AC866*AA866</f>
        <v>1.7579999999999996</v>
      </c>
      <c r="AE866" s="78">
        <f>+(AD866/Z866*12.5)</f>
        <v>0.76103896103896085</v>
      </c>
      <c r="AF866" s="63">
        <f>AE866*10000/25</f>
        <v>304.41558441558436</v>
      </c>
      <c r="AG866" s="63"/>
      <c r="AH866" s="74" t="s">
        <v>2993</v>
      </c>
    </row>
    <row r="867" spans="1:34" ht="15" x14ac:dyDescent="0.2">
      <c r="A867" s="106" t="s">
        <v>23</v>
      </c>
      <c r="B867" s="74" t="s">
        <v>1078</v>
      </c>
      <c r="C867" s="74" t="s">
        <v>1079</v>
      </c>
      <c r="D867" s="74" t="s">
        <v>1228</v>
      </c>
      <c r="E867" s="74" t="s">
        <v>1276</v>
      </c>
      <c r="H867" s="74" t="s">
        <v>164</v>
      </c>
      <c r="I867" s="74" t="s">
        <v>165</v>
      </c>
      <c r="J867" s="74" t="s">
        <v>165</v>
      </c>
      <c r="K867" s="74" t="s">
        <v>25</v>
      </c>
      <c r="L867" s="74" t="s">
        <v>1280</v>
      </c>
      <c r="M867" s="107">
        <v>-7.6073120192505002</v>
      </c>
      <c r="N867" s="107">
        <v>35.9811107794931</v>
      </c>
      <c r="O867" s="108">
        <v>1356.34671299824</v>
      </c>
      <c r="P867" s="108">
        <v>2</v>
      </c>
      <c r="Q867" s="108">
        <v>1.3222588550000001</v>
      </c>
      <c r="R867" s="137"/>
      <c r="S867" s="74">
        <v>82</v>
      </c>
      <c r="T867" s="74">
        <v>24</v>
      </c>
      <c r="U867" s="109">
        <f>V867/X867*T867</f>
        <v>5.76</v>
      </c>
      <c r="V867" s="109">
        <v>0.24</v>
      </c>
      <c r="W867" s="109">
        <v>0.14873</v>
      </c>
      <c r="X867" s="74">
        <v>1</v>
      </c>
      <c r="Y867" s="109">
        <v>9.5140000000000002E-2</v>
      </c>
      <c r="Z867" s="76">
        <f>(V867-W867)/V867*100</f>
        <v>38.029166666666661</v>
      </c>
      <c r="AA867" s="77">
        <f>Y867/W867</f>
        <v>0.63968264640623951</v>
      </c>
      <c r="AB867" s="77">
        <f>U867</f>
        <v>5.76</v>
      </c>
      <c r="AC867" s="78">
        <f>+AB867*(100-Z867)/100</f>
        <v>3.5695199999999998</v>
      </c>
      <c r="AD867" s="78">
        <f>AC867*AA867</f>
        <v>2.2833600000000001</v>
      </c>
      <c r="AE867" s="78">
        <f>+(AD867/Z867*12.5)</f>
        <v>0.75052919907965387</v>
      </c>
      <c r="AF867" s="63">
        <f>AE867*10000/25</f>
        <v>300.21167963186156</v>
      </c>
      <c r="AG867" s="63"/>
      <c r="AH867" s="74" t="s">
        <v>2993</v>
      </c>
    </row>
    <row r="868" spans="1:34" ht="15" x14ac:dyDescent="0.2">
      <c r="A868" s="106" t="s">
        <v>23</v>
      </c>
      <c r="B868" s="74" t="s">
        <v>1078</v>
      </c>
      <c r="C868" s="74" t="s">
        <v>1113</v>
      </c>
      <c r="D868" s="74" t="s">
        <v>1598</v>
      </c>
      <c r="E868" s="74" t="s">
        <v>1599</v>
      </c>
      <c r="H868" s="74" t="s">
        <v>276</v>
      </c>
      <c r="I868" s="74" t="s">
        <v>277</v>
      </c>
      <c r="J868" s="74" t="s">
        <v>277</v>
      </c>
      <c r="K868" s="74" t="s">
        <v>25</v>
      </c>
      <c r="L868" s="74" t="s">
        <v>1788</v>
      </c>
      <c r="M868" s="107">
        <v>-9.3647666666666591</v>
      </c>
      <c r="N868" s="107">
        <v>34.780601666666598</v>
      </c>
      <c r="O868" s="108">
        <v>1936.4</v>
      </c>
      <c r="P868" s="108">
        <v>0.25</v>
      </c>
      <c r="Q868" s="108">
        <v>0.132695385</v>
      </c>
      <c r="R868" s="137"/>
      <c r="S868" s="74">
        <v>74</v>
      </c>
      <c r="T868" s="74">
        <v>62</v>
      </c>
      <c r="U868" s="109">
        <f>V868/X868*T868</f>
        <v>8.68</v>
      </c>
      <c r="V868" s="109">
        <v>0.42</v>
      </c>
      <c r="W868" s="109">
        <v>0.2</v>
      </c>
      <c r="X868" s="74">
        <v>3</v>
      </c>
      <c r="Y868" s="109">
        <v>0.15</v>
      </c>
      <c r="Z868" s="76">
        <f>(V868-W868)/V868*100</f>
        <v>52.380952380952372</v>
      </c>
      <c r="AA868" s="77">
        <f>Y868/W868</f>
        <v>0.74999999999999989</v>
      </c>
      <c r="AB868" s="77">
        <f>U868</f>
        <v>8.68</v>
      </c>
      <c r="AC868" s="78">
        <f>+AB868*(100-Z868)/100</f>
        <v>4.1333333333333337</v>
      </c>
      <c r="AD868" s="78">
        <f>AC868*AA868</f>
        <v>3.0999999999999996</v>
      </c>
      <c r="AE868" s="78">
        <f>+(AD868/Z868*12.5)</f>
        <v>0.73977272727272725</v>
      </c>
      <c r="AF868" s="63">
        <f>AE868*10000/25</f>
        <v>295.90909090909088</v>
      </c>
      <c r="AG868" s="63"/>
      <c r="AH868" s="74" t="s">
        <v>2993</v>
      </c>
    </row>
    <row r="869" spans="1:34" ht="15" x14ac:dyDescent="0.2">
      <c r="A869" s="106" t="s">
        <v>23</v>
      </c>
      <c r="B869" s="74" t="s">
        <v>1078</v>
      </c>
      <c r="C869" s="74" t="s">
        <v>1079</v>
      </c>
      <c r="D869" s="74" t="s">
        <v>1419</v>
      </c>
      <c r="E869" s="74" t="s">
        <v>1544</v>
      </c>
      <c r="H869" s="74" t="s">
        <v>969</v>
      </c>
      <c r="I869" s="74" t="s">
        <v>1557</v>
      </c>
      <c r="J869" s="74" t="s">
        <v>1558</v>
      </c>
      <c r="K869" s="74" t="s">
        <v>26</v>
      </c>
      <c r="L869" s="74" t="s">
        <v>1571</v>
      </c>
      <c r="M869" s="107">
        <v>-8.339995</v>
      </c>
      <c r="N869" s="107">
        <v>35.060423329999999</v>
      </c>
      <c r="O869" s="108">
        <v>1738.2</v>
      </c>
      <c r="P869" s="108">
        <v>1</v>
      </c>
      <c r="Q869" s="108">
        <v>0.50335288499999997</v>
      </c>
      <c r="R869" s="137"/>
      <c r="S869" s="74">
        <v>44</v>
      </c>
      <c r="T869" s="74">
        <v>13</v>
      </c>
      <c r="U869" s="109">
        <f>V869/X869*T869</f>
        <v>1.3</v>
      </c>
      <c r="V869" s="109">
        <v>0.2</v>
      </c>
      <c r="W869" s="109">
        <v>0.11416</v>
      </c>
      <c r="X869" s="74">
        <v>2</v>
      </c>
      <c r="Y869" s="109">
        <v>7.0629999999999998E-2</v>
      </c>
      <c r="Z869" s="109">
        <v>12</v>
      </c>
      <c r="AA869" s="77">
        <f>Y869/W869</f>
        <v>0.61869306236860544</v>
      </c>
      <c r="AB869" s="77">
        <f>U869</f>
        <v>1.3</v>
      </c>
      <c r="AC869" s="78">
        <f>+AB869*(100-Z869)/100</f>
        <v>1.1440000000000001</v>
      </c>
      <c r="AD869" s="78">
        <f>AC869*AA869</f>
        <v>0.70778486334968471</v>
      </c>
      <c r="AE869" s="78">
        <f>+(AD869/Z869*12.5)</f>
        <v>0.7372758993225883</v>
      </c>
      <c r="AF869" s="63">
        <f>AE869*10000/25</f>
        <v>294.91035972903535</v>
      </c>
      <c r="AG869" s="63"/>
      <c r="AH869" s="74" t="s">
        <v>2993</v>
      </c>
    </row>
    <row r="870" spans="1:34" ht="15" x14ac:dyDescent="0.2">
      <c r="A870" s="106" t="s">
        <v>23</v>
      </c>
      <c r="B870" s="74" t="s">
        <v>1078</v>
      </c>
      <c r="C870" s="74" t="s">
        <v>1079</v>
      </c>
      <c r="D870" s="74" t="s">
        <v>1080</v>
      </c>
      <c r="E870" s="74" t="s">
        <v>1118</v>
      </c>
      <c r="H870" s="74" t="s">
        <v>134</v>
      </c>
      <c r="I870" s="74" t="s">
        <v>135</v>
      </c>
      <c r="J870" s="74" t="s">
        <v>135</v>
      </c>
      <c r="K870" s="74" t="s">
        <v>25</v>
      </c>
      <c r="L870" s="74" t="s">
        <v>1119</v>
      </c>
      <c r="M870" s="107">
        <v>-7.5390278223531997</v>
      </c>
      <c r="N870" s="107">
        <v>35.763987005919397</v>
      </c>
      <c r="O870" s="108">
        <v>1311.30767343971</v>
      </c>
      <c r="P870" s="108">
        <v>4</v>
      </c>
      <c r="Q870" s="108">
        <v>2.71271869</v>
      </c>
      <c r="R870" s="135"/>
      <c r="S870" s="74">
        <v>68</v>
      </c>
      <c r="T870" s="74">
        <v>27</v>
      </c>
      <c r="U870" s="109">
        <f>V870/X870*T870</f>
        <v>4.8599999999999994</v>
      </c>
      <c r="V870" s="109">
        <v>0.18</v>
      </c>
      <c r="W870" s="109">
        <v>0.12140999999999999</v>
      </c>
      <c r="X870" s="74">
        <v>1</v>
      </c>
      <c r="Y870" s="109">
        <v>6.9589999999999999E-2</v>
      </c>
      <c r="Z870" s="76">
        <f>(V870-W870)/V870*100</f>
        <v>32.550000000000004</v>
      </c>
      <c r="AA870" s="77">
        <f>Y870/W870</f>
        <v>0.57318178074293724</v>
      </c>
      <c r="AB870" s="77">
        <f>U870</f>
        <v>4.8599999999999994</v>
      </c>
      <c r="AC870" s="78">
        <f>+AB870*(100-Z870)/100</f>
        <v>3.2780699999999992</v>
      </c>
      <c r="AD870" s="78">
        <f>AC870*AA870</f>
        <v>1.8789299999999998</v>
      </c>
      <c r="AE870" s="78">
        <f>+(AD870/Z870*12.5)</f>
        <v>0.7215552995391703</v>
      </c>
      <c r="AF870" s="63">
        <f>AE870*10000/25</f>
        <v>288.6221198156681</v>
      </c>
      <c r="AG870" s="63"/>
      <c r="AH870" s="74" t="s">
        <v>2993</v>
      </c>
    </row>
    <row r="871" spans="1:34" ht="15" x14ac:dyDescent="0.2">
      <c r="A871" s="106" t="s">
        <v>23</v>
      </c>
      <c r="B871" s="74" t="s">
        <v>1078</v>
      </c>
      <c r="C871" s="74" t="s">
        <v>1194</v>
      </c>
      <c r="D871" s="74" t="s">
        <v>1195</v>
      </c>
      <c r="E871" s="74" t="s">
        <v>1196</v>
      </c>
      <c r="H871" s="74" t="s">
        <v>356</v>
      </c>
      <c r="I871" s="74" t="s">
        <v>2250</v>
      </c>
      <c r="J871" s="74" t="s">
        <v>2250</v>
      </c>
      <c r="K871" s="74" t="s">
        <v>26</v>
      </c>
      <c r="L871" s="74" t="s">
        <v>2252</v>
      </c>
      <c r="M871" s="107">
        <v>-8.5758849999999995</v>
      </c>
      <c r="N871" s="107">
        <v>32.028948329999999</v>
      </c>
      <c r="O871" s="108">
        <v>1578.4</v>
      </c>
      <c r="P871" s="108">
        <v>4</v>
      </c>
      <c r="Q871" s="108">
        <v>4.8637677149999998</v>
      </c>
      <c r="R871" s="137"/>
      <c r="S871" s="74">
        <v>39</v>
      </c>
      <c r="T871" s="74">
        <v>20</v>
      </c>
      <c r="U871" s="109">
        <v>2.9</v>
      </c>
      <c r="V871" s="110">
        <v>0.28999999999999998</v>
      </c>
      <c r="W871" s="76">
        <v>0.18</v>
      </c>
      <c r="X871" s="120">
        <v>2</v>
      </c>
      <c r="Y871" s="110">
        <v>0.13200000000000001</v>
      </c>
      <c r="Z871" s="110">
        <f>(V871-W871)/V871*100</f>
        <v>37.931034482758619</v>
      </c>
      <c r="AA871" s="77">
        <v>0.73333333333333339</v>
      </c>
      <c r="AB871" s="77">
        <v>2.9</v>
      </c>
      <c r="AC871" s="78">
        <v>2.9</v>
      </c>
      <c r="AD871" s="78">
        <f>AC871*AA871</f>
        <v>2.1266666666666669</v>
      </c>
      <c r="AE871" s="78">
        <f>+(AD871/Z871*12.5)</f>
        <v>0.70083333333333342</v>
      </c>
      <c r="AF871" s="63">
        <f>AE871*10000/25</f>
        <v>280.33333333333337</v>
      </c>
      <c r="AG871" s="63"/>
      <c r="AH871" s="74" t="s">
        <v>2993</v>
      </c>
    </row>
    <row r="872" spans="1:34" ht="15" x14ac:dyDescent="0.2">
      <c r="A872" s="106" t="s">
        <v>23</v>
      </c>
      <c r="B872" s="74" t="s">
        <v>1078</v>
      </c>
      <c r="C872" s="74" t="s">
        <v>1194</v>
      </c>
      <c r="D872" s="74" t="s">
        <v>1195</v>
      </c>
      <c r="E872" s="74" t="s">
        <v>2189</v>
      </c>
      <c r="H872" s="74" t="s">
        <v>349</v>
      </c>
      <c r="I872" s="74" t="s">
        <v>2204</v>
      </c>
      <c r="J872" s="74" t="s">
        <v>974</v>
      </c>
      <c r="K872" s="74" t="s">
        <v>25</v>
      </c>
      <c r="L872" s="74" t="s">
        <v>2213</v>
      </c>
      <c r="M872" s="107">
        <v>-8.52926894915473</v>
      </c>
      <c r="N872" s="107">
        <v>32.024512973005699</v>
      </c>
      <c r="O872" s="108">
        <v>1594.5332555474899</v>
      </c>
      <c r="P872" s="108">
        <v>1</v>
      </c>
      <c r="Q872" s="108">
        <v>0.78925336999999995</v>
      </c>
      <c r="R872" s="137"/>
      <c r="S872" s="74">
        <v>66</v>
      </c>
      <c r="T872" s="74">
        <v>51</v>
      </c>
      <c r="U872" s="109">
        <v>4.08</v>
      </c>
      <c r="V872" s="76">
        <v>0.24</v>
      </c>
      <c r="W872" s="76">
        <v>0.12</v>
      </c>
      <c r="X872" s="111">
        <v>3</v>
      </c>
      <c r="Y872" s="76">
        <v>8.2000000000000003E-2</v>
      </c>
      <c r="Z872" s="76">
        <f>(V872-W872)/V872*100</f>
        <v>50</v>
      </c>
      <c r="AA872" s="77">
        <v>0.68333333333333335</v>
      </c>
      <c r="AB872" s="77">
        <v>4.08</v>
      </c>
      <c r="AC872" s="78">
        <v>4.08</v>
      </c>
      <c r="AD872" s="78">
        <f>AC872*AA872</f>
        <v>2.7880000000000003</v>
      </c>
      <c r="AE872" s="78">
        <f>+(AD872/Z872*12.5)</f>
        <v>0.69700000000000006</v>
      </c>
      <c r="AF872" s="63">
        <f>AE872*10000/25</f>
        <v>278.8</v>
      </c>
      <c r="AG872" s="63"/>
      <c r="AH872" s="74" t="s">
        <v>1123</v>
      </c>
    </row>
    <row r="873" spans="1:34" ht="15" x14ac:dyDescent="0.2">
      <c r="A873" s="106" t="s">
        <v>23</v>
      </c>
      <c r="B873" s="74" t="s">
        <v>1086</v>
      </c>
      <c r="C873" s="74" t="s">
        <v>1177</v>
      </c>
      <c r="D873" s="74" t="s">
        <v>1204</v>
      </c>
      <c r="E873" s="74" t="s">
        <v>1205</v>
      </c>
      <c r="H873" s="74" t="s">
        <v>489</v>
      </c>
      <c r="I873" s="74" t="s">
        <v>1892</v>
      </c>
      <c r="J873" s="74" t="s">
        <v>490</v>
      </c>
      <c r="K873" s="74" t="s">
        <v>25</v>
      </c>
      <c r="L873" s="74" t="s">
        <v>1895</v>
      </c>
      <c r="M873" s="107">
        <v>-3.4033334017871999</v>
      </c>
      <c r="N873" s="107">
        <v>35.60236624473</v>
      </c>
      <c r="O873" s="108">
        <v>1378.8451548343901</v>
      </c>
      <c r="P873" s="108">
        <v>1</v>
      </c>
      <c r="Q873" s="108">
        <v>0.88290616499999997</v>
      </c>
      <c r="R873" s="135"/>
      <c r="S873" s="74">
        <v>12</v>
      </c>
      <c r="T873" s="74">
        <v>7</v>
      </c>
      <c r="U873" s="109">
        <f>V873/X873*T873</f>
        <v>0.84</v>
      </c>
      <c r="V873" s="109">
        <v>0.36</v>
      </c>
      <c r="W873" s="109">
        <v>0.31788</v>
      </c>
      <c r="X873" s="74">
        <v>3</v>
      </c>
      <c r="Y873" s="109">
        <v>0.24403999999999998</v>
      </c>
      <c r="Z873" s="109">
        <v>10.4</v>
      </c>
      <c r="AA873" s="77">
        <f>Y873/W873</f>
        <v>0.76771108594438142</v>
      </c>
      <c r="AB873" s="77">
        <f>U873</f>
        <v>0.84</v>
      </c>
      <c r="AC873" s="78">
        <f>+AB873*(100-Z873)/100</f>
        <v>0.75263999999999998</v>
      </c>
      <c r="AD873" s="78">
        <f>AC873*AA873</f>
        <v>0.57781007172517918</v>
      </c>
      <c r="AE873" s="78">
        <f>+(AD873/Z873*12.5)</f>
        <v>0.69448325928507115</v>
      </c>
      <c r="AF873" s="63">
        <f>AE873*10000/25</f>
        <v>277.79330371402847</v>
      </c>
      <c r="AG873" s="63"/>
      <c r="AH873" s="74" t="s">
        <v>1123</v>
      </c>
    </row>
    <row r="874" spans="1:34" ht="15" x14ac:dyDescent="0.2">
      <c r="A874" s="106" t="s">
        <v>23</v>
      </c>
      <c r="B874" s="74" t="s">
        <v>1078</v>
      </c>
      <c r="C874" s="74" t="s">
        <v>1157</v>
      </c>
      <c r="D874" s="74" t="s">
        <v>1158</v>
      </c>
      <c r="E874" s="74" t="s">
        <v>2402</v>
      </c>
      <c r="H874" s="74" t="s">
        <v>1042</v>
      </c>
      <c r="I874" s="74" t="s">
        <v>2539</v>
      </c>
      <c r="J874" s="74" t="s">
        <v>2540</v>
      </c>
      <c r="K874" s="74" t="s">
        <v>25</v>
      </c>
      <c r="L874" s="74" t="s">
        <v>2542</v>
      </c>
      <c r="M874" s="107">
        <v>-10.40906</v>
      </c>
      <c r="N874" s="107">
        <v>36.142659999999999</v>
      </c>
      <c r="O874" s="108">
        <v>810.6</v>
      </c>
      <c r="P874" s="108">
        <v>2</v>
      </c>
      <c r="Q874" s="108">
        <v>0.85868987500000005</v>
      </c>
      <c r="R874" s="137"/>
      <c r="S874" s="74">
        <v>27</v>
      </c>
      <c r="T874" s="74">
        <v>27</v>
      </c>
      <c r="U874" s="109">
        <f>V874/X874*T874</f>
        <v>4.68</v>
      </c>
      <c r="V874" s="109">
        <v>0.52</v>
      </c>
      <c r="W874" s="109">
        <v>0.32</v>
      </c>
      <c r="X874" s="74">
        <v>3</v>
      </c>
      <c r="Y874" s="109">
        <v>0.23699999999999999</v>
      </c>
      <c r="Z874" s="76">
        <f>(V874-W874)/V874*100</f>
        <v>38.461538461538467</v>
      </c>
      <c r="AA874" s="77">
        <f>Y874/W874</f>
        <v>0.74062499999999998</v>
      </c>
      <c r="AB874" s="77">
        <f>U874</f>
        <v>4.68</v>
      </c>
      <c r="AC874" s="78">
        <f>+AB874*(100-Z874)/100</f>
        <v>2.8799999999999994</v>
      </c>
      <c r="AD874" s="78">
        <f>AC874*AA874</f>
        <v>2.1329999999999996</v>
      </c>
      <c r="AE874" s="78">
        <f>+(AD874/Z874*12.5)</f>
        <v>0.69322499999999976</v>
      </c>
      <c r="AF874" s="63">
        <f>AE874*10000/25</f>
        <v>277.28999999999991</v>
      </c>
      <c r="AG874" s="63"/>
      <c r="AH874" s="74" t="s">
        <v>1123</v>
      </c>
    </row>
    <row r="875" spans="1:34" ht="15" x14ac:dyDescent="0.2">
      <c r="A875" s="106" t="s">
        <v>23</v>
      </c>
      <c r="B875" s="74" t="s">
        <v>1078</v>
      </c>
      <c r="C875" s="74" t="s">
        <v>1079</v>
      </c>
      <c r="D875" s="74" t="s">
        <v>1228</v>
      </c>
      <c r="E875" s="74" t="s">
        <v>1366</v>
      </c>
      <c r="H875" s="74" t="s">
        <v>175</v>
      </c>
      <c r="I875" s="74" t="s">
        <v>1390</v>
      </c>
      <c r="J875" s="74" t="s">
        <v>176</v>
      </c>
      <c r="K875" s="74" t="s">
        <v>24</v>
      </c>
      <c r="L875" s="74" t="s">
        <v>1392</v>
      </c>
      <c r="M875" s="107">
        <v>-7.6923016666666602</v>
      </c>
      <c r="N875" s="107">
        <v>35.985281666666602</v>
      </c>
      <c r="O875" s="108">
        <v>1491.1</v>
      </c>
      <c r="P875" s="108">
        <v>0.5</v>
      </c>
      <c r="Q875" s="108">
        <v>0.65309851500000005</v>
      </c>
      <c r="R875" s="137"/>
      <c r="S875" s="74">
        <v>85</v>
      </c>
      <c r="T875" s="74">
        <v>77</v>
      </c>
      <c r="U875" s="109">
        <f>V875/X875*T875</f>
        <v>17.71</v>
      </c>
      <c r="V875" s="109">
        <v>0.46</v>
      </c>
      <c r="W875" s="109">
        <v>0.15061000000000002</v>
      </c>
      <c r="X875" s="74">
        <v>2</v>
      </c>
      <c r="Y875" s="109">
        <v>9.5700000000000007E-2</v>
      </c>
      <c r="Z875" s="110">
        <f>(V875-W875)/V875*100</f>
        <v>67.258695652173913</v>
      </c>
      <c r="AA875" s="77">
        <f>Y875/W875</f>
        <v>0.63541597503485825</v>
      </c>
      <c r="AB875" s="77">
        <f>U875</f>
        <v>17.71</v>
      </c>
      <c r="AC875" s="78">
        <f>+AB875*(100-Z875)/100</f>
        <v>5.7984850000000003</v>
      </c>
      <c r="AD875" s="78">
        <f>AC875*AA875</f>
        <v>3.6844500000000004</v>
      </c>
      <c r="AE875" s="78">
        <f>+(AD875/Z875*12.5)</f>
        <v>0.68475346649859414</v>
      </c>
      <c r="AF875" s="61">
        <f>AE875*10000/25</f>
        <v>273.90138659943767</v>
      </c>
      <c r="AG875" s="63"/>
      <c r="AH875" s="74" t="s">
        <v>2993</v>
      </c>
    </row>
    <row r="876" spans="1:34" ht="15" x14ac:dyDescent="0.2">
      <c r="A876" s="106" t="s">
        <v>23</v>
      </c>
      <c r="B876" s="74" t="s">
        <v>1078</v>
      </c>
      <c r="C876" s="74" t="s">
        <v>1113</v>
      </c>
      <c r="D876" s="74" t="s">
        <v>1598</v>
      </c>
      <c r="E876" s="74" t="s">
        <v>1723</v>
      </c>
      <c r="H876" s="74" t="s">
        <v>966</v>
      </c>
      <c r="I876" s="74" t="s">
        <v>1724</v>
      </c>
      <c r="J876" s="74" t="s">
        <v>273</v>
      </c>
      <c r="K876" s="74" t="s">
        <v>25</v>
      </c>
      <c r="L876" s="74" t="s">
        <v>1725</v>
      </c>
      <c r="M876" s="107">
        <v>-9.3923380230076106</v>
      </c>
      <c r="N876" s="107">
        <v>34.769695666100802</v>
      </c>
      <c r="O876" s="108">
        <v>1989.3608285057401</v>
      </c>
      <c r="P876" s="108">
        <v>1</v>
      </c>
      <c r="Q876" s="108">
        <v>0.96272108000000001</v>
      </c>
      <c r="R876" s="137"/>
      <c r="S876" s="74">
        <v>74</v>
      </c>
      <c r="T876" s="74">
        <v>61</v>
      </c>
      <c r="U876" s="109">
        <f>V876/X876*T876</f>
        <v>10.98</v>
      </c>
      <c r="V876" s="109">
        <v>0.54</v>
      </c>
      <c r="W876" s="109">
        <v>0.22</v>
      </c>
      <c r="X876" s="74">
        <v>3</v>
      </c>
      <c r="Y876" s="109">
        <v>0.154</v>
      </c>
      <c r="Z876" s="76">
        <f>(V876-W876)/V876*100</f>
        <v>59.259259259259267</v>
      </c>
      <c r="AA876" s="77">
        <f>Y876/W876</f>
        <v>0.7</v>
      </c>
      <c r="AB876" s="77">
        <f>U876</f>
        <v>10.98</v>
      </c>
      <c r="AC876" s="78">
        <f>+AB876*(100-Z876)/100</f>
        <v>4.4733333333333327</v>
      </c>
      <c r="AD876" s="78">
        <f>AC876*AA876</f>
        <v>3.1313333333333326</v>
      </c>
      <c r="AE876" s="78">
        <f>+(AD876/Z876*12.5)</f>
        <v>0.66051562499999972</v>
      </c>
      <c r="AF876" s="63">
        <f>AE876*10000/25</f>
        <v>264.2062499999999</v>
      </c>
      <c r="AG876" s="63"/>
      <c r="AH876" s="74" t="s">
        <v>2993</v>
      </c>
    </row>
    <row r="877" spans="1:34" ht="15" x14ac:dyDescent="0.2">
      <c r="A877" s="106" t="s">
        <v>23</v>
      </c>
      <c r="B877" s="74" t="s">
        <v>1078</v>
      </c>
      <c r="C877" s="74" t="s">
        <v>1132</v>
      </c>
      <c r="D877" s="74" t="s">
        <v>1868</v>
      </c>
      <c r="E877" s="74" t="s">
        <v>2075</v>
      </c>
      <c r="H877" s="74" t="s">
        <v>928</v>
      </c>
      <c r="I877" s="74" t="s">
        <v>2928</v>
      </c>
      <c r="J877" s="74" t="s">
        <v>2929</v>
      </c>
      <c r="K877" s="74" t="s">
        <v>24</v>
      </c>
      <c r="L877" s="74" t="s">
        <v>2933</v>
      </c>
      <c r="M877" s="107">
        <v>-9.1721416666666595</v>
      </c>
      <c r="N877" s="107">
        <v>32.708939999999998</v>
      </c>
      <c r="O877" s="108">
        <v>1288.0999999999999</v>
      </c>
      <c r="P877" s="108">
        <v>1</v>
      </c>
      <c r="Q877" s="108">
        <v>0.64272010499999999</v>
      </c>
      <c r="R877" s="137"/>
      <c r="S877" s="74">
        <v>43</v>
      </c>
      <c r="T877" s="74">
        <v>39</v>
      </c>
      <c r="U877" s="109">
        <f>V877/X877*T877</f>
        <v>2.86</v>
      </c>
      <c r="V877" s="109">
        <v>0.22</v>
      </c>
      <c r="W877" s="109">
        <v>0.12</v>
      </c>
      <c r="X877" s="74">
        <v>3</v>
      </c>
      <c r="Y877" s="109">
        <v>0.18</v>
      </c>
      <c r="Z877" s="76">
        <f>(V877-W877)/V877*100</f>
        <v>45.45454545454546</v>
      </c>
      <c r="AA877" s="77">
        <f>Y877/W877</f>
        <v>1.5</v>
      </c>
      <c r="AB877" s="77">
        <f>U877</f>
        <v>2.86</v>
      </c>
      <c r="AC877" s="78">
        <f>+AB877*(100-Z877)/100</f>
        <v>1.5599999999999996</v>
      </c>
      <c r="AD877" s="78">
        <f>AC877*AA877</f>
        <v>2.3399999999999994</v>
      </c>
      <c r="AE877" s="78">
        <f>+(AD877/Z877*12.5)</f>
        <v>0.64349999999999974</v>
      </c>
      <c r="AF877" s="63">
        <f>AE877*10000/25</f>
        <v>257.39999999999986</v>
      </c>
      <c r="AG877" s="63"/>
      <c r="AH877" s="74" t="s">
        <v>2993</v>
      </c>
    </row>
    <row r="878" spans="1:34" ht="15" x14ac:dyDescent="0.2">
      <c r="A878" s="106" t="s">
        <v>23</v>
      </c>
      <c r="B878" s="74" t="s">
        <v>1086</v>
      </c>
      <c r="C878" s="74" t="s">
        <v>1103</v>
      </c>
      <c r="D878" s="74" t="s">
        <v>1294</v>
      </c>
      <c r="E878" s="74" t="s">
        <v>1565</v>
      </c>
      <c r="H878" s="74" t="s">
        <v>622</v>
      </c>
      <c r="I878" s="74" t="s">
        <v>823</v>
      </c>
      <c r="J878" s="74" t="s">
        <v>823</v>
      </c>
      <c r="K878" s="74" t="s">
        <v>25</v>
      </c>
      <c r="L878" s="74" t="s">
        <v>2498</v>
      </c>
      <c r="M878" s="107">
        <v>-4.3960316666666603</v>
      </c>
      <c r="N878" s="107">
        <v>35.548863333333301</v>
      </c>
      <c r="O878" s="108">
        <v>1595.8</v>
      </c>
      <c r="P878" s="108">
        <v>2.5</v>
      </c>
      <c r="Q878" s="108">
        <v>1.8463685599999999</v>
      </c>
      <c r="R878" s="135"/>
      <c r="S878" s="74">
        <v>43</v>
      </c>
      <c r="T878" s="74">
        <v>44</v>
      </c>
      <c r="U878" s="109">
        <f>V878/X878*T878</f>
        <v>2.9333333333333331</v>
      </c>
      <c r="V878" s="109">
        <v>0.2</v>
      </c>
      <c r="W878" s="109">
        <v>0.13069</v>
      </c>
      <c r="X878" s="74">
        <v>3</v>
      </c>
      <c r="Y878" s="109">
        <v>0.12021</v>
      </c>
      <c r="Z878" s="76">
        <f>(V878-W878)/V878*100</f>
        <v>34.655000000000001</v>
      </c>
      <c r="AA878" s="77">
        <f>Y878/W878</f>
        <v>0.91981023796770978</v>
      </c>
      <c r="AB878" s="77">
        <f>U878</f>
        <v>2.9333333333333331</v>
      </c>
      <c r="AC878" s="78">
        <f>+AB878*(100-Z878)/100</f>
        <v>1.9167866666666666</v>
      </c>
      <c r="AD878" s="78">
        <f>AC878*AA878</f>
        <v>1.7630799999999998</v>
      </c>
      <c r="AE878" s="78">
        <f>+(AD878/Z878*12.5)</f>
        <v>0.63593997980089445</v>
      </c>
      <c r="AF878" s="63">
        <f>AE878*10000/25</f>
        <v>254.37599192035776</v>
      </c>
      <c r="AG878" s="63"/>
      <c r="AH878" s="74" t="s">
        <v>1137</v>
      </c>
    </row>
    <row r="879" spans="1:34" ht="15" x14ac:dyDescent="0.2">
      <c r="A879" s="106" t="s">
        <v>23</v>
      </c>
      <c r="B879" s="74" t="s">
        <v>1078</v>
      </c>
      <c r="C879" s="74" t="s">
        <v>1194</v>
      </c>
      <c r="D879" s="74" t="s">
        <v>1195</v>
      </c>
      <c r="E879" s="74" t="s">
        <v>1196</v>
      </c>
      <c r="H879" s="74" t="s">
        <v>356</v>
      </c>
      <c r="I879" s="74" t="s">
        <v>2250</v>
      </c>
      <c r="J879" s="74" t="s">
        <v>2250</v>
      </c>
      <c r="K879" s="74" t="s">
        <v>25</v>
      </c>
      <c r="L879" s="74" t="s">
        <v>2253</v>
      </c>
      <c r="M879" s="107">
        <v>-8.5754249999999992</v>
      </c>
      <c r="N879" s="107">
        <v>32.027429999999903</v>
      </c>
      <c r="O879" s="108">
        <v>1550.7</v>
      </c>
      <c r="P879" s="108">
        <v>4</v>
      </c>
      <c r="Q879" s="108">
        <v>4.8637677149999998</v>
      </c>
      <c r="R879" s="137"/>
      <c r="S879" s="74">
        <v>41</v>
      </c>
      <c r="T879" s="74">
        <v>30</v>
      </c>
      <c r="U879" s="109">
        <v>3.1</v>
      </c>
      <c r="V879" s="76">
        <v>0.31</v>
      </c>
      <c r="W879" s="76">
        <v>0.18</v>
      </c>
      <c r="X879" s="111">
        <v>3</v>
      </c>
      <c r="Y879" s="76">
        <v>0.122</v>
      </c>
      <c r="Z879" s="76">
        <f>(V879-W879)/V879*100</f>
        <v>41.935483870967744</v>
      </c>
      <c r="AA879" s="77">
        <v>0.67777777777777781</v>
      </c>
      <c r="AB879" s="77">
        <v>3.1</v>
      </c>
      <c r="AC879" s="78">
        <v>3.1</v>
      </c>
      <c r="AD879" s="78">
        <f>AC879*AA879</f>
        <v>2.1011111111111114</v>
      </c>
      <c r="AE879" s="78">
        <f>+(AD879/Z879*12.5)</f>
        <v>0.62629273504273508</v>
      </c>
      <c r="AF879" s="63">
        <f>AE879*10000/25</f>
        <v>250.51709401709402</v>
      </c>
      <c r="AG879" s="63"/>
      <c r="AH879" s="74" t="s">
        <v>1139</v>
      </c>
    </row>
    <row r="880" spans="1:34" ht="15" x14ac:dyDescent="0.2">
      <c r="A880" s="106" t="s">
        <v>23</v>
      </c>
      <c r="B880" s="74" t="s">
        <v>1078</v>
      </c>
      <c r="C880" s="74" t="s">
        <v>1157</v>
      </c>
      <c r="D880" s="74" t="s">
        <v>1489</v>
      </c>
      <c r="E880" s="74" t="s">
        <v>1490</v>
      </c>
      <c r="H880" s="74" t="s">
        <v>405</v>
      </c>
      <c r="I880" s="74" t="s">
        <v>406</v>
      </c>
      <c r="J880" s="74" t="s">
        <v>406</v>
      </c>
      <c r="K880" s="74" t="s">
        <v>24</v>
      </c>
      <c r="L880" s="74" t="s">
        <v>2676</v>
      </c>
      <c r="M880" s="107">
        <v>-10.5669871817438</v>
      </c>
      <c r="N880" s="107">
        <v>35.396016415354197</v>
      </c>
      <c r="O880" s="108">
        <v>976.74217396880704</v>
      </c>
      <c r="P880" s="108">
        <v>0.25</v>
      </c>
      <c r="Q880" s="108">
        <v>0.33186201500000001</v>
      </c>
      <c r="R880" s="137"/>
      <c r="S880" s="74">
        <v>82</v>
      </c>
      <c r="T880" s="74">
        <v>84</v>
      </c>
      <c r="U880" s="109">
        <f>V880/X880*T880</f>
        <v>5.8800000000000008</v>
      </c>
      <c r="V880" s="109">
        <v>0.14000000000000001</v>
      </c>
      <c r="W880" s="109">
        <v>0.1</v>
      </c>
      <c r="X880" s="74">
        <v>2</v>
      </c>
      <c r="Y880" s="109">
        <v>3.4000000000000002E-2</v>
      </c>
      <c r="Z880" s="76">
        <f>(V880-W880)/V880*100</f>
        <v>28.571428571428577</v>
      </c>
      <c r="AA880" s="77">
        <f>Y880/W880</f>
        <v>0.34</v>
      </c>
      <c r="AB880" s="77">
        <f>U880</f>
        <v>5.8800000000000008</v>
      </c>
      <c r="AC880" s="78">
        <f>+AB880*(100-Z880)/100</f>
        <v>4.2</v>
      </c>
      <c r="AD880" s="78">
        <f>AC880*AA880</f>
        <v>1.4280000000000002</v>
      </c>
      <c r="AE880" s="78">
        <f>+(AD880/Z880*12.5)</f>
        <v>0.62474999999999992</v>
      </c>
      <c r="AF880" s="63">
        <f>AE880*10000/25</f>
        <v>249.89999999999998</v>
      </c>
      <c r="AG880" s="63"/>
      <c r="AH880" s="74" t="s">
        <v>1139</v>
      </c>
    </row>
    <row r="881" spans="1:34" ht="15" x14ac:dyDescent="0.2">
      <c r="A881" s="106" t="s">
        <v>23</v>
      </c>
      <c r="B881" s="74" t="s">
        <v>1078</v>
      </c>
      <c r="C881" s="74" t="s">
        <v>1079</v>
      </c>
      <c r="D881" s="74" t="s">
        <v>1419</v>
      </c>
      <c r="E881" s="74" t="s">
        <v>1544</v>
      </c>
      <c r="H881" s="74" t="s">
        <v>192</v>
      </c>
      <c r="I881" s="74" t="s">
        <v>1572</v>
      </c>
      <c r="J881" s="74" t="s">
        <v>193</v>
      </c>
      <c r="K881" s="74" t="s">
        <v>26</v>
      </c>
      <c r="L881" s="74" t="s">
        <v>1574</v>
      </c>
      <c r="M881" s="107">
        <v>-8.345150512</v>
      </c>
      <c r="N881" s="107">
        <v>35.060735579999999</v>
      </c>
      <c r="O881" s="108">
        <v>1695.8100099999999</v>
      </c>
      <c r="P881" s="108">
        <v>3</v>
      </c>
      <c r="Q881" s="108">
        <v>2.235064725</v>
      </c>
      <c r="R881" s="137"/>
      <c r="S881" s="74">
        <v>64</v>
      </c>
      <c r="T881" s="74">
        <v>12</v>
      </c>
      <c r="U881" s="109">
        <f>V881/X881*T881</f>
        <v>1.2</v>
      </c>
      <c r="V881" s="109">
        <v>0.3</v>
      </c>
      <c r="W881" s="109">
        <v>0.20175999999999999</v>
      </c>
      <c r="X881" s="74">
        <v>3</v>
      </c>
      <c r="Y881" s="109">
        <v>0.13933000000000001</v>
      </c>
      <c r="Z881" s="109">
        <v>14.3</v>
      </c>
      <c r="AA881" s="77">
        <f>Y881/W881</f>
        <v>0.69057295796986529</v>
      </c>
      <c r="AB881" s="77">
        <f>U881</f>
        <v>1.2</v>
      </c>
      <c r="AC881" s="78">
        <f>+AB881*(100-Z881)/100</f>
        <v>1.0284</v>
      </c>
      <c r="AD881" s="78">
        <f>AC881*AA881</f>
        <v>0.71018522997620948</v>
      </c>
      <c r="AE881" s="78">
        <f>+(AD881/Z881*12.5)</f>
        <v>0.62079128494423896</v>
      </c>
      <c r="AF881" s="63">
        <f>AE881*10000/25</f>
        <v>248.31651397769556</v>
      </c>
      <c r="AG881" s="63"/>
      <c r="AH881" s="74" t="s">
        <v>1149</v>
      </c>
    </row>
    <row r="882" spans="1:34" ht="15" x14ac:dyDescent="0.2">
      <c r="A882" s="112" t="s">
        <v>23</v>
      </c>
      <c r="B882" s="113" t="s">
        <v>1078</v>
      </c>
      <c r="C882" s="113" t="s">
        <v>1079</v>
      </c>
      <c r="D882" s="113" t="s">
        <v>1419</v>
      </c>
      <c r="E882" s="113" t="s">
        <v>1626</v>
      </c>
      <c r="F882" s="113"/>
      <c r="G882" s="113"/>
      <c r="H882" s="113" t="s">
        <v>890</v>
      </c>
      <c r="I882" s="113" t="s">
        <v>1639</v>
      </c>
      <c r="J882" s="113" t="s">
        <v>891</v>
      </c>
      <c r="K882" s="113" t="s">
        <v>24</v>
      </c>
      <c r="L882" s="113" t="s">
        <v>1640</v>
      </c>
      <c r="M882" s="114">
        <v>-8.2935149999999993</v>
      </c>
      <c r="N882" s="114">
        <v>35.017531666666599</v>
      </c>
      <c r="O882" s="115">
        <v>1645.8</v>
      </c>
      <c r="P882" s="115">
        <v>1</v>
      </c>
      <c r="Q882" s="115">
        <v>1.22910027</v>
      </c>
      <c r="R882" s="137"/>
      <c r="S882" s="113">
        <v>103</v>
      </c>
      <c r="T882" s="113">
        <v>54</v>
      </c>
      <c r="U882" s="109">
        <f>V882/X882*T882</f>
        <v>2.8800000000000003</v>
      </c>
      <c r="V882" s="116">
        <v>0.16</v>
      </c>
      <c r="W882" s="116">
        <v>0.11795</v>
      </c>
      <c r="X882" s="113">
        <v>3</v>
      </c>
      <c r="Y882" s="116">
        <v>7.1790000000000007E-2</v>
      </c>
      <c r="Z882" s="76">
        <f>(V882-W882)/V882*100</f>
        <v>26.28125</v>
      </c>
      <c r="AA882" s="77">
        <f>Y882/W882</f>
        <v>0.60864773208986866</v>
      </c>
      <c r="AB882" s="77">
        <f>U882</f>
        <v>2.8800000000000003</v>
      </c>
      <c r="AC882" s="78">
        <f>+AB882*(100-Z882)/100</f>
        <v>2.1231000000000004</v>
      </c>
      <c r="AD882" s="78">
        <f>AC882*AA882</f>
        <v>1.2922200000000004</v>
      </c>
      <c r="AE882" s="78">
        <f>+(AD882/Z882*12.5)</f>
        <v>0.61461117717003577</v>
      </c>
      <c r="AF882" s="63">
        <f>AE882*10000/25</f>
        <v>245.84447086801433</v>
      </c>
      <c r="AG882" s="63"/>
      <c r="AH882" s="74" t="s">
        <v>1149</v>
      </c>
    </row>
    <row r="883" spans="1:34" ht="15" x14ac:dyDescent="0.2">
      <c r="A883" s="106" t="s">
        <v>23</v>
      </c>
      <c r="B883" s="74" t="s">
        <v>1078</v>
      </c>
      <c r="C883" s="74" t="s">
        <v>1113</v>
      </c>
      <c r="D883" s="74" t="s">
        <v>1243</v>
      </c>
      <c r="E883" s="74" t="s">
        <v>1244</v>
      </c>
      <c r="H883" s="74" t="s">
        <v>292</v>
      </c>
      <c r="I883" s="74" t="s">
        <v>1897</v>
      </c>
      <c r="J883" s="74" t="s">
        <v>293</v>
      </c>
      <c r="K883" s="74" t="s">
        <v>24</v>
      </c>
      <c r="L883" s="74" t="s">
        <v>1902</v>
      </c>
      <c r="M883" s="107">
        <v>-9.2674689814572808</v>
      </c>
      <c r="N883" s="107">
        <v>34.599230952997402</v>
      </c>
      <c r="O883" s="108">
        <v>2024.8667819812599</v>
      </c>
      <c r="P883" s="108">
        <v>2.25</v>
      </c>
      <c r="Q883" s="108">
        <v>2.4048258599999999</v>
      </c>
      <c r="R883" s="137"/>
      <c r="S883" s="74">
        <v>50</v>
      </c>
      <c r="T883" s="74">
        <v>39</v>
      </c>
      <c r="U883" s="109">
        <f>V883/X883*T883</f>
        <v>8.58</v>
      </c>
      <c r="V883" s="109">
        <v>0.44</v>
      </c>
      <c r="W883" s="109">
        <v>0.2</v>
      </c>
      <c r="X883" s="74">
        <v>2</v>
      </c>
      <c r="Y883" s="109">
        <v>0.13700000000000001</v>
      </c>
      <c r="Z883" s="76">
        <f>(V883-W883)/V883*100</f>
        <v>54.54545454545454</v>
      </c>
      <c r="AA883" s="77">
        <f>Y883/W883</f>
        <v>0.68500000000000005</v>
      </c>
      <c r="AB883" s="77">
        <f>U883</f>
        <v>8.58</v>
      </c>
      <c r="AC883" s="78">
        <f>+AB883*(100-Z883)/100</f>
        <v>3.9000000000000004</v>
      </c>
      <c r="AD883" s="78">
        <f>AC883*AA883</f>
        <v>2.6715000000000004</v>
      </c>
      <c r="AE883" s="78">
        <f>+(AD883/Z883*12.5)</f>
        <v>0.61221875000000014</v>
      </c>
      <c r="AF883" s="63">
        <f>AE883*10000/25</f>
        <v>244.88750000000007</v>
      </c>
      <c r="AG883" s="63"/>
      <c r="AH883" s="74" t="s">
        <v>1149</v>
      </c>
    </row>
    <row r="884" spans="1:34" ht="15" x14ac:dyDescent="0.2">
      <c r="A884" s="106" t="s">
        <v>23</v>
      </c>
      <c r="B884" s="74" t="s">
        <v>1086</v>
      </c>
      <c r="C884" s="74" t="s">
        <v>1087</v>
      </c>
      <c r="D884" s="74" t="s">
        <v>1095</v>
      </c>
      <c r="E884" s="74" t="s">
        <v>1235</v>
      </c>
      <c r="H884" s="74" t="s">
        <v>569</v>
      </c>
      <c r="I884" s="74" t="s">
        <v>2263</v>
      </c>
      <c r="J884" s="74" t="s">
        <v>2264</v>
      </c>
      <c r="K884" s="74" t="s">
        <v>26</v>
      </c>
      <c r="L884" s="74" t="s">
        <v>2267</v>
      </c>
      <c r="M884" s="107">
        <v>-3.4707599999999998</v>
      </c>
      <c r="N884" s="107">
        <v>37.425600000000003</v>
      </c>
      <c r="O884" s="108">
        <v>731.9</v>
      </c>
      <c r="P884" s="108">
        <v>2</v>
      </c>
      <c r="Q884" s="108">
        <v>1.2231697500000001</v>
      </c>
      <c r="R884" s="135"/>
      <c r="S884" s="74">
        <v>105</v>
      </c>
      <c r="T884" s="74">
        <v>81</v>
      </c>
      <c r="U884" s="109">
        <f>V884/X884*T884</f>
        <v>6.48</v>
      </c>
      <c r="V884" s="109">
        <v>0.24</v>
      </c>
      <c r="W884" s="109">
        <v>0.13535</v>
      </c>
      <c r="X884" s="74">
        <v>3</v>
      </c>
      <c r="Y884" s="109">
        <v>7.8629999999999992E-2</v>
      </c>
      <c r="Z884" s="76">
        <f>(V884-W884)/V884*100</f>
        <v>43.604166666666664</v>
      </c>
      <c r="AA884" s="77">
        <f>Y884/W884</f>
        <v>0.58093830809013658</v>
      </c>
      <c r="AB884" s="77">
        <f>U884</f>
        <v>6.48</v>
      </c>
      <c r="AC884" s="78">
        <f>+AB884*(100-Z884)/100</f>
        <v>3.6544500000000006</v>
      </c>
      <c r="AD884" s="78">
        <f>AC884*AA884</f>
        <v>2.1230099999999998</v>
      </c>
      <c r="AE884" s="78">
        <f>+(AD884/Z884*12.5)</f>
        <v>0.60860296225513622</v>
      </c>
      <c r="AF884" s="63">
        <f>AE884*10000/25</f>
        <v>243.44118490205449</v>
      </c>
      <c r="AG884" s="63"/>
      <c r="AH884" s="74" t="s">
        <v>1169</v>
      </c>
    </row>
    <row r="885" spans="1:34" ht="15" x14ac:dyDescent="0.2">
      <c r="A885" s="106" t="s">
        <v>23</v>
      </c>
      <c r="B885" s="74" t="s">
        <v>1078</v>
      </c>
      <c r="C885" s="74" t="s">
        <v>1194</v>
      </c>
      <c r="D885" s="74" t="s">
        <v>1195</v>
      </c>
      <c r="E885" s="74" t="s">
        <v>2277</v>
      </c>
      <c r="H885" s="74" t="s">
        <v>366</v>
      </c>
      <c r="I885" s="74" t="s">
        <v>2341</v>
      </c>
      <c r="J885" s="74" t="s">
        <v>367</v>
      </c>
      <c r="K885" s="74" t="s">
        <v>25</v>
      </c>
      <c r="L885" s="74" t="s">
        <v>2342</v>
      </c>
      <c r="M885" s="107">
        <v>-8.5547550000000001</v>
      </c>
      <c r="N885" s="107">
        <v>32.053388333333302</v>
      </c>
      <c r="O885" s="108">
        <v>1603.5</v>
      </c>
      <c r="P885" s="108">
        <v>1.25</v>
      </c>
      <c r="Q885" s="108">
        <v>1.2876641550000001</v>
      </c>
      <c r="R885" s="137"/>
      <c r="S885" s="74">
        <v>62</v>
      </c>
      <c r="T885" s="74">
        <v>37</v>
      </c>
      <c r="U885" s="109">
        <v>2.4666666666666668</v>
      </c>
      <c r="V885" s="76">
        <v>0.2</v>
      </c>
      <c r="W885" s="76">
        <v>0.12</v>
      </c>
      <c r="X885" s="111">
        <v>3</v>
      </c>
      <c r="Y885" s="76">
        <v>9.2999999999999999E-2</v>
      </c>
      <c r="Z885" s="76">
        <f>(V885-W885)/V885*100</f>
        <v>40.000000000000007</v>
      </c>
      <c r="AA885" s="77">
        <v>0.77500000000000002</v>
      </c>
      <c r="AB885" s="77">
        <v>2.4666666666666668</v>
      </c>
      <c r="AC885" s="78">
        <v>2.4666666666666668</v>
      </c>
      <c r="AD885" s="78">
        <f>AC885*AA885</f>
        <v>1.9116666666666668</v>
      </c>
      <c r="AE885" s="78">
        <f>+(AD885/Z885*12.5)</f>
        <v>0.59739583333333324</v>
      </c>
      <c r="AF885" s="61">
        <f>AE885*10000/25</f>
        <v>238.95833333333329</v>
      </c>
      <c r="AG885" s="61"/>
      <c r="AH885" s="74" t="s">
        <v>1169</v>
      </c>
    </row>
    <row r="886" spans="1:34" ht="15" x14ac:dyDescent="0.2">
      <c r="A886" s="106" t="s">
        <v>23</v>
      </c>
      <c r="B886" s="74" t="s">
        <v>1078</v>
      </c>
      <c r="C886" s="74" t="s">
        <v>1194</v>
      </c>
      <c r="D886" s="74" t="s">
        <v>1383</v>
      </c>
      <c r="E886" s="74" t="s">
        <v>1699</v>
      </c>
      <c r="H886" s="74" t="s">
        <v>927</v>
      </c>
      <c r="I886" s="74" t="s">
        <v>2151</v>
      </c>
      <c r="J886" s="74" t="s">
        <v>2152</v>
      </c>
      <c r="K886" s="74" t="s">
        <v>25</v>
      </c>
      <c r="L886" s="74" t="s">
        <v>2164</v>
      </c>
      <c r="M886" s="107">
        <v>-7.7669033333333299</v>
      </c>
      <c r="N886" s="107">
        <v>31.138721666666601</v>
      </c>
      <c r="O886" s="108">
        <v>1755.4</v>
      </c>
      <c r="P886" s="108">
        <v>2</v>
      </c>
      <c r="Q886" s="108">
        <v>1.6264451099999999</v>
      </c>
      <c r="R886" s="137"/>
      <c r="S886" s="74">
        <v>72</v>
      </c>
      <c r="T886" s="74">
        <v>63</v>
      </c>
      <c r="U886" s="109">
        <f>V886/X886*T886</f>
        <v>7.56</v>
      </c>
      <c r="V886" s="109">
        <v>0.36</v>
      </c>
      <c r="W886" s="109">
        <v>0.14000000000000001</v>
      </c>
      <c r="X886" s="74">
        <v>3</v>
      </c>
      <c r="Y886" s="109">
        <v>0.13900000000000001</v>
      </c>
      <c r="Z886" s="76">
        <f>(V886-W886)/V886*100</f>
        <v>61.111111111111107</v>
      </c>
      <c r="AA886" s="77">
        <f>Y886/W886</f>
        <v>0.99285714285714288</v>
      </c>
      <c r="AB886" s="77">
        <f>U886</f>
        <v>7.56</v>
      </c>
      <c r="AC886" s="78">
        <f>+AB886*(100-Z886)/100</f>
        <v>2.94</v>
      </c>
      <c r="AD886" s="78">
        <f>AC886*AA886</f>
        <v>2.919</v>
      </c>
      <c r="AE886" s="78">
        <f>+(AD886/Z886*12.5)</f>
        <v>0.59706818181818189</v>
      </c>
      <c r="AF886" s="63">
        <f>AE886*10000/25</f>
        <v>238.82727272727277</v>
      </c>
      <c r="AG886" s="63"/>
      <c r="AH886" s="74" t="s">
        <v>1169</v>
      </c>
    </row>
    <row r="887" spans="1:34" ht="15" x14ac:dyDescent="0.2">
      <c r="A887" s="106" t="s">
        <v>23</v>
      </c>
      <c r="B887" s="74" t="s">
        <v>1078</v>
      </c>
      <c r="C887" s="74" t="s">
        <v>1194</v>
      </c>
      <c r="D887" s="74" t="s">
        <v>1195</v>
      </c>
      <c r="E887" s="74" t="s">
        <v>2277</v>
      </c>
      <c r="H887" s="74" t="s">
        <v>365</v>
      </c>
      <c r="I887" s="74" t="s">
        <v>2331</v>
      </c>
      <c r="J887" s="74" t="s">
        <v>2331</v>
      </c>
      <c r="K887" s="74" t="s">
        <v>26</v>
      </c>
      <c r="L887" s="74" t="s">
        <v>2332</v>
      </c>
      <c r="M887" s="107">
        <v>-8.5560150000000004</v>
      </c>
      <c r="N887" s="107">
        <v>32.052546669999998</v>
      </c>
      <c r="O887" s="108">
        <v>1593.2</v>
      </c>
      <c r="P887" s="108">
        <v>3.5</v>
      </c>
      <c r="Q887" s="108">
        <v>2.802912015</v>
      </c>
      <c r="R887" s="137"/>
      <c r="S887" s="74">
        <v>67</v>
      </c>
      <c r="T887" s="74">
        <v>42</v>
      </c>
      <c r="U887" s="109">
        <v>3.64</v>
      </c>
      <c r="V887" s="76">
        <v>0.26</v>
      </c>
      <c r="W887" s="76">
        <v>0.1</v>
      </c>
      <c r="X887" s="111">
        <v>3</v>
      </c>
      <c r="Y887" s="76">
        <v>0.08</v>
      </c>
      <c r="Z887" s="110">
        <f>(V887-W887)/V887*100</f>
        <v>61.53846153846154</v>
      </c>
      <c r="AA887" s="77">
        <v>0.79999999999999993</v>
      </c>
      <c r="AB887" s="77">
        <v>3.64</v>
      </c>
      <c r="AC887" s="78">
        <v>3.64</v>
      </c>
      <c r="AD887" s="78">
        <f>AC887*AA887</f>
        <v>2.9119999999999999</v>
      </c>
      <c r="AE887" s="78">
        <f>+(AD887/Z887*12.5)</f>
        <v>0.59149999999999991</v>
      </c>
      <c r="AF887" s="63">
        <f>AE887*10000/25</f>
        <v>236.59999999999997</v>
      </c>
      <c r="AG887" s="63"/>
      <c r="AH887" s="74" t="s">
        <v>1431</v>
      </c>
    </row>
    <row r="888" spans="1:34" ht="15" x14ac:dyDescent="0.2">
      <c r="A888" s="106" t="s">
        <v>23</v>
      </c>
      <c r="B888" s="74" t="s">
        <v>1078</v>
      </c>
      <c r="C888" s="74" t="s">
        <v>1194</v>
      </c>
      <c r="D888" s="74" t="s">
        <v>1383</v>
      </c>
      <c r="E888" s="74" t="s">
        <v>1384</v>
      </c>
      <c r="H888" s="74" t="s">
        <v>328</v>
      </c>
      <c r="I888" s="74" t="s">
        <v>1976</v>
      </c>
      <c r="J888" s="74" t="s">
        <v>953</v>
      </c>
      <c r="K888" s="74" t="s">
        <v>24</v>
      </c>
      <c r="L888" s="74" t="s">
        <v>1978</v>
      </c>
      <c r="M888" s="107">
        <v>-7.7222814871194796</v>
      </c>
      <c r="N888" s="107">
        <v>31.0924878723769</v>
      </c>
      <c r="O888" s="108">
        <v>1652.8578486649201</v>
      </c>
      <c r="P888" s="108">
        <v>1.5</v>
      </c>
      <c r="Q888" s="108">
        <v>0.82755464499999998</v>
      </c>
      <c r="R888" s="137"/>
      <c r="S888" s="74">
        <v>82</v>
      </c>
      <c r="T888" s="74">
        <v>45</v>
      </c>
      <c r="U888" s="109">
        <f>V888/X888*T888</f>
        <v>5.7</v>
      </c>
      <c r="V888" s="109">
        <v>0.38</v>
      </c>
      <c r="W888" s="109">
        <v>0.2</v>
      </c>
      <c r="X888" s="74">
        <v>3</v>
      </c>
      <c r="Y888" s="109">
        <v>0.14599999999999999</v>
      </c>
      <c r="Z888" s="76">
        <f>(V888-W888)/V888*100</f>
        <v>47.368421052631575</v>
      </c>
      <c r="AA888" s="77">
        <f>Y888/W888</f>
        <v>0.72999999999999987</v>
      </c>
      <c r="AB888" s="77">
        <f>U888</f>
        <v>5.7</v>
      </c>
      <c r="AC888" s="78">
        <f>+AB888*(100-Z888)/100</f>
        <v>3.0000000000000004</v>
      </c>
      <c r="AD888" s="78">
        <f>AC888*AA888</f>
        <v>2.19</v>
      </c>
      <c r="AE888" s="78">
        <f>+(AD888/Z888*12.5)</f>
        <v>0.57791666666666663</v>
      </c>
      <c r="AF888" s="61">
        <f>AE888*10000/25</f>
        <v>231.16666666666663</v>
      </c>
      <c r="AG888" s="63"/>
      <c r="AH888" s="74" t="s">
        <v>1431</v>
      </c>
    </row>
    <row r="889" spans="1:34" ht="15" x14ac:dyDescent="0.2">
      <c r="A889" s="106" t="s">
        <v>23</v>
      </c>
      <c r="B889" s="74" t="s">
        <v>1086</v>
      </c>
      <c r="C889" s="74" t="s">
        <v>1177</v>
      </c>
      <c r="D889" s="74" t="s">
        <v>1178</v>
      </c>
      <c r="E889" s="74" t="s">
        <v>1179</v>
      </c>
      <c r="H889" s="74" t="s">
        <v>1062</v>
      </c>
      <c r="I889" s="74" t="s">
        <v>1199</v>
      </c>
      <c r="J889" s="74" t="s">
        <v>1200</v>
      </c>
      <c r="K889" s="74" t="s">
        <v>25</v>
      </c>
      <c r="L889" s="74" t="s">
        <v>1202</v>
      </c>
      <c r="M889" s="107">
        <v>-3.38012410975099</v>
      </c>
      <c r="N889" s="107">
        <v>36.320032390316797</v>
      </c>
      <c r="O889" s="108">
        <v>1407.96127683791</v>
      </c>
      <c r="P889" s="108">
        <v>2.5</v>
      </c>
      <c r="Q889" s="108">
        <v>2.4633897450000002</v>
      </c>
      <c r="R889" s="135"/>
      <c r="S889" s="74">
        <v>66</v>
      </c>
      <c r="T889" s="74">
        <v>2</v>
      </c>
      <c r="U889" s="109">
        <f>V889/X889*T889</f>
        <v>0.89333333333333342</v>
      </c>
      <c r="V889" s="109">
        <v>1.34</v>
      </c>
      <c r="W889" s="109">
        <v>0.49574000000000001</v>
      </c>
      <c r="X889" s="74">
        <v>3</v>
      </c>
      <c r="Y889" s="109">
        <v>0.36114999999999997</v>
      </c>
      <c r="Z889" s="109">
        <v>12.4</v>
      </c>
      <c r="AA889" s="77">
        <f>Y889/W889</f>
        <v>0.72850687860572061</v>
      </c>
      <c r="AB889" s="77">
        <f>U889</f>
        <v>0.89333333333333342</v>
      </c>
      <c r="AC889" s="78">
        <f>+AB889*(100-Z889)/100</f>
        <v>0.78256000000000003</v>
      </c>
      <c r="AD889" s="78">
        <f>AC889*AA889</f>
        <v>0.57010034292169276</v>
      </c>
      <c r="AE889" s="78">
        <f>+(AD889/Z889*12.5)</f>
        <v>0.57469792633235162</v>
      </c>
      <c r="AF889" s="63">
        <f>AE889*10000/25</f>
        <v>229.87917053294066</v>
      </c>
      <c r="AG889" s="63"/>
      <c r="AH889" s="74" t="s">
        <v>1431</v>
      </c>
    </row>
    <row r="890" spans="1:34" ht="15" x14ac:dyDescent="0.2">
      <c r="A890" s="106" t="s">
        <v>23</v>
      </c>
      <c r="B890" s="74" t="s">
        <v>1078</v>
      </c>
      <c r="C890" s="74" t="s">
        <v>1194</v>
      </c>
      <c r="D890" s="74" t="s">
        <v>1195</v>
      </c>
      <c r="E890" s="74" t="s">
        <v>2189</v>
      </c>
      <c r="H890" s="74" t="s">
        <v>349</v>
      </c>
      <c r="I890" s="74" t="s">
        <v>2204</v>
      </c>
      <c r="J890" s="74" t="s">
        <v>974</v>
      </c>
      <c r="K890" s="74" t="s">
        <v>24</v>
      </c>
      <c r="L890" s="74" t="s">
        <v>2206</v>
      </c>
      <c r="M890" s="107">
        <v>-8.5292340951171806</v>
      </c>
      <c r="N890" s="107">
        <v>32.024759108337904</v>
      </c>
      <c r="O890" s="108">
        <v>1575.21950670567</v>
      </c>
      <c r="P890" s="108">
        <v>1</v>
      </c>
      <c r="Q890" s="108">
        <v>0.78925336999999995</v>
      </c>
      <c r="R890" s="137"/>
      <c r="S890" s="74">
        <v>43</v>
      </c>
      <c r="T890" s="74">
        <v>22</v>
      </c>
      <c r="U890" s="109">
        <v>2.9333333333333331</v>
      </c>
      <c r="V890" s="76">
        <v>0.4</v>
      </c>
      <c r="W890" s="76">
        <v>0.22</v>
      </c>
      <c r="X890" s="111">
        <v>3</v>
      </c>
      <c r="Y890" s="76">
        <v>0.155</v>
      </c>
      <c r="Z890" s="76">
        <f>(V890-W890)/V890*100</f>
        <v>45</v>
      </c>
      <c r="AA890" s="77">
        <v>0.70454545454545459</v>
      </c>
      <c r="AB890" s="77">
        <v>2.9333333333333331</v>
      </c>
      <c r="AC890" s="78">
        <v>2.9333333333333331</v>
      </c>
      <c r="AD890" s="78">
        <f>AC890*AA890</f>
        <v>2.0666666666666664</v>
      </c>
      <c r="AE890" s="78">
        <f>+(AD890/Z890*12.5)</f>
        <v>0.57407407407407396</v>
      </c>
      <c r="AF890" s="63">
        <f>AE890*10000/25</f>
        <v>229.62962962962959</v>
      </c>
      <c r="AG890" s="63"/>
      <c r="AH890" s="74" t="s">
        <v>2993</v>
      </c>
    </row>
    <row r="891" spans="1:34" ht="15" x14ac:dyDescent="0.2">
      <c r="A891" s="106" t="s">
        <v>23</v>
      </c>
      <c r="B891" s="74" t="s">
        <v>1078</v>
      </c>
      <c r="C891" s="74" t="s">
        <v>1113</v>
      </c>
      <c r="D891" s="74" t="s">
        <v>1598</v>
      </c>
      <c r="E891" s="74" t="s">
        <v>1599</v>
      </c>
      <c r="H891" s="74" t="s">
        <v>276</v>
      </c>
      <c r="I891" s="74" t="s">
        <v>277</v>
      </c>
      <c r="J891" s="74" t="s">
        <v>277</v>
      </c>
      <c r="K891" s="74" t="s">
        <v>24</v>
      </c>
      <c r="L891" s="74" t="s">
        <v>1814</v>
      </c>
      <c r="M891" s="107">
        <v>-9.3646399999999996</v>
      </c>
      <c r="N891" s="107">
        <v>34.7805616666666</v>
      </c>
      <c r="O891" s="108">
        <v>1935</v>
      </c>
      <c r="P891" s="108">
        <v>0.25</v>
      </c>
      <c r="Q891" s="108">
        <v>0.132695385</v>
      </c>
      <c r="R891" s="137"/>
      <c r="S891" s="74">
        <v>92</v>
      </c>
      <c r="T891" s="74">
        <v>89</v>
      </c>
      <c r="U891" s="109">
        <f>V891/X891*T891</f>
        <v>10.086666666666668</v>
      </c>
      <c r="V891" s="109">
        <v>0.34</v>
      </c>
      <c r="W891" s="109">
        <v>0.12</v>
      </c>
      <c r="X891" s="74">
        <v>3</v>
      </c>
      <c r="Y891" s="109">
        <v>0.1</v>
      </c>
      <c r="Z891" s="76">
        <f>(V891-W891)/V891*100</f>
        <v>64.705882352941174</v>
      </c>
      <c r="AA891" s="77">
        <f>Y891/W891</f>
        <v>0.83333333333333337</v>
      </c>
      <c r="AB891" s="77">
        <f>U891</f>
        <v>10.086666666666668</v>
      </c>
      <c r="AC891" s="78">
        <f>+AB891*(100-Z891)/100</f>
        <v>3.5600000000000005</v>
      </c>
      <c r="AD891" s="78">
        <f>AC891*AA891</f>
        <v>2.9666666666666672</v>
      </c>
      <c r="AE891" s="78">
        <f>+(AD891/Z891*12.5)</f>
        <v>0.57310606060606073</v>
      </c>
      <c r="AF891" s="63">
        <f>AE891*10000/25</f>
        <v>229.24242424242428</v>
      </c>
      <c r="AG891" s="63"/>
      <c r="AH891" s="74" t="s">
        <v>2993</v>
      </c>
    </row>
    <row r="892" spans="1:34" ht="15" x14ac:dyDescent="0.2">
      <c r="A892" s="106" t="s">
        <v>23</v>
      </c>
      <c r="B892" s="74" t="s">
        <v>1078</v>
      </c>
      <c r="C892" s="74" t="s">
        <v>1358</v>
      </c>
      <c r="D892" s="74" t="s">
        <v>1359</v>
      </c>
      <c r="E892" s="74" t="s">
        <v>1480</v>
      </c>
      <c r="H892" s="74" t="s">
        <v>236</v>
      </c>
      <c r="I892" s="74" t="s">
        <v>1708</v>
      </c>
      <c r="J892" s="74" t="s">
        <v>1709</v>
      </c>
      <c r="K892" s="74" t="s">
        <v>26</v>
      </c>
      <c r="L892" s="74" t="s">
        <v>1715</v>
      </c>
      <c r="M892" s="107">
        <v>-9.1522933329999994</v>
      </c>
      <c r="N892" s="107">
        <v>33.319858330000002</v>
      </c>
      <c r="O892" s="108">
        <v>1994.7</v>
      </c>
      <c r="P892" s="108">
        <v>0.5</v>
      </c>
      <c r="Q892" s="108">
        <v>0.52559233500000002</v>
      </c>
      <c r="R892" s="137"/>
      <c r="S892" s="74">
        <v>35</v>
      </c>
      <c r="T892" s="74">
        <v>27</v>
      </c>
      <c r="U892" s="109">
        <f>V892/X892*T892</f>
        <v>3.78</v>
      </c>
      <c r="V892" s="109">
        <v>0.42</v>
      </c>
      <c r="W892" s="109">
        <v>0.24</v>
      </c>
      <c r="X892" s="74">
        <v>3</v>
      </c>
      <c r="Y892" s="109">
        <v>0.218</v>
      </c>
      <c r="Z892" s="76">
        <f>(V892-W892)/V892*100</f>
        <v>42.857142857142854</v>
      </c>
      <c r="AA892" s="77">
        <f>Y892/W892</f>
        <v>0.90833333333333333</v>
      </c>
      <c r="AB892" s="77">
        <f>U892</f>
        <v>3.78</v>
      </c>
      <c r="AC892" s="78">
        <f>+AB892*(100-Z892)/100</f>
        <v>2.16</v>
      </c>
      <c r="AD892" s="78">
        <f>AC892*AA892</f>
        <v>1.9620000000000002</v>
      </c>
      <c r="AE892" s="78">
        <f>+(AD892/Z892*12.5)</f>
        <v>0.57225000000000015</v>
      </c>
      <c r="AF892" s="63">
        <f>AE892*10000/25</f>
        <v>228.90000000000006</v>
      </c>
      <c r="AG892" s="63"/>
      <c r="AH892" s="74" t="s">
        <v>2993</v>
      </c>
    </row>
    <row r="893" spans="1:34" ht="15" x14ac:dyDescent="0.2">
      <c r="A893" s="106" t="s">
        <v>23</v>
      </c>
      <c r="B893" s="74" t="s">
        <v>1078</v>
      </c>
      <c r="C893" s="74" t="s">
        <v>1113</v>
      </c>
      <c r="D893" s="74" t="s">
        <v>1243</v>
      </c>
      <c r="E893" s="74" t="s">
        <v>1284</v>
      </c>
      <c r="H893" s="74" t="s">
        <v>315</v>
      </c>
      <c r="I893" s="74" t="s">
        <v>1923</v>
      </c>
      <c r="J893" s="74" t="s">
        <v>316</v>
      </c>
      <c r="K893" s="74" t="s">
        <v>25</v>
      </c>
      <c r="L893" s="74" t="s">
        <v>1937</v>
      </c>
      <c r="M893" s="107">
        <v>-9.2929933333333299</v>
      </c>
      <c r="N893" s="107">
        <v>34.638006666666598</v>
      </c>
      <c r="O893" s="108">
        <v>2018</v>
      </c>
      <c r="P893" s="108">
        <v>1</v>
      </c>
      <c r="Q893" s="108">
        <v>0.82681333000000001</v>
      </c>
      <c r="R893" s="137"/>
      <c r="S893" s="74">
        <v>58</v>
      </c>
      <c r="T893" s="74">
        <v>59</v>
      </c>
      <c r="U893" s="109">
        <f>V893/X893*T893</f>
        <v>12.98</v>
      </c>
      <c r="V893" s="109">
        <v>0.66</v>
      </c>
      <c r="W893" s="109">
        <v>0.3</v>
      </c>
      <c r="X893" s="74">
        <v>3</v>
      </c>
      <c r="Y893" s="109">
        <v>0.126</v>
      </c>
      <c r="Z893" s="76">
        <f>(V893-W893)/V893*100</f>
        <v>54.545454545454554</v>
      </c>
      <c r="AA893" s="77">
        <f>Y893/W893</f>
        <v>0.42000000000000004</v>
      </c>
      <c r="AB893" s="77">
        <f>U893</f>
        <v>12.98</v>
      </c>
      <c r="AC893" s="78">
        <f>+AB893*(100-Z893)/100</f>
        <v>5.8999999999999986</v>
      </c>
      <c r="AD893" s="78">
        <f>AC893*AA893</f>
        <v>2.4779999999999998</v>
      </c>
      <c r="AE893" s="78">
        <f>+(AD893/Z893*12.5)</f>
        <v>0.56787499999999991</v>
      </c>
      <c r="AF893" s="63">
        <f>AE893*10000/25</f>
        <v>227.14999999999998</v>
      </c>
      <c r="AG893" s="63"/>
      <c r="AH893" s="74" t="s">
        <v>2993</v>
      </c>
    </row>
    <row r="894" spans="1:34" ht="15" x14ac:dyDescent="0.2">
      <c r="A894" s="106" t="s">
        <v>23</v>
      </c>
      <c r="B894" s="74" t="s">
        <v>1078</v>
      </c>
      <c r="C894" s="74" t="s">
        <v>1113</v>
      </c>
      <c r="D894" s="74" t="s">
        <v>1598</v>
      </c>
      <c r="E894" s="74" t="s">
        <v>1815</v>
      </c>
      <c r="H894" s="74" t="s">
        <v>282</v>
      </c>
      <c r="I894" s="74" t="s">
        <v>1844</v>
      </c>
      <c r="J894" s="74" t="s">
        <v>1844</v>
      </c>
      <c r="K894" s="74" t="s">
        <v>24</v>
      </c>
      <c r="L894" s="74" t="s">
        <v>1847</v>
      </c>
      <c r="M894" s="107">
        <v>-9.4055133333333298</v>
      </c>
      <c r="N894" s="107">
        <v>34.808121666666601</v>
      </c>
      <c r="O894" s="108">
        <v>2003.1</v>
      </c>
      <c r="P894" s="108">
        <v>0.5</v>
      </c>
      <c r="Q894" s="108">
        <v>0.51027182500000001</v>
      </c>
      <c r="R894" s="137"/>
      <c r="S894" s="74">
        <v>65</v>
      </c>
      <c r="T894" s="74">
        <v>58</v>
      </c>
      <c r="U894" s="109">
        <f>V894/X894*T894</f>
        <v>16.626666666666669</v>
      </c>
      <c r="V894" s="109">
        <v>0.86</v>
      </c>
      <c r="W894" s="109">
        <v>0.22</v>
      </c>
      <c r="X894" s="74">
        <v>3</v>
      </c>
      <c r="Y894" s="109">
        <v>0.17100000000000001</v>
      </c>
      <c r="Z894" s="76">
        <f>(V894-W894)/V894*100</f>
        <v>74.418604651162795</v>
      </c>
      <c r="AA894" s="77">
        <f>Y894/W894</f>
        <v>0.77727272727272734</v>
      </c>
      <c r="AB894" s="77">
        <f>U894</f>
        <v>16.626666666666669</v>
      </c>
      <c r="AC894" s="78">
        <f>+AB894*(100-Z894)/100</f>
        <v>4.253333333333333</v>
      </c>
      <c r="AD894" s="78">
        <f>AC894*AA894</f>
        <v>3.306</v>
      </c>
      <c r="AE894" s="78">
        <f>+(AD894/Z894*12.5)</f>
        <v>0.55530468749999995</v>
      </c>
      <c r="AF894" s="63">
        <f>AE894*10000/25</f>
        <v>222.12187499999996</v>
      </c>
      <c r="AG894" s="63"/>
      <c r="AH894" s="74" t="s">
        <v>2993</v>
      </c>
    </row>
    <row r="895" spans="1:34" ht="15" x14ac:dyDescent="0.2">
      <c r="A895" s="106" t="s">
        <v>23</v>
      </c>
      <c r="B895" s="74" t="s">
        <v>1078</v>
      </c>
      <c r="C895" s="74" t="s">
        <v>1157</v>
      </c>
      <c r="D895" s="74" t="s">
        <v>1158</v>
      </c>
      <c r="E895" s="74" t="s">
        <v>1159</v>
      </c>
      <c r="H895" s="74" t="s">
        <v>2411</v>
      </c>
      <c r="I895" s="74" t="s">
        <v>2412</v>
      </c>
      <c r="J895" s="74" t="s">
        <v>2412</v>
      </c>
      <c r="K895" s="74" t="s">
        <v>26</v>
      </c>
      <c r="L895" s="74" t="s">
        <v>2415</v>
      </c>
      <c r="M895" s="107">
        <v>-10.459566669999999</v>
      </c>
      <c r="N895" s="107">
        <v>36.10869667</v>
      </c>
      <c r="O895" s="108">
        <v>854</v>
      </c>
      <c r="P895" s="108">
        <v>4</v>
      </c>
      <c r="Q895" s="108">
        <v>3.9316876550000002</v>
      </c>
      <c r="R895" s="137"/>
      <c r="S895" s="74">
        <v>42</v>
      </c>
      <c r="T895" s="74">
        <v>28</v>
      </c>
      <c r="U895" s="109">
        <f>V895/X895*T895</f>
        <v>5.04</v>
      </c>
      <c r="V895" s="109">
        <v>0.36</v>
      </c>
      <c r="W895" s="109">
        <v>0.2</v>
      </c>
      <c r="X895" s="74">
        <v>2</v>
      </c>
      <c r="Y895" s="109">
        <v>0.13</v>
      </c>
      <c r="Z895" s="76">
        <f>(V895-W895)/V895*100</f>
        <v>44.444444444444443</v>
      </c>
      <c r="AA895" s="77">
        <f>Y895/W895</f>
        <v>0.65</v>
      </c>
      <c r="AB895" s="77">
        <f>U895</f>
        <v>5.04</v>
      </c>
      <c r="AC895" s="78">
        <f>+AB895*(100-Z895)/100</f>
        <v>2.8</v>
      </c>
      <c r="AD895" s="78">
        <f>AC895*AA895</f>
        <v>1.8199999999999998</v>
      </c>
      <c r="AE895" s="78">
        <f>+(AD895/Z895*12.5)</f>
        <v>0.51187499999999997</v>
      </c>
      <c r="AF895" s="63">
        <f>AE895*10000/25</f>
        <v>204.75</v>
      </c>
      <c r="AG895" s="63"/>
      <c r="AH895" s="74" t="s">
        <v>2993</v>
      </c>
    </row>
    <row r="896" spans="1:34" ht="15" x14ac:dyDescent="0.2">
      <c r="A896" s="106" t="s">
        <v>23</v>
      </c>
      <c r="B896" s="74" t="s">
        <v>1078</v>
      </c>
      <c r="C896" s="74" t="s">
        <v>1157</v>
      </c>
      <c r="D896" s="74" t="s">
        <v>1158</v>
      </c>
      <c r="E896" s="74" t="s">
        <v>2346</v>
      </c>
      <c r="H896" s="74" t="s">
        <v>374</v>
      </c>
      <c r="I896" s="74" t="s">
        <v>375</v>
      </c>
      <c r="J896" s="74" t="s">
        <v>375</v>
      </c>
      <c r="K896" s="74" t="s">
        <v>24</v>
      </c>
      <c r="L896" s="74" t="s">
        <v>2375</v>
      </c>
      <c r="M896" s="107">
        <v>-10.4469781238582</v>
      </c>
      <c r="N896" s="107">
        <v>36.173544499436503</v>
      </c>
      <c r="O896" s="108">
        <v>771.05162472432596</v>
      </c>
      <c r="P896" s="108">
        <v>0.5</v>
      </c>
      <c r="Q896" s="108">
        <v>0.370904605</v>
      </c>
      <c r="R896" s="137"/>
      <c r="S896" s="74">
        <v>65</v>
      </c>
      <c r="T896" s="74">
        <v>64</v>
      </c>
      <c r="U896" s="109">
        <f>V896/X896*T896</f>
        <v>12.8</v>
      </c>
      <c r="V896" s="109">
        <v>0.4</v>
      </c>
      <c r="W896" s="109">
        <v>0.12</v>
      </c>
      <c r="X896" s="74">
        <v>2</v>
      </c>
      <c r="Y896" s="109">
        <v>8.8999999999999996E-2</v>
      </c>
      <c r="Z896" s="76">
        <f>(V896-W896)/V896*100</f>
        <v>70</v>
      </c>
      <c r="AA896" s="77">
        <f>Y896/W896</f>
        <v>0.7416666666666667</v>
      </c>
      <c r="AB896" s="77">
        <f>U896</f>
        <v>12.8</v>
      </c>
      <c r="AC896" s="78">
        <f>+AB896*(100-Z896)/100</f>
        <v>3.84</v>
      </c>
      <c r="AD896" s="78">
        <f>AC896*AA896</f>
        <v>2.8479999999999999</v>
      </c>
      <c r="AE896" s="78">
        <f>+(AD896/Z896*12.5)</f>
        <v>0.50857142857142856</v>
      </c>
      <c r="AF896" s="63">
        <f>AE896*10000/25</f>
        <v>203.42857142857142</v>
      </c>
      <c r="AG896" s="63"/>
      <c r="AH896" s="74" t="s">
        <v>2993</v>
      </c>
    </row>
    <row r="897" spans="1:34" ht="15" x14ac:dyDescent="0.2">
      <c r="A897" s="106" t="s">
        <v>23</v>
      </c>
      <c r="B897" s="74" t="s">
        <v>1078</v>
      </c>
      <c r="C897" s="74" t="s">
        <v>1194</v>
      </c>
      <c r="D897" s="74" t="s">
        <v>1383</v>
      </c>
      <c r="E897" s="74" t="s">
        <v>1384</v>
      </c>
      <c r="H897" s="74" t="s">
        <v>328</v>
      </c>
      <c r="I897" s="74" t="s">
        <v>1976</v>
      </c>
      <c r="J897" s="74" t="s">
        <v>953</v>
      </c>
      <c r="K897" s="74" t="s">
        <v>26</v>
      </c>
      <c r="L897" s="74" t="s">
        <v>1979</v>
      </c>
      <c r="M897" s="107">
        <v>-7.7221964400000003</v>
      </c>
      <c r="N897" s="107">
        <v>31.092492660000001</v>
      </c>
      <c r="O897" s="108">
        <v>1641.804449</v>
      </c>
      <c r="P897" s="108">
        <v>1.5</v>
      </c>
      <c r="Q897" s="108">
        <v>0.82755464499999998</v>
      </c>
      <c r="R897" s="137"/>
      <c r="S897" s="74">
        <v>47</v>
      </c>
      <c r="T897" s="74">
        <v>32</v>
      </c>
      <c r="U897" s="109">
        <f>V897/X897*T897</f>
        <v>4.4799999999999995</v>
      </c>
      <c r="V897" s="109">
        <v>0.42</v>
      </c>
      <c r="W897" s="109">
        <v>0.2</v>
      </c>
      <c r="X897" s="74">
        <v>3</v>
      </c>
      <c r="Y897" s="109">
        <v>0.19600000000000001</v>
      </c>
      <c r="Z897" s="76">
        <f>(V897-W897)/V897*100</f>
        <v>52.380952380952372</v>
      </c>
      <c r="AA897" s="77">
        <f>Y897/W897</f>
        <v>0.98</v>
      </c>
      <c r="AB897" s="77">
        <f>U897</f>
        <v>4.4799999999999995</v>
      </c>
      <c r="AC897" s="78">
        <f>+AB897*(100-Z897)/100</f>
        <v>2.1333333333333333</v>
      </c>
      <c r="AD897" s="78">
        <f>AC897*AA897</f>
        <v>2.0906666666666665</v>
      </c>
      <c r="AE897" s="78">
        <f>+(AD897/Z897*12.5)</f>
        <v>0.49890909090909091</v>
      </c>
      <c r="AF897" s="61">
        <f>AE897*10000/25</f>
        <v>199.56363636363636</v>
      </c>
      <c r="AG897" s="63"/>
      <c r="AH897" s="74" t="s">
        <v>2993</v>
      </c>
    </row>
    <row r="898" spans="1:34" ht="15" x14ac:dyDescent="0.2">
      <c r="A898" s="106" t="s">
        <v>23</v>
      </c>
      <c r="B898" s="74" t="s">
        <v>1078</v>
      </c>
      <c r="C898" s="74" t="s">
        <v>1113</v>
      </c>
      <c r="D898" s="74" t="s">
        <v>1598</v>
      </c>
      <c r="E898" s="74" t="s">
        <v>1723</v>
      </c>
      <c r="H898" s="74" t="s">
        <v>274</v>
      </c>
      <c r="I898" s="74" t="s">
        <v>275</v>
      </c>
      <c r="J898" s="74" t="s">
        <v>275</v>
      </c>
      <c r="K898" s="74" t="s">
        <v>26</v>
      </c>
      <c r="L898" s="74" t="s">
        <v>1786</v>
      </c>
      <c r="M898" s="107">
        <v>-9.3951752210000006</v>
      </c>
      <c r="N898" s="107">
        <v>34.771521800000002</v>
      </c>
      <c r="O898" s="108">
        <v>1988.5795149999999</v>
      </c>
      <c r="P898" s="108">
        <v>0.5</v>
      </c>
      <c r="Q898" s="108">
        <v>0.41488929499999999</v>
      </c>
      <c r="R898" s="137"/>
      <c r="S898" s="74">
        <v>49</v>
      </c>
      <c r="T898" s="74">
        <v>34</v>
      </c>
      <c r="U898" s="109">
        <f>V898/X898*T898</f>
        <v>8.16</v>
      </c>
      <c r="V898" s="109">
        <v>0.72</v>
      </c>
      <c r="W898" s="109">
        <v>0.3</v>
      </c>
      <c r="X898" s="74">
        <v>3</v>
      </c>
      <c r="Y898" s="109">
        <v>0.20399999999999999</v>
      </c>
      <c r="Z898" s="76">
        <f>(V898-W898)/V898*100</f>
        <v>58.333333333333336</v>
      </c>
      <c r="AA898" s="77">
        <f>Y898/W898</f>
        <v>0.67999999999999994</v>
      </c>
      <c r="AB898" s="77">
        <f>U898</f>
        <v>8.16</v>
      </c>
      <c r="AC898" s="78">
        <f>+AB898*(100-Z898)/100</f>
        <v>3.4</v>
      </c>
      <c r="AD898" s="78">
        <f>AC898*AA898</f>
        <v>2.3119999999999998</v>
      </c>
      <c r="AE898" s="78">
        <f>+(AD898/Z898*12.5)</f>
        <v>0.49542857142857138</v>
      </c>
      <c r="AF898" s="63">
        <f>AE898*10000/25</f>
        <v>198.17142857142855</v>
      </c>
      <c r="AG898" s="63"/>
      <c r="AH898" s="74" t="s">
        <v>2993</v>
      </c>
    </row>
    <row r="899" spans="1:34" ht="15" x14ac:dyDescent="0.2">
      <c r="A899" s="106" t="s">
        <v>23</v>
      </c>
      <c r="B899" s="74" t="s">
        <v>1078</v>
      </c>
      <c r="C899" s="74" t="s">
        <v>1079</v>
      </c>
      <c r="D899" s="74" t="s">
        <v>1419</v>
      </c>
      <c r="E899" s="74" t="s">
        <v>1420</v>
      </c>
      <c r="H899" s="74" t="s">
        <v>177</v>
      </c>
      <c r="I899" s="74" t="s">
        <v>1421</v>
      </c>
      <c r="J899" s="74" t="s">
        <v>178</v>
      </c>
      <c r="K899" s="74" t="s">
        <v>26</v>
      </c>
      <c r="L899" s="74" t="s">
        <v>1424</v>
      </c>
      <c r="M899" s="107">
        <v>-8.2727796510000005</v>
      </c>
      <c r="N899" s="107">
        <v>35.04605652</v>
      </c>
      <c r="O899" s="108">
        <v>1502.7886699999999</v>
      </c>
      <c r="P899" s="108">
        <v>1.5</v>
      </c>
      <c r="Q899" s="108">
        <v>1.2819807400000001</v>
      </c>
      <c r="R899" s="137"/>
      <c r="S899" s="74">
        <v>54</v>
      </c>
      <c r="T899" s="74">
        <v>44</v>
      </c>
      <c r="U899" s="109">
        <f>V899/X899*T899</f>
        <v>3.52</v>
      </c>
      <c r="V899" s="109">
        <v>0.24</v>
      </c>
      <c r="W899" s="109">
        <v>0.15175999999999998</v>
      </c>
      <c r="X899" s="74">
        <v>3</v>
      </c>
      <c r="Y899" s="109">
        <v>9.7640000000000005E-2</v>
      </c>
      <c r="Z899" s="76">
        <f>(V899-W899)/V899*100</f>
        <v>36.766666666666673</v>
      </c>
      <c r="AA899" s="77">
        <f>Y899/W899</f>
        <v>0.6433842909857671</v>
      </c>
      <c r="AB899" s="77">
        <f>U899</f>
        <v>3.52</v>
      </c>
      <c r="AC899" s="78">
        <f>+AB899*(100-Z899)/100</f>
        <v>2.225813333333333</v>
      </c>
      <c r="AD899" s="78">
        <f>AC899*AA899</f>
        <v>1.4320533333333334</v>
      </c>
      <c r="AE899" s="78">
        <f>+(AD899/Z899*12.5)</f>
        <v>0.48687216681776968</v>
      </c>
      <c r="AF899" s="63">
        <f>AE899*10000/25</f>
        <v>194.7488667271079</v>
      </c>
      <c r="AG899" s="63"/>
      <c r="AH899" s="74" t="s">
        <v>2993</v>
      </c>
    </row>
    <row r="900" spans="1:34" ht="15" x14ac:dyDescent="0.2">
      <c r="A900" s="106" t="s">
        <v>23</v>
      </c>
      <c r="B900" s="74" t="s">
        <v>1086</v>
      </c>
      <c r="C900" s="74" t="s">
        <v>1103</v>
      </c>
      <c r="D900" s="74" t="s">
        <v>1152</v>
      </c>
      <c r="E900" s="74" t="s">
        <v>1307</v>
      </c>
      <c r="H900" s="74" t="s">
        <v>704</v>
      </c>
      <c r="I900" s="74" t="s">
        <v>638</v>
      </c>
      <c r="J900" s="74" t="s">
        <v>638</v>
      </c>
      <c r="K900" s="74" t="s">
        <v>24</v>
      </c>
      <c r="L900" s="74" t="s">
        <v>1309</v>
      </c>
      <c r="M900" s="107">
        <v>-5.1560884398340896</v>
      </c>
      <c r="N900" s="107">
        <v>36.418947604138999</v>
      </c>
      <c r="O900" s="108">
        <v>1348.3071674959799</v>
      </c>
      <c r="P900" s="108">
        <v>9.5</v>
      </c>
      <c r="Q900" s="108">
        <v>9.8617134449999995</v>
      </c>
      <c r="R900" s="135"/>
      <c r="S900" s="74">
        <v>45</v>
      </c>
      <c r="T900" s="74">
        <v>8</v>
      </c>
      <c r="U900" s="109">
        <f>V900/X900*T900</f>
        <v>0.7466666666666667</v>
      </c>
      <c r="V900" s="109">
        <v>0.28000000000000003</v>
      </c>
      <c r="W900" s="109">
        <v>0.24107000000000001</v>
      </c>
      <c r="X900" s="74">
        <v>3</v>
      </c>
      <c r="Y900" s="109">
        <v>0.16444999999999999</v>
      </c>
      <c r="Z900" s="109">
        <v>11.6</v>
      </c>
      <c r="AA900" s="77">
        <f>Y900/W900</f>
        <v>0.68216700543410624</v>
      </c>
      <c r="AB900" s="77">
        <f>U900</f>
        <v>0.7466666666666667</v>
      </c>
      <c r="AC900" s="78">
        <f>+AB900*(100-Z900)/100</f>
        <v>0.66005333333333338</v>
      </c>
      <c r="AD900" s="78">
        <f>AC900*AA900</f>
        <v>0.45026660582679995</v>
      </c>
      <c r="AE900" s="78">
        <f>+(AD900/Z900*12.5)</f>
        <v>0.4852010838650862</v>
      </c>
      <c r="AF900" s="63">
        <f>AE900*10000/25</f>
        <v>194.08043354603447</v>
      </c>
      <c r="AG900" s="63"/>
      <c r="AH900" s="74" t="s">
        <v>2993</v>
      </c>
    </row>
    <row r="901" spans="1:34" ht="15" x14ac:dyDescent="0.2">
      <c r="A901" s="106" t="s">
        <v>23</v>
      </c>
      <c r="B901" s="74" t="s">
        <v>1078</v>
      </c>
      <c r="C901" s="74" t="s">
        <v>1113</v>
      </c>
      <c r="D901" s="74" t="s">
        <v>1243</v>
      </c>
      <c r="E901" s="74" t="s">
        <v>1284</v>
      </c>
      <c r="H901" s="74" t="s">
        <v>315</v>
      </c>
      <c r="I901" s="74" t="s">
        <v>1923</v>
      </c>
      <c r="J901" s="74" t="s">
        <v>316</v>
      </c>
      <c r="K901" s="74" t="s">
        <v>24</v>
      </c>
      <c r="L901" s="74" t="s">
        <v>1924</v>
      </c>
      <c r="M901" s="107">
        <v>-9.2929916666666603</v>
      </c>
      <c r="N901" s="107">
        <v>34.637799999999999</v>
      </c>
      <c r="O901" s="108">
        <v>2036.2</v>
      </c>
      <c r="P901" s="108">
        <v>1</v>
      </c>
      <c r="Q901" s="108">
        <v>0.82681333000000001</v>
      </c>
      <c r="R901" s="137"/>
      <c r="S901" s="74">
        <v>66</v>
      </c>
      <c r="T901" s="74">
        <v>64</v>
      </c>
      <c r="U901" s="109">
        <f>V901/X901*T901</f>
        <v>12.373333333333333</v>
      </c>
      <c r="V901" s="109">
        <v>0.57999999999999996</v>
      </c>
      <c r="W901" s="109">
        <v>0.18</v>
      </c>
      <c r="X901" s="74">
        <v>3</v>
      </c>
      <c r="Y901" s="109">
        <v>0.124</v>
      </c>
      <c r="Z901" s="76">
        <f>(V901-W901)/V901*100</f>
        <v>68.965517241379303</v>
      </c>
      <c r="AA901" s="77">
        <f>Y901/W901</f>
        <v>0.68888888888888888</v>
      </c>
      <c r="AB901" s="77">
        <f>U901</f>
        <v>12.373333333333333</v>
      </c>
      <c r="AC901" s="78">
        <f>+AB901*(100-Z901)/100</f>
        <v>3.8400000000000012</v>
      </c>
      <c r="AD901" s="78">
        <f>AC901*AA901</f>
        <v>2.6453333333333342</v>
      </c>
      <c r="AE901" s="78">
        <f>+(AD901/Z901*12.5)</f>
        <v>0.47946666666666682</v>
      </c>
      <c r="AF901" s="63">
        <f>AE901*10000/25</f>
        <v>191.78666666666672</v>
      </c>
      <c r="AG901" s="63"/>
      <c r="AH901" s="74" t="s">
        <v>2993</v>
      </c>
    </row>
    <row r="902" spans="1:34" ht="15" x14ac:dyDescent="0.2">
      <c r="A902" s="106" t="s">
        <v>23</v>
      </c>
      <c r="B902" s="74" t="s">
        <v>1078</v>
      </c>
      <c r="C902" s="74" t="s">
        <v>1113</v>
      </c>
      <c r="D902" s="74" t="s">
        <v>1598</v>
      </c>
      <c r="E902" s="74" t="s">
        <v>1815</v>
      </c>
      <c r="H902" s="74" t="s">
        <v>282</v>
      </c>
      <c r="I902" s="74" t="s">
        <v>1844</v>
      </c>
      <c r="J902" s="74" t="s">
        <v>1844</v>
      </c>
      <c r="K902" s="74" t="s">
        <v>25</v>
      </c>
      <c r="L902" s="74" t="s">
        <v>1845</v>
      </c>
      <c r="M902" s="107">
        <v>-9.4054249999999993</v>
      </c>
      <c r="N902" s="107">
        <v>34.808079999999997</v>
      </c>
      <c r="O902" s="108">
        <v>1982.5</v>
      </c>
      <c r="P902" s="108">
        <v>0.5</v>
      </c>
      <c r="Q902" s="108">
        <v>0.51027182500000001</v>
      </c>
      <c r="R902" s="137"/>
      <c r="S902" s="74">
        <v>56</v>
      </c>
      <c r="T902" s="74">
        <v>48</v>
      </c>
      <c r="U902" s="109">
        <f>V902/X902*T902</f>
        <v>13.760000000000002</v>
      </c>
      <c r="V902" s="109">
        <v>0.86</v>
      </c>
      <c r="W902" s="109">
        <v>0.22</v>
      </c>
      <c r="X902" s="74">
        <v>3</v>
      </c>
      <c r="Y902" s="109">
        <v>0.16900000000000001</v>
      </c>
      <c r="Z902" s="76">
        <f>(V902-W902)/V902*100</f>
        <v>74.418604651162795</v>
      </c>
      <c r="AA902" s="77">
        <f>Y902/W902</f>
        <v>0.76818181818181819</v>
      </c>
      <c r="AB902" s="77">
        <f>U902</f>
        <v>13.760000000000002</v>
      </c>
      <c r="AC902" s="78">
        <f>+AB902*(100-Z902)/100</f>
        <v>3.52</v>
      </c>
      <c r="AD902" s="78">
        <f>AC902*AA902</f>
        <v>2.7040000000000002</v>
      </c>
      <c r="AE902" s="78">
        <f>+(AD902/Z902*12.5)</f>
        <v>0.45418749999999997</v>
      </c>
      <c r="AF902" s="63">
        <f>AE902*10000/25</f>
        <v>181.67500000000001</v>
      </c>
      <c r="AG902" s="63"/>
      <c r="AH902" s="74" t="s">
        <v>1220</v>
      </c>
    </row>
    <row r="903" spans="1:34" ht="15" x14ac:dyDescent="0.2">
      <c r="A903" s="106" t="s">
        <v>23</v>
      </c>
      <c r="B903" s="74" t="s">
        <v>1078</v>
      </c>
      <c r="C903" s="74" t="s">
        <v>1079</v>
      </c>
      <c r="D903" s="74" t="s">
        <v>1228</v>
      </c>
      <c r="E903" s="74" t="s">
        <v>1276</v>
      </c>
      <c r="H903" s="74" t="s">
        <v>942</v>
      </c>
      <c r="I903" s="74" t="s">
        <v>1349</v>
      </c>
      <c r="J903" s="74" t="s">
        <v>943</v>
      </c>
      <c r="K903" s="74" t="s">
        <v>26</v>
      </c>
      <c r="L903" s="74" t="s">
        <v>1352</v>
      </c>
      <c r="M903" s="107">
        <v>-7.60656</v>
      </c>
      <c r="N903" s="107">
        <v>35.979133330000003</v>
      </c>
      <c r="O903" s="108">
        <v>1379</v>
      </c>
      <c r="P903" s="108">
        <v>2.5</v>
      </c>
      <c r="Q903" s="108">
        <v>2.3259993649999999</v>
      </c>
      <c r="R903" s="137"/>
      <c r="S903" s="74">
        <v>69</v>
      </c>
      <c r="T903" s="74">
        <v>48</v>
      </c>
      <c r="U903" s="109">
        <f>V903/X903*T903</f>
        <v>4.32</v>
      </c>
      <c r="V903" s="109">
        <v>0.18</v>
      </c>
      <c r="W903" s="109">
        <v>9.6840000000000009E-2</v>
      </c>
      <c r="X903" s="74">
        <v>2</v>
      </c>
      <c r="Y903" s="109">
        <v>6.8690000000000001E-2</v>
      </c>
      <c r="Z903" s="76">
        <f>(V903-W903)/V903*100</f>
        <v>46.199999999999989</v>
      </c>
      <c r="AA903" s="77">
        <f>Y903/W903</f>
        <v>0.70931433292028079</v>
      </c>
      <c r="AB903" s="77">
        <f>U903</f>
        <v>4.32</v>
      </c>
      <c r="AC903" s="78">
        <f>+AB903*(100-Z903)/100</f>
        <v>2.3241600000000004</v>
      </c>
      <c r="AD903" s="78">
        <f>AC903*AA903</f>
        <v>1.64856</v>
      </c>
      <c r="AE903" s="78">
        <f>+(AD903/Z903*12.5)</f>
        <v>0.44603896103896118</v>
      </c>
      <c r="AF903" s="63">
        <f>AE903*10000/25</f>
        <v>178.41558441558448</v>
      </c>
      <c r="AG903" s="63"/>
      <c r="AH903" s="74" t="s">
        <v>1220</v>
      </c>
    </row>
    <row r="904" spans="1:34" ht="15" x14ac:dyDescent="0.2">
      <c r="A904" s="106" t="s">
        <v>23</v>
      </c>
      <c r="B904" s="74" t="s">
        <v>1086</v>
      </c>
      <c r="C904" s="74" t="s">
        <v>1087</v>
      </c>
      <c r="D904" s="74" t="s">
        <v>1141</v>
      </c>
      <c r="E904" s="74" t="s">
        <v>1142</v>
      </c>
      <c r="H904" s="74" t="s">
        <v>1061</v>
      </c>
      <c r="I904" s="74" t="s">
        <v>839</v>
      </c>
      <c r="J904" s="74" t="s">
        <v>839</v>
      </c>
      <c r="K904" s="74" t="s">
        <v>25</v>
      </c>
      <c r="L904" s="74" t="s">
        <v>2675</v>
      </c>
      <c r="M904" s="107">
        <v>-3.2384637279108599</v>
      </c>
      <c r="N904" s="107">
        <v>37.141919606765299</v>
      </c>
      <c r="O904" s="108">
        <v>1194.6762677151</v>
      </c>
      <c r="P904" s="108">
        <v>0.25</v>
      </c>
      <c r="Q904" s="108">
        <v>0.23771501</v>
      </c>
      <c r="R904" s="135"/>
      <c r="S904" s="74">
        <v>52</v>
      </c>
      <c r="T904" s="74">
        <v>2</v>
      </c>
      <c r="U904" s="109">
        <f>V904/X904*T904</f>
        <v>0.73333333333333339</v>
      </c>
      <c r="V904" s="109">
        <v>1.1000000000000001</v>
      </c>
      <c r="W904" s="109">
        <v>0.34582999999999997</v>
      </c>
      <c r="X904" s="74">
        <v>3</v>
      </c>
      <c r="Y904" s="109">
        <v>0.24777000000000002</v>
      </c>
      <c r="Z904" s="109">
        <v>12.9</v>
      </c>
      <c r="AA904" s="77">
        <f>Y904/W904</f>
        <v>0.71645027903883418</v>
      </c>
      <c r="AB904" s="77">
        <f>U904</f>
        <v>0.73333333333333339</v>
      </c>
      <c r="AC904" s="78">
        <f>+AB904*(100-Z904)/100</f>
        <v>0.63873333333333338</v>
      </c>
      <c r="AD904" s="78">
        <f>AC904*AA904</f>
        <v>0.4576206748980714</v>
      </c>
      <c r="AE904" s="78">
        <f>+(AD904/Z904*12.5)</f>
        <v>0.44343088652913892</v>
      </c>
      <c r="AF904" s="63">
        <f>AE904*10000/25</f>
        <v>177.37235461165557</v>
      </c>
      <c r="AG904" s="63"/>
      <c r="AH904" s="74" t="s">
        <v>1220</v>
      </c>
    </row>
    <row r="905" spans="1:34" ht="15" x14ac:dyDescent="0.2">
      <c r="A905" s="112" t="s">
        <v>23</v>
      </c>
      <c r="B905" s="113" t="s">
        <v>1078</v>
      </c>
      <c r="C905" s="113" t="s">
        <v>1157</v>
      </c>
      <c r="D905" s="113" t="s">
        <v>1158</v>
      </c>
      <c r="E905" s="113" t="s">
        <v>2402</v>
      </c>
      <c r="F905" s="113"/>
      <c r="G905" s="113"/>
      <c r="H905" s="113" t="s">
        <v>976</v>
      </c>
      <c r="I905" s="113" t="s">
        <v>2403</v>
      </c>
      <c r="J905" s="113" t="s">
        <v>949</v>
      </c>
      <c r="K905" s="74" t="s">
        <v>25</v>
      </c>
      <c r="L905" s="113" t="s">
        <v>2456</v>
      </c>
      <c r="M905" s="114">
        <v>-10.415245000000001</v>
      </c>
      <c r="N905" s="114">
        <v>36.147145000000002</v>
      </c>
      <c r="O905" s="115">
        <v>799.6</v>
      </c>
      <c r="P905" s="115">
        <v>3</v>
      </c>
      <c r="Q905" s="115">
        <v>2.5871893500000001</v>
      </c>
      <c r="R905" s="137"/>
      <c r="S905" s="113">
        <v>45</v>
      </c>
      <c r="T905" s="113">
        <v>43</v>
      </c>
      <c r="U905" s="109">
        <f>V905/X905*T905</f>
        <v>43</v>
      </c>
      <c r="V905" s="116">
        <v>3</v>
      </c>
      <c r="W905" s="109">
        <v>0.28000000000000003</v>
      </c>
      <c r="X905" s="74">
        <v>3</v>
      </c>
      <c r="Y905" s="109">
        <v>0.221</v>
      </c>
      <c r="Z905" s="76">
        <f>(V905-W905)/V905*100</f>
        <v>90.666666666666657</v>
      </c>
      <c r="AA905" s="77">
        <f>Y905/W905</f>
        <v>0.78928571428571426</v>
      </c>
      <c r="AB905" s="77">
        <f>U905</f>
        <v>43</v>
      </c>
      <c r="AC905" s="78">
        <f>+AB905*(100-Z905)/100</f>
        <v>4.0133333333333372</v>
      </c>
      <c r="AD905" s="78">
        <f>AC905*AA905</f>
        <v>3.1676666666666695</v>
      </c>
      <c r="AE905" s="78">
        <f>+(AD905/Z905*12.5)</f>
        <v>0.43671875000000049</v>
      </c>
      <c r="AF905" s="63">
        <f>AE905*10000/25</f>
        <v>174.68750000000017</v>
      </c>
      <c r="AG905" s="63"/>
      <c r="AH905" s="74" t="s">
        <v>2385</v>
      </c>
    </row>
    <row r="906" spans="1:34" ht="15" x14ac:dyDescent="0.2">
      <c r="A906" s="106" t="s">
        <v>23</v>
      </c>
      <c r="B906" s="74" t="s">
        <v>1078</v>
      </c>
      <c r="C906" s="74" t="s">
        <v>1194</v>
      </c>
      <c r="D906" s="74" t="s">
        <v>1383</v>
      </c>
      <c r="E906" s="74" t="s">
        <v>1699</v>
      </c>
      <c r="H906" s="74" t="s">
        <v>2198</v>
      </c>
      <c r="I906" s="74" t="s">
        <v>2199</v>
      </c>
      <c r="J906" s="74" t="s">
        <v>2200</v>
      </c>
      <c r="K906" s="74" t="s">
        <v>24</v>
      </c>
      <c r="L906" s="74" t="s">
        <v>2203</v>
      </c>
      <c r="M906" s="107">
        <v>-7.7657259577943298</v>
      </c>
      <c r="N906" s="107">
        <v>31.138946505958799</v>
      </c>
      <c r="O906" s="108">
        <v>1756.77568368575</v>
      </c>
      <c r="P906" s="108">
        <v>1.5</v>
      </c>
      <c r="Q906" s="108">
        <v>1.593085935</v>
      </c>
      <c r="R906" s="137"/>
      <c r="S906" s="74">
        <v>36</v>
      </c>
      <c r="T906" s="74">
        <v>33</v>
      </c>
      <c r="U906" s="109">
        <f>V906/X906*T906</f>
        <v>12.649999999999999</v>
      </c>
      <c r="V906" s="109">
        <v>1.1499999999999999</v>
      </c>
      <c r="W906" s="109">
        <v>0.32</v>
      </c>
      <c r="X906" s="74">
        <v>3</v>
      </c>
      <c r="Y906" s="109">
        <v>0.22900000000000001</v>
      </c>
      <c r="Z906" s="76">
        <f>(V906-W906)/V906*100</f>
        <v>72.173913043478251</v>
      </c>
      <c r="AA906" s="77">
        <f>Y906/W906</f>
        <v>0.71562500000000007</v>
      </c>
      <c r="AB906" s="77">
        <f>U906</f>
        <v>12.649999999999999</v>
      </c>
      <c r="AC906" s="78">
        <f>+AB906*(100-Z906)/100</f>
        <v>3.5200000000000014</v>
      </c>
      <c r="AD906" s="78">
        <f>AC906*AA906</f>
        <v>2.519000000000001</v>
      </c>
      <c r="AE906" s="78">
        <f>+(AD906/Z906*12.5)</f>
        <v>0.436272590361446</v>
      </c>
      <c r="AF906" s="63">
        <f>AE906*10000/25</f>
        <v>174.50903614457837</v>
      </c>
      <c r="AG906" s="63"/>
      <c r="AH906" s="74" t="s">
        <v>2385</v>
      </c>
    </row>
    <row r="907" spans="1:34" ht="15" x14ac:dyDescent="0.2">
      <c r="A907" s="106" t="s">
        <v>23</v>
      </c>
      <c r="B907" s="74" t="s">
        <v>1078</v>
      </c>
      <c r="C907" s="74" t="s">
        <v>1079</v>
      </c>
      <c r="D907" s="74" t="s">
        <v>1228</v>
      </c>
      <c r="E907" s="74" t="s">
        <v>1276</v>
      </c>
      <c r="H907" s="74" t="s">
        <v>942</v>
      </c>
      <c r="I907" s="74" t="s">
        <v>1349</v>
      </c>
      <c r="J907" s="74" t="s">
        <v>943</v>
      </c>
      <c r="K907" s="74" t="s">
        <v>24</v>
      </c>
      <c r="L907" s="74" t="s">
        <v>1350</v>
      </c>
      <c r="M907" s="107">
        <v>-7.6063866666666602</v>
      </c>
      <c r="N907" s="107">
        <v>35.978518333333298</v>
      </c>
      <c r="O907" s="108">
        <v>1383.2</v>
      </c>
      <c r="P907" s="108">
        <v>2.5</v>
      </c>
      <c r="Q907" s="108">
        <v>2.3259993649999999</v>
      </c>
      <c r="R907" s="137"/>
      <c r="S907" s="74">
        <v>54</v>
      </c>
      <c r="T907" s="74">
        <v>29</v>
      </c>
      <c r="U907" s="109">
        <f>V907/X907*T907</f>
        <v>2.3199999999999998</v>
      </c>
      <c r="V907" s="109">
        <v>0.16</v>
      </c>
      <c r="W907" s="109">
        <v>0.10970000000000001</v>
      </c>
      <c r="X907" s="74">
        <v>2</v>
      </c>
      <c r="Y907" s="109">
        <v>7.4450000000000002E-2</v>
      </c>
      <c r="Z907" s="76">
        <f>(V907-W907)/V907*100</f>
        <v>31.437499999999996</v>
      </c>
      <c r="AA907" s="77">
        <f>Y907/W907</f>
        <v>0.67866909753874205</v>
      </c>
      <c r="AB907" s="77">
        <f>U907</f>
        <v>2.3199999999999998</v>
      </c>
      <c r="AC907" s="78">
        <f>+AB907*(100-Z907)/100</f>
        <v>1.5906499999999999</v>
      </c>
      <c r="AD907" s="78">
        <f>AC907*AA907</f>
        <v>1.0795250000000001</v>
      </c>
      <c r="AE907" s="78">
        <f>+(AD907/Z907*12.5)</f>
        <v>0.42923459244532808</v>
      </c>
      <c r="AF907" s="63">
        <f>AE907*10000/25</f>
        <v>171.69383697813123</v>
      </c>
      <c r="AG907" s="63"/>
      <c r="AH907" s="74" t="s">
        <v>2385</v>
      </c>
    </row>
    <row r="908" spans="1:34" ht="15" x14ac:dyDescent="0.2">
      <c r="A908" s="106" t="s">
        <v>23</v>
      </c>
      <c r="B908" s="74" t="s">
        <v>1086</v>
      </c>
      <c r="C908" s="74" t="s">
        <v>1177</v>
      </c>
      <c r="D908" s="74" t="s">
        <v>1178</v>
      </c>
      <c r="E908" s="74" t="s">
        <v>2086</v>
      </c>
      <c r="H908" s="74" t="s">
        <v>807</v>
      </c>
      <c r="I908" s="74" t="s">
        <v>2368</v>
      </c>
      <c r="J908" s="74" t="s">
        <v>2369</v>
      </c>
      <c r="K908" s="74" t="s">
        <v>26</v>
      </c>
      <c r="L908" s="74" t="s">
        <v>2373</v>
      </c>
      <c r="M908" s="107">
        <v>-3.3661616670000001</v>
      </c>
      <c r="N908" s="107">
        <v>36.324613329999998</v>
      </c>
      <c r="O908" s="108">
        <v>1452.8</v>
      </c>
      <c r="P908" s="108">
        <v>2</v>
      </c>
      <c r="Q908" s="108">
        <v>1.360313025</v>
      </c>
      <c r="R908" s="135"/>
      <c r="S908" s="74">
        <v>75</v>
      </c>
      <c r="T908" s="74">
        <v>13</v>
      </c>
      <c r="U908" s="109">
        <f>V908/X908*T908</f>
        <v>0.65</v>
      </c>
      <c r="V908" s="109">
        <v>0.2</v>
      </c>
      <c r="W908" s="109">
        <v>0.36532999999999999</v>
      </c>
      <c r="X908" s="74">
        <v>4</v>
      </c>
      <c r="Y908" s="109">
        <v>0.27291000000000004</v>
      </c>
      <c r="Z908" s="109">
        <v>12.5</v>
      </c>
      <c r="AA908" s="77">
        <f>Y908/W908</f>
        <v>0.74702323926313208</v>
      </c>
      <c r="AB908" s="77">
        <f>U908</f>
        <v>0.65</v>
      </c>
      <c r="AC908" s="78">
        <f>+AB908*(100-Z908)/100</f>
        <v>0.56874999999999998</v>
      </c>
      <c r="AD908" s="78">
        <f>AC908*AA908</f>
        <v>0.42486946733090636</v>
      </c>
      <c r="AE908" s="78">
        <f>+(AD908/Z908*12.5)</f>
        <v>0.42486946733090636</v>
      </c>
      <c r="AF908" s="63">
        <f>AE908*10000/25</f>
        <v>169.94778693236253</v>
      </c>
      <c r="AG908" s="63"/>
      <c r="AH908" s="74" t="s">
        <v>2328</v>
      </c>
    </row>
    <row r="909" spans="1:34" ht="15" x14ac:dyDescent="0.2">
      <c r="A909" s="106" t="s">
        <v>23</v>
      </c>
      <c r="B909" s="74" t="s">
        <v>1078</v>
      </c>
      <c r="C909" s="74" t="s">
        <v>1157</v>
      </c>
      <c r="D909" s="74" t="s">
        <v>1158</v>
      </c>
      <c r="E909" s="74" t="s">
        <v>1159</v>
      </c>
      <c r="H909" s="74" t="s">
        <v>1049</v>
      </c>
      <c r="I909" s="74" t="s">
        <v>1050</v>
      </c>
      <c r="J909" s="74" t="s">
        <v>1050</v>
      </c>
      <c r="K909" s="74" t="s">
        <v>24</v>
      </c>
      <c r="L909" s="74" t="s">
        <v>2445</v>
      </c>
      <c r="M909" s="107">
        <v>-10.4506700980715</v>
      </c>
      <c r="N909" s="107">
        <v>36.121869967375403</v>
      </c>
      <c r="O909" s="108">
        <v>809.59578859003398</v>
      </c>
      <c r="P909" s="108">
        <v>2</v>
      </c>
      <c r="Q909" s="108">
        <v>1.8797277349999999</v>
      </c>
      <c r="R909" s="137"/>
      <c r="S909" s="74">
        <v>53</v>
      </c>
      <c r="T909" s="74">
        <v>52</v>
      </c>
      <c r="U909" s="109">
        <f>V909/X909*T909</f>
        <v>6.9333333333333336</v>
      </c>
      <c r="V909" s="109">
        <v>0.4</v>
      </c>
      <c r="W909" s="109">
        <v>0.16</v>
      </c>
      <c r="X909" s="74">
        <v>3</v>
      </c>
      <c r="Y909" s="109">
        <v>0.11700000000000001</v>
      </c>
      <c r="Z909" s="76">
        <f>(V909-W909)/V909*100</f>
        <v>60</v>
      </c>
      <c r="AA909" s="77">
        <f>Y909/W909</f>
        <v>0.73125000000000007</v>
      </c>
      <c r="AB909" s="77">
        <f>U909</f>
        <v>6.9333333333333336</v>
      </c>
      <c r="AC909" s="78">
        <f>+AB909*(100-Z909)/100</f>
        <v>2.7733333333333339</v>
      </c>
      <c r="AD909" s="78">
        <f>AC909*AA909</f>
        <v>2.0280000000000005</v>
      </c>
      <c r="AE909" s="78">
        <f>+(AD909/Z909*12.5)</f>
        <v>0.42250000000000015</v>
      </c>
      <c r="AF909" s="63">
        <f>AE909*10000/25</f>
        <v>169.00000000000009</v>
      </c>
      <c r="AG909" s="63"/>
      <c r="AH909" s="74" t="s">
        <v>2328</v>
      </c>
    </row>
    <row r="910" spans="1:34" ht="15" x14ac:dyDescent="0.2">
      <c r="A910" s="106" t="s">
        <v>23</v>
      </c>
      <c r="B910" s="74" t="s">
        <v>1078</v>
      </c>
      <c r="C910" s="74" t="s">
        <v>1113</v>
      </c>
      <c r="D910" s="74" t="s">
        <v>1243</v>
      </c>
      <c r="E910" s="74" t="s">
        <v>1284</v>
      </c>
      <c r="H910" s="74" t="s">
        <v>315</v>
      </c>
      <c r="I910" s="74" t="s">
        <v>1923</v>
      </c>
      <c r="J910" s="74" t="s">
        <v>316</v>
      </c>
      <c r="K910" s="74" t="s">
        <v>26</v>
      </c>
      <c r="L910" s="74" t="s">
        <v>1938</v>
      </c>
      <c r="M910" s="107">
        <v>-9.2931666669999995</v>
      </c>
      <c r="N910" s="107">
        <v>34.637598330000003</v>
      </c>
      <c r="O910" s="108">
        <v>2027</v>
      </c>
      <c r="P910" s="108">
        <v>1</v>
      </c>
      <c r="Q910" s="108">
        <v>0.82681333000000001</v>
      </c>
      <c r="R910" s="137"/>
      <c r="S910" s="74">
        <v>78</v>
      </c>
      <c r="T910" s="74">
        <v>66</v>
      </c>
      <c r="U910" s="109">
        <f>V910/X910*T910</f>
        <v>12.979999999999999</v>
      </c>
      <c r="V910" s="109">
        <v>0.59</v>
      </c>
      <c r="W910" s="109">
        <v>0.18</v>
      </c>
      <c r="X910" s="74">
        <v>3</v>
      </c>
      <c r="Y910" s="109">
        <v>0.106</v>
      </c>
      <c r="Z910" s="76">
        <f>(V910-W910)/V910*100</f>
        <v>69.491525423728817</v>
      </c>
      <c r="AA910" s="77">
        <f>Y910/W910</f>
        <v>0.58888888888888891</v>
      </c>
      <c r="AB910" s="77">
        <f>U910</f>
        <v>12.979999999999999</v>
      </c>
      <c r="AC910" s="78">
        <f>+AB910*(100-Z910)/100</f>
        <v>3.9599999999999995</v>
      </c>
      <c r="AD910" s="78">
        <f>AC910*AA910</f>
        <v>2.3319999999999999</v>
      </c>
      <c r="AE910" s="78">
        <f>+(AD910/Z910*12.5)</f>
        <v>0.41947560975609749</v>
      </c>
      <c r="AF910" s="63">
        <f>AE910*10000/25</f>
        <v>167.79024390243899</v>
      </c>
      <c r="AG910" s="63"/>
      <c r="AH910" s="74" t="s">
        <v>2328</v>
      </c>
    </row>
    <row r="911" spans="1:34" ht="15" x14ac:dyDescent="0.2">
      <c r="A911" s="106" t="s">
        <v>23</v>
      </c>
      <c r="B911" s="74" t="s">
        <v>1078</v>
      </c>
      <c r="C911" s="74" t="s">
        <v>1157</v>
      </c>
      <c r="D911" s="74" t="s">
        <v>1158</v>
      </c>
      <c r="E911" s="74" t="s">
        <v>2346</v>
      </c>
      <c r="H911" s="74" t="s">
        <v>372</v>
      </c>
      <c r="I911" s="74" t="s">
        <v>2365</v>
      </c>
      <c r="J911" s="74" t="s">
        <v>373</v>
      </c>
      <c r="K911" s="74" t="s">
        <v>25</v>
      </c>
      <c r="L911" s="74" t="s">
        <v>2366</v>
      </c>
      <c r="M911" s="107">
        <v>-10.447560479672701</v>
      </c>
      <c r="N911" s="107">
        <v>36.173929224078201</v>
      </c>
      <c r="O911" s="108">
        <v>771.49833252598296</v>
      </c>
      <c r="P911" s="108">
        <v>1.5</v>
      </c>
      <c r="Q911" s="108">
        <v>1.181903215</v>
      </c>
      <c r="R911" s="137"/>
      <c r="S911" s="74">
        <v>37</v>
      </c>
      <c r="T911" s="74">
        <v>34</v>
      </c>
      <c r="U911" s="109">
        <f>V911/X911*T911</f>
        <v>2.72</v>
      </c>
      <c r="V911" s="109">
        <v>0.16</v>
      </c>
      <c r="W911" s="109">
        <v>0.1</v>
      </c>
      <c r="X911" s="74">
        <v>2</v>
      </c>
      <c r="Y911" s="109">
        <v>7.0000000000000007E-2</v>
      </c>
      <c r="Z911" s="76">
        <f>(V911-W911)/V911*100</f>
        <v>37.5</v>
      </c>
      <c r="AA911" s="77">
        <f>Y911/W911</f>
        <v>0.70000000000000007</v>
      </c>
      <c r="AB911" s="77">
        <f>U911</f>
        <v>2.72</v>
      </c>
      <c r="AC911" s="78">
        <f>+AB911*(100-Z911)/100</f>
        <v>1.7</v>
      </c>
      <c r="AD911" s="78">
        <f>AC911*AA911</f>
        <v>1.1900000000000002</v>
      </c>
      <c r="AE911" s="78">
        <f>+(AD911/Z911*12.5)</f>
        <v>0.39666666666666672</v>
      </c>
      <c r="AF911" s="63">
        <f>AE911*10000/25</f>
        <v>158.66666666666669</v>
      </c>
      <c r="AG911" s="63"/>
      <c r="AH911" s="74" t="s">
        <v>2993</v>
      </c>
    </row>
    <row r="912" spans="1:34" ht="15" x14ac:dyDescent="0.2">
      <c r="A912" s="106" t="s">
        <v>23</v>
      </c>
      <c r="B912" s="74" t="s">
        <v>1078</v>
      </c>
      <c r="C912" s="74" t="s">
        <v>1113</v>
      </c>
      <c r="D912" s="74" t="s">
        <v>1243</v>
      </c>
      <c r="E912" s="74" t="s">
        <v>1284</v>
      </c>
      <c r="H912" s="74" t="s">
        <v>323</v>
      </c>
      <c r="I912" s="74" t="s">
        <v>1942</v>
      </c>
      <c r="J912" s="74" t="s">
        <v>324</v>
      </c>
      <c r="K912" s="74" t="s">
        <v>26</v>
      </c>
      <c r="L912" s="74" t="s">
        <v>1955</v>
      </c>
      <c r="M912" s="107">
        <v>-9.2972750000000008</v>
      </c>
      <c r="N912" s="107">
        <v>34.637776670000001</v>
      </c>
      <c r="O912" s="108">
        <v>2056.3000000000002</v>
      </c>
      <c r="P912" s="108">
        <v>1</v>
      </c>
      <c r="Q912" s="108">
        <v>0.87499880500000005</v>
      </c>
      <c r="R912" s="137"/>
      <c r="S912" s="74">
        <v>17</v>
      </c>
      <c r="T912" s="74">
        <v>19</v>
      </c>
      <c r="U912" s="109">
        <f>V912/X912*T912</f>
        <v>4.75</v>
      </c>
      <c r="V912" s="109">
        <v>0.75</v>
      </c>
      <c r="W912" s="109">
        <v>0.36</v>
      </c>
      <c r="X912" s="74">
        <v>3</v>
      </c>
      <c r="Y912" s="109">
        <v>0.26</v>
      </c>
      <c r="Z912" s="110">
        <f>(V912-W912)/V912*100</f>
        <v>52</v>
      </c>
      <c r="AA912" s="77">
        <f>Y912/W912</f>
        <v>0.72222222222222232</v>
      </c>
      <c r="AB912" s="77">
        <f>U912</f>
        <v>4.75</v>
      </c>
      <c r="AC912" s="78">
        <f>+AB912*(100-Z912)/100</f>
        <v>2.2799999999999998</v>
      </c>
      <c r="AD912" s="78">
        <f>AC912*AA912</f>
        <v>1.6466666666666667</v>
      </c>
      <c r="AE912" s="78">
        <f>+(AD912/Z912*12.5)</f>
        <v>0.39583333333333337</v>
      </c>
      <c r="AF912" s="61">
        <f>AE912*10000/25</f>
        <v>158.33333333333334</v>
      </c>
      <c r="AG912" s="63"/>
      <c r="AH912" s="74" t="s">
        <v>2993</v>
      </c>
    </row>
    <row r="913" spans="1:34" ht="15" x14ac:dyDescent="0.2">
      <c r="A913" s="106" t="s">
        <v>23</v>
      </c>
      <c r="B913" s="74" t="s">
        <v>1078</v>
      </c>
      <c r="C913" s="74" t="s">
        <v>1157</v>
      </c>
      <c r="D913" s="74" t="s">
        <v>1158</v>
      </c>
      <c r="E913" s="74" t="s">
        <v>2346</v>
      </c>
      <c r="H913" s="74" t="s">
        <v>374</v>
      </c>
      <c r="I913" s="74" t="s">
        <v>375</v>
      </c>
      <c r="J913" s="74" t="s">
        <v>375</v>
      </c>
      <c r="K913" s="74" t="s">
        <v>26</v>
      </c>
      <c r="L913" s="74" t="s">
        <v>2381</v>
      </c>
      <c r="M913" s="107">
        <v>-10.446644839999999</v>
      </c>
      <c r="N913" s="107">
        <v>36.17347367</v>
      </c>
      <c r="O913" s="108">
        <v>774.75071170000001</v>
      </c>
      <c r="P913" s="108">
        <v>0.5</v>
      </c>
      <c r="Q913" s="108">
        <v>0.370904605</v>
      </c>
      <c r="R913" s="137"/>
      <c r="S913" s="74">
        <v>110</v>
      </c>
      <c r="T913" s="74">
        <v>86</v>
      </c>
      <c r="U913" s="109">
        <f>V913/X913*T913</f>
        <v>8.6</v>
      </c>
      <c r="V913" s="109">
        <v>0.3</v>
      </c>
      <c r="W913" s="109">
        <v>0.1</v>
      </c>
      <c r="X913" s="74">
        <v>3</v>
      </c>
      <c r="Y913" s="109">
        <v>7.0000000000000007E-2</v>
      </c>
      <c r="Z913" s="76">
        <f>(V913-W913)/V913*100</f>
        <v>66.666666666666657</v>
      </c>
      <c r="AA913" s="77">
        <f>Y913/W913</f>
        <v>0.70000000000000007</v>
      </c>
      <c r="AB913" s="77">
        <f>U913</f>
        <v>8.6</v>
      </c>
      <c r="AC913" s="78">
        <f>+AB913*(100-Z913)/100</f>
        <v>2.8666666666666676</v>
      </c>
      <c r="AD913" s="78">
        <f>AC913*AA913</f>
        <v>2.0066666666666677</v>
      </c>
      <c r="AE913" s="78">
        <f>+(AD913/Z913*12.5)</f>
        <v>0.37625000000000025</v>
      </c>
      <c r="AF913" s="63">
        <f>AE913*10000/25</f>
        <v>150.50000000000011</v>
      </c>
      <c r="AG913" s="63"/>
      <c r="AH913" s="74" t="s">
        <v>2993</v>
      </c>
    </row>
    <row r="914" spans="1:34" ht="15" x14ac:dyDescent="0.2">
      <c r="A914" s="106" t="s">
        <v>23</v>
      </c>
      <c r="B914" s="74" t="s">
        <v>1078</v>
      </c>
      <c r="C914" s="74" t="s">
        <v>1132</v>
      </c>
      <c r="D914" s="74" t="s">
        <v>1133</v>
      </c>
      <c r="E914" s="74" t="s">
        <v>1575</v>
      </c>
      <c r="H914" s="74" t="s">
        <v>869</v>
      </c>
      <c r="I914" s="74" t="s">
        <v>2848</v>
      </c>
      <c r="J914" s="74" t="s">
        <v>870</v>
      </c>
      <c r="K914" s="74" t="s">
        <v>26</v>
      </c>
      <c r="L914" s="74" t="s">
        <v>2849</v>
      </c>
      <c r="M914" s="107">
        <v>-8.8768947469999997</v>
      </c>
      <c r="N914" s="107">
        <v>32.9664906</v>
      </c>
      <c r="O914" s="108">
        <v>1529.817481</v>
      </c>
      <c r="P914" s="108">
        <v>0.5</v>
      </c>
      <c r="Q914" s="108">
        <v>0.22313581499999999</v>
      </c>
      <c r="R914" s="137"/>
      <c r="S914" s="74">
        <v>69</v>
      </c>
      <c r="T914" s="74">
        <v>45</v>
      </c>
      <c r="U914" s="109">
        <f>V914/X914*T914</f>
        <v>5.1000000000000005</v>
      </c>
      <c r="V914" s="109">
        <v>0.34</v>
      </c>
      <c r="W914" s="109">
        <v>0.14000000000000001</v>
      </c>
      <c r="X914" s="74">
        <v>3</v>
      </c>
      <c r="Y914" s="109">
        <v>0.11799999999999999</v>
      </c>
      <c r="Z914" s="76">
        <f>(V914-W914)/V914*100</f>
        <v>58.82352941176471</v>
      </c>
      <c r="AA914" s="77">
        <f>Y914/W914</f>
        <v>0.84285714285714275</v>
      </c>
      <c r="AB914" s="77">
        <f>U914</f>
        <v>5.1000000000000005</v>
      </c>
      <c r="AC914" s="78">
        <f>+AB914*(100-Z914)/100</f>
        <v>2.1</v>
      </c>
      <c r="AD914" s="78">
        <f>AC914*AA914</f>
        <v>1.7699999999999998</v>
      </c>
      <c r="AE914" s="78">
        <f>+(AD914/Z914*12.5)</f>
        <v>0.37612499999999993</v>
      </c>
      <c r="AF914" s="63">
        <f>AE914*10000/25</f>
        <v>150.44999999999996</v>
      </c>
      <c r="AG914" s="63"/>
      <c r="AH914" s="74" t="s">
        <v>2993</v>
      </c>
    </row>
    <row r="915" spans="1:34" ht="15" x14ac:dyDescent="0.2">
      <c r="A915" s="106" t="s">
        <v>23</v>
      </c>
      <c r="B915" s="74" t="s">
        <v>1078</v>
      </c>
      <c r="C915" s="74" t="s">
        <v>1157</v>
      </c>
      <c r="D915" s="74" t="s">
        <v>1158</v>
      </c>
      <c r="E915" s="74" t="s">
        <v>2402</v>
      </c>
      <c r="H915" s="74" t="s">
        <v>381</v>
      </c>
      <c r="I915" s="74" t="s">
        <v>2522</v>
      </c>
      <c r="J915" s="74" t="s">
        <v>382</v>
      </c>
      <c r="K915" s="74" t="s">
        <v>24</v>
      </c>
      <c r="L915" s="74" t="s">
        <v>2524</v>
      </c>
      <c r="M915" s="107">
        <v>-10.4118466666666</v>
      </c>
      <c r="N915" s="107">
        <v>36.143196666666597</v>
      </c>
      <c r="O915" s="108">
        <v>815.1</v>
      </c>
      <c r="P915" s="108">
        <v>1</v>
      </c>
      <c r="Q915" s="108">
        <v>0.86783275999999998</v>
      </c>
      <c r="R915" s="137"/>
      <c r="S915" s="74">
        <v>60</v>
      </c>
      <c r="T915" s="74">
        <v>55</v>
      </c>
      <c r="U915" s="109">
        <f>V915/X915*T915</f>
        <v>5.4999999999999991</v>
      </c>
      <c r="V915" s="109">
        <v>0.3</v>
      </c>
      <c r="W915" s="109">
        <v>0.1</v>
      </c>
      <c r="X915" s="74">
        <v>3</v>
      </c>
      <c r="Y915" s="109">
        <v>0.108</v>
      </c>
      <c r="Z915" s="76">
        <f>(V915-W915)/V915*100</f>
        <v>66.666666666666657</v>
      </c>
      <c r="AA915" s="77">
        <f>Y915/W915</f>
        <v>1.0799999999999998</v>
      </c>
      <c r="AB915" s="77">
        <f>U915</f>
        <v>5.4999999999999991</v>
      </c>
      <c r="AC915" s="78">
        <f>+AB915*(100-Z915)/100</f>
        <v>1.8333333333333335</v>
      </c>
      <c r="AD915" s="78">
        <f>AC915*AA915</f>
        <v>1.98</v>
      </c>
      <c r="AE915" s="78">
        <f>+(AD915/Z915*12.5)</f>
        <v>0.37125000000000008</v>
      </c>
      <c r="AF915" s="63">
        <f>AE915*10000/25</f>
        <v>148.50000000000003</v>
      </c>
      <c r="AG915" s="63"/>
      <c r="AH915" s="74" t="s">
        <v>2993</v>
      </c>
    </row>
    <row r="916" spans="1:34" ht="15" x14ac:dyDescent="0.2">
      <c r="A916" s="106" t="s">
        <v>23</v>
      </c>
      <c r="B916" s="74" t="s">
        <v>1086</v>
      </c>
      <c r="C916" s="74" t="s">
        <v>1103</v>
      </c>
      <c r="D916" s="74" t="s">
        <v>1288</v>
      </c>
      <c r="E916" s="74" t="s">
        <v>1289</v>
      </c>
      <c r="H916" s="74" t="s">
        <v>663</v>
      </c>
      <c r="I916" s="74" t="s">
        <v>2757</v>
      </c>
      <c r="J916" s="74" t="s">
        <v>2758</v>
      </c>
      <c r="K916" s="74" t="s">
        <v>25</v>
      </c>
      <c r="L916" s="74" t="s">
        <v>2759</v>
      </c>
      <c r="M916" s="107">
        <v>-3.8442657347862799</v>
      </c>
      <c r="N916" s="107">
        <v>35.446511942592302</v>
      </c>
      <c r="O916" s="108">
        <v>1866.9536336516601</v>
      </c>
      <c r="P916" s="108">
        <v>1</v>
      </c>
      <c r="Q916" s="108">
        <v>1.1129609199999999</v>
      </c>
      <c r="R916" s="135"/>
      <c r="S916" s="74">
        <v>72</v>
      </c>
      <c r="T916" s="74">
        <v>45</v>
      </c>
      <c r="U916" s="109">
        <f>V916/X916*T916</f>
        <v>13.5</v>
      </c>
      <c r="V916" s="109">
        <v>0.3</v>
      </c>
      <c r="W916" s="109">
        <v>0.10174999999999999</v>
      </c>
      <c r="X916" s="74">
        <v>1</v>
      </c>
      <c r="Y916" s="109">
        <v>4.283E-2</v>
      </c>
      <c r="Z916" s="76">
        <f>(V916-W916)/V916*100</f>
        <v>66.083333333333329</v>
      </c>
      <c r="AA916" s="77">
        <f>Y916/W916</f>
        <v>0.42093366093366097</v>
      </c>
      <c r="AB916" s="77">
        <f>U916</f>
        <v>13.5</v>
      </c>
      <c r="AC916" s="78">
        <f>+AB916*(100-Z916)/100</f>
        <v>4.5787500000000003</v>
      </c>
      <c r="AD916" s="78">
        <f>AC916*AA916</f>
        <v>1.9273500000000003</v>
      </c>
      <c r="AE916" s="78">
        <f>+(AD916/Z916*12.5)</f>
        <v>0.36456809583858774</v>
      </c>
      <c r="AF916" s="63">
        <f>AE916*10000/25</f>
        <v>145.82723833543508</v>
      </c>
      <c r="AG916" s="63"/>
      <c r="AH916" s="74" t="s">
        <v>2993</v>
      </c>
    </row>
    <row r="917" spans="1:34" ht="15" x14ac:dyDescent="0.2">
      <c r="A917" s="106" t="s">
        <v>23</v>
      </c>
      <c r="B917" s="74" t="s">
        <v>1078</v>
      </c>
      <c r="C917" s="74" t="s">
        <v>1113</v>
      </c>
      <c r="D917" s="74" t="s">
        <v>1598</v>
      </c>
      <c r="E917" s="74" t="s">
        <v>1599</v>
      </c>
      <c r="H917" s="74" t="s">
        <v>276</v>
      </c>
      <c r="I917" s="74" t="s">
        <v>277</v>
      </c>
      <c r="J917" s="74" t="s">
        <v>277</v>
      </c>
      <c r="K917" s="74" t="s">
        <v>26</v>
      </c>
      <c r="L917" s="74" t="s">
        <v>1787</v>
      </c>
      <c r="M917" s="107">
        <v>-9.3645300000000002</v>
      </c>
      <c r="N917" s="107">
        <v>34.780368330000002</v>
      </c>
      <c r="O917" s="108">
        <v>1943</v>
      </c>
      <c r="P917" s="108">
        <v>0.25</v>
      </c>
      <c r="Q917" s="108">
        <v>0.132695385</v>
      </c>
      <c r="R917" s="137"/>
      <c r="S917" s="74">
        <v>69</v>
      </c>
      <c r="T917" s="74">
        <v>54</v>
      </c>
      <c r="U917" s="109">
        <f>V917/X917*T917</f>
        <v>5.3999999999999995</v>
      </c>
      <c r="V917" s="109">
        <v>0.3</v>
      </c>
      <c r="W917" s="109">
        <v>0.12</v>
      </c>
      <c r="X917" s="74">
        <v>3</v>
      </c>
      <c r="Y917" s="109">
        <v>9.6000000000000002E-2</v>
      </c>
      <c r="Z917" s="76">
        <f>(V917-W917)/V917*100</f>
        <v>60</v>
      </c>
      <c r="AA917" s="77">
        <f>Y917/W917</f>
        <v>0.8</v>
      </c>
      <c r="AB917" s="77">
        <f>U917</f>
        <v>5.3999999999999995</v>
      </c>
      <c r="AC917" s="78">
        <f>+AB917*(100-Z917)/100</f>
        <v>2.1599999999999997</v>
      </c>
      <c r="AD917" s="78">
        <f>AC917*AA917</f>
        <v>1.7279999999999998</v>
      </c>
      <c r="AE917" s="78">
        <f>+(AD917/Z917*12.5)</f>
        <v>0.35999999999999993</v>
      </c>
      <c r="AF917" s="63">
        <f>AE917*10000/25</f>
        <v>143.99999999999997</v>
      </c>
      <c r="AG917" s="63"/>
      <c r="AH917" s="74" t="s">
        <v>2993</v>
      </c>
    </row>
    <row r="918" spans="1:34" ht="15" x14ac:dyDescent="0.2">
      <c r="A918" s="106" t="s">
        <v>23</v>
      </c>
      <c r="B918" s="74" t="s">
        <v>1078</v>
      </c>
      <c r="C918" s="74" t="s">
        <v>1113</v>
      </c>
      <c r="D918" s="74" t="s">
        <v>1598</v>
      </c>
      <c r="E918" s="74" t="s">
        <v>1723</v>
      </c>
      <c r="H918" s="74" t="s">
        <v>884</v>
      </c>
      <c r="I918" s="74" t="s">
        <v>1749</v>
      </c>
      <c r="J918" s="74" t="s">
        <v>885</v>
      </c>
      <c r="K918" s="74" t="s">
        <v>24</v>
      </c>
      <c r="L918" s="74" t="s">
        <v>1751</v>
      </c>
      <c r="M918" s="107">
        <v>-9.3930773498564797</v>
      </c>
      <c r="N918" s="107">
        <v>34.770197411946299</v>
      </c>
      <c r="O918" s="108">
        <v>1989.48714702294</v>
      </c>
      <c r="P918" s="108">
        <v>0.35</v>
      </c>
      <c r="Q918" s="108">
        <v>0.37980038500000002</v>
      </c>
      <c r="R918" s="137"/>
      <c r="S918" s="74">
        <v>69</v>
      </c>
      <c r="T918" s="74">
        <v>49</v>
      </c>
      <c r="U918" s="109">
        <f>V918/X918*T918</f>
        <v>8.4933333333333341</v>
      </c>
      <c r="V918" s="109">
        <v>0.52</v>
      </c>
      <c r="W918" s="109">
        <v>0.18</v>
      </c>
      <c r="X918" s="74">
        <v>3</v>
      </c>
      <c r="Y918" s="109">
        <v>0.115</v>
      </c>
      <c r="Z918" s="76">
        <f>(V918-W918)/V918*100</f>
        <v>65.384615384615387</v>
      </c>
      <c r="AA918" s="77">
        <f>Y918/W918</f>
        <v>0.63888888888888895</v>
      </c>
      <c r="AB918" s="77">
        <f>U918</f>
        <v>8.4933333333333341</v>
      </c>
      <c r="AC918" s="78">
        <f>+AB918*(100-Z918)/100</f>
        <v>2.94</v>
      </c>
      <c r="AD918" s="78">
        <f>AC918*AA918</f>
        <v>1.8783333333333334</v>
      </c>
      <c r="AE918" s="78">
        <f>+(AD918/Z918*12.5)</f>
        <v>0.359093137254902</v>
      </c>
      <c r="AF918" s="63">
        <f>AE918*10000/25</f>
        <v>143.6372549019608</v>
      </c>
      <c r="AG918" s="63"/>
      <c r="AH918" s="74" t="s">
        <v>2993</v>
      </c>
    </row>
    <row r="919" spans="1:34" ht="15" x14ac:dyDescent="0.2">
      <c r="A919" s="106" t="s">
        <v>23</v>
      </c>
      <c r="B919" s="74" t="s">
        <v>1078</v>
      </c>
      <c r="C919" s="74" t="s">
        <v>1157</v>
      </c>
      <c r="D919" s="74" t="s">
        <v>1158</v>
      </c>
      <c r="E919" s="74" t="s">
        <v>2346</v>
      </c>
      <c r="H919" s="74" t="s">
        <v>368</v>
      </c>
      <c r="I919" s="74" t="s">
        <v>369</v>
      </c>
      <c r="J919" s="74" t="s">
        <v>369</v>
      </c>
      <c r="K919" s="74" t="s">
        <v>25</v>
      </c>
      <c r="L919" s="74" t="s">
        <v>2349</v>
      </c>
      <c r="M919" s="107">
        <v>-10.4480129785223</v>
      </c>
      <c r="N919" s="107">
        <v>36.178273111037697</v>
      </c>
      <c r="O919" s="108">
        <v>778.53921097656598</v>
      </c>
      <c r="P919" s="108">
        <v>1.5</v>
      </c>
      <c r="Q919" s="108">
        <v>1.4537187149999999</v>
      </c>
      <c r="R919" s="137"/>
      <c r="S919" s="74">
        <v>35</v>
      </c>
      <c r="T919" s="74">
        <v>19</v>
      </c>
      <c r="U919" s="109">
        <f>V919/X919*T919</f>
        <v>2.6599999999999997</v>
      </c>
      <c r="V919" s="109">
        <v>0.42</v>
      </c>
      <c r="W919" s="109">
        <v>0.2</v>
      </c>
      <c r="X919" s="74">
        <v>3</v>
      </c>
      <c r="Y919" s="109">
        <v>0.23300000000000001</v>
      </c>
      <c r="Z919" s="76">
        <f>(V919-W919)/V919*100</f>
        <v>52.380952380952372</v>
      </c>
      <c r="AA919" s="77">
        <f>Y919/W919</f>
        <v>1.165</v>
      </c>
      <c r="AB919" s="77">
        <f>U919</f>
        <v>2.6599999999999997</v>
      </c>
      <c r="AC919" s="78">
        <f>+AB919*(100-Z919)/100</f>
        <v>1.2666666666666666</v>
      </c>
      <c r="AD919" s="78">
        <f>AC919*AA919</f>
        <v>1.4756666666666667</v>
      </c>
      <c r="AE919" s="78">
        <f>+(AD919/Z919*12.5)</f>
        <v>0.35214772727272736</v>
      </c>
      <c r="AF919" s="63">
        <f>AE919*10000/25</f>
        <v>140.85909090909092</v>
      </c>
      <c r="AG919" s="63"/>
      <c r="AH919" s="74" t="s">
        <v>2993</v>
      </c>
    </row>
    <row r="920" spans="1:34" ht="15" x14ac:dyDescent="0.2">
      <c r="A920" s="106" t="s">
        <v>23</v>
      </c>
      <c r="B920" s="74" t="s">
        <v>1086</v>
      </c>
      <c r="C920" s="74" t="s">
        <v>1103</v>
      </c>
      <c r="D920" s="74" t="s">
        <v>1288</v>
      </c>
      <c r="E920" s="74" t="s">
        <v>1330</v>
      </c>
      <c r="H920" s="74" t="s">
        <v>673</v>
      </c>
      <c r="I920" s="74" t="s">
        <v>1872</v>
      </c>
      <c r="J920" s="74" t="s">
        <v>1032</v>
      </c>
      <c r="K920" s="74" t="s">
        <v>26</v>
      </c>
      <c r="L920" s="74" t="s">
        <v>1873</v>
      </c>
      <c r="M920" s="107">
        <v>-3.7722551559999999</v>
      </c>
      <c r="N920" s="107">
        <v>35.482866850000001</v>
      </c>
      <c r="O920" s="108">
        <v>1738.2848590000001</v>
      </c>
      <c r="P920" s="108">
        <v>3</v>
      </c>
      <c r="Q920" s="108">
        <v>3.332210925</v>
      </c>
      <c r="R920" s="135"/>
      <c r="S920" s="74">
        <v>57</v>
      </c>
      <c r="T920" s="74">
        <v>57</v>
      </c>
      <c r="U920" s="109">
        <f>V920/X920*T920</f>
        <v>11.4</v>
      </c>
      <c r="V920" s="109">
        <v>0.4</v>
      </c>
      <c r="W920" s="109">
        <v>0.13966000000000001</v>
      </c>
      <c r="X920" s="74">
        <v>2</v>
      </c>
      <c r="Y920" s="109">
        <v>6.3840000000000008E-2</v>
      </c>
      <c r="Z920" s="76">
        <f>(V920-W920)/V920*100</f>
        <v>65.085000000000008</v>
      </c>
      <c r="AA920" s="77">
        <f>Y920/W920</f>
        <v>0.45711012458828587</v>
      </c>
      <c r="AB920" s="77">
        <f>U920</f>
        <v>11.4</v>
      </c>
      <c r="AC920" s="78">
        <f>+AB920*(100-Z920)/100</f>
        <v>3.9803099999999993</v>
      </c>
      <c r="AD920" s="78">
        <f>AC920*AA920</f>
        <v>1.8194399999999999</v>
      </c>
      <c r="AE920" s="78">
        <f>+(AD920/Z920*12.5)</f>
        <v>0.34943535376814933</v>
      </c>
      <c r="AF920" s="63">
        <f>AE920*10000/25</f>
        <v>139.77414150725974</v>
      </c>
      <c r="AG920" s="61"/>
      <c r="AH920" s="74" t="s">
        <v>1251</v>
      </c>
    </row>
    <row r="921" spans="1:34" ht="15" x14ac:dyDescent="0.2">
      <c r="A921" s="106" t="s">
        <v>23</v>
      </c>
      <c r="B921" s="74" t="s">
        <v>1078</v>
      </c>
      <c r="C921" s="74" t="s">
        <v>1132</v>
      </c>
      <c r="D921" s="74" t="s">
        <v>1133</v>
      </c>
      <c r="E921" s="74" t="s">
        <v>1575</v>
      </c>
      <c r="H921" s="74" t="s">
        <v>869</v>
      </c>
      <c r="I921" s="74" t="s">
        <v>2848</v>
      </c>
      <c r="J921" s="74" t="s">
        <v>870</v>
      </c>
      <c r="K921" s="74" t="s">
        <v>24</v>
      </c>
      <c r="L921" s="74" t="s">
        <v>2850</v>
      </c>
      <c r="M921" s="107">
        <v>-8.8767756841265797</v>
      </c>
      <c r="N921" s="107">
        <v>32.966409538298301</v>
      </c>
      <c r="O921" s="108">
        <v>1525.8272763745199</v>
      </c>
      <c r="P921" s="108">
        <v>0.5</v>
      </c>
      <c r="Q921" s="108">
        <v>0.22313581499999999</v>
      </c>
      <c r="R921" s="137"/>
      <c r="S921" s="74">
        <v>60</v>
      </c>
      <c r="T921" s="74">
        <v>41</v>
      </c>
      <c r="U921" s="109">
        <f>V921/X921*T921</f>
        <v>4.0999999999999996</v>
      </c>
      <c r="V921" s="109">
        <v>0.3</v>
      </c>
      <c r="W921" s="109">
        <v>0.14000000000000001</v>
      </c>
      <c r="X921" s="74">
        <v>3</v>
      </c>
      <c r="Y921" s="109">
        <v>0.108</v>
      </c>
      <c r="Z921" s="76">
        <f>(V921-W921)/V921*100</f>
        <v>53.333333333333336</v>
      </c>
      <c r="AA921" s="77">
        <f>Y921/W921</f>
        <v>0.77142857142857135</v>
      </c>
      <c r="AB921" s="77">
        <f>U921</f>
        <v>4.0999999999999996</v>
      </c>
      <c r="AC921" s="78">
        <f>+AB921*(100-Z921)/100</f>
        <v>1.9133333333333331</v>
      </c>
      <c r="AD921" s="78">
        <f>AC921*AA921</f>
        <v>1.4759999999999998</v>
      </c>
      <c r="AE921" s="78">
        <f>+(AD921/Z921*12.5)</f>
        <v>0.34593749999999995</v>
      </c>
      <c r="AF921" s="63">
        <f>AE921*10000/25</f>
        <v>138.37499999999997</v>
      </c>
      <c r="AG921" s="61"/>
      <c r="AH921" s="74" t="s">
        <v>1251</v>
      </c>
    </row>
    <row r="922" spans="1:34" ht="15" x14ac:dyDescent="0.2">
      <c r="A922" s="106" t="s">
        <v>23</v>
      </c>
      <c r="B922" s="74" t="s">
        <v>1078</v>
      </c>
      <c r="C922" s="74" t="s">
        <v>1079</v>
      </c>
      <c r="D922" s="74" t="s">
        <v>1419</v>
      </c>
      <c r="E922" s="74" t="s">
        <v>1420</v>
      </c>
      <c r="H922" s="74" t="s">
        <v>177</v>
      </c>
      <c r="I922" s="74" t="s">
        <v>1421</v>
      </c>
      <c r="J922" s="74" t="s">
        <v>178</v>
      </c>
      <c r="K922" s="74" t="s">
        <v>24</v>
      </c>
      <c r="L922" s="74" t="s">
        <v>1423</v>
      </c>
      <c r="M922" s="107">
        <v>-8.2726933608657998</v>
      </c>
      <c r="N922" s="107">
        <v>35.046220573862399</v>
      </c>
      <c r="O922" s="108">
        <v>1498.83672196054</v>
      </c>
      <c r="P922" s="108">
        <v>1.5</v>
      </c>
      <c r="Q922" s="108">
        <v>1.2819807400000001</v>
      </c>
      <c r="R922" s="137"/>
      <c r="S922" s="74">
        <v>92</v>
      </c>
      <c r="T922" s="74">
        <v>47</v>
      </c>
      <c r="U922" s="109">
        <f>V922/X922*T922</f>
        <v>3.1333333333333333</v>
      </c>
      <c r="V922" s="109">
        <v>0.2</v>
      </c>
      <c r="W922" s="109">
        <v>0.11306000000000001</v>
      </c>
      <c r="X922" s="74">
        <v>3</v>
      </c>
      <c r="Y922" s="109">
        <v>7.5900000000000009E-2</v>
      </c>
      <c r="Z922" s="76">
        <f>(V922-W922)/V922*100</f>
        <v>43.47</v>
      </c>
      <c r="AA922" s="77">
        <f>Y922/W922</f>
        <v>0.67132496019812493</v>
      </c>
      <c r="AB922" s="77">
        <f>U922</f>
        <v>3.1333333333333333</v>
      </c>
      <c r="AC922" s="78">
        <f>+AB922*(100-Z922)/100</f>
        <v>1.7712733333333333</v>
      </c>
      <c r="AD922" s="78">
        <f>AC922*AA922</f>
        <v>1.1891</v>
      </c>
      <c r="AE922" s="78">
        <f>+(AD922/Z922*12.5)</f>
        <v>0.34193121693121697</v>
      </c>
      <c r="AF922" s="63">
        <f>AE922*10000/25</f>
        <v>136.77248677248679</v>
      </c>
      <c r="AG922" s="61"/>
      <c r="AH922" s="74" t="s">
        <v>1251</v>
      </c>
    </row>
    <row r="923" spans="1:34" ht="15" x14ac:dyDescent="0.2">
      <c r="A923" s="106" t="s">
        <v>23</v>
      </c>
      <c r="B923" s="74" t="s">
        <v>1078</v>
      </c>
      <c r="C923" s="74" t="s">
        <v>1157</v>
      </c>
      <c r="D923" s="74" t="s">
        <v>1158</v>
      </c>
      <c r="E923" s="74" t="s">
        <v>1159</v>
      </c>
      <c r="H923" s="74" t="s">
        <v>1049</v>
      </c>
      <c r="I923" s="74" t="s">
        <v>1050</v>
      </c>
      <c r="J923" s="74" t="s">
        <v>1050</v>
      </c>
      <c r="K923" s="74" t="s">
        <v>25</v>
      </c>
      <c r="L923" s="74" t="s">
        <v>2446</v>
      </c>
      <c r="M923" s="107">
        <v>-10.4502225105197</v>
      </c>
      <c r="N923" s="107">
        <v>36.1216104151069</v>
      </c>
      <c r="O923" s="108">
        <v>804.212181280138</v>
      </c>
      <c r="P923" s="108">
        <v>2</v>
      </c>
      <c r="Q923" s="108">
        <v>1.8797277349999999</v>
      </c>
      <c r="R923" s="137"/>
      <c r="S923" s="74">
        <v>42</v>
      </c>
      <c r="T923" s="74">
        <v>47</v>
      </c>
      <c r="U923" s="109">
        <f>V923/X923*T923</f>
        <v>5.953333333333334</v>
      </c>
      <c r="V923" s="109">
        <v>0.38</v>
      </c>
      <c r="W923" s="109">
        <v>0.14000000000000001</v>
      </c>
      <c r="X923" s="74">
        <v>3</v>
      </c>
      <c r="Y923" s="109">
        <v>0.109</v>
      </c>
      <c r="Z923" s="76">
        <f>(V923-W923)/V923*100</f>
        <v>63.157894736842103</v>
      </c>
      <c r="AA923" s="77">
        <f>Y923/W923</f>
        <v>0.77857142857142847</v>
      </c>
      <c r="AB923" s="77">
        <f>U923</f>
        <v>5.953333333333334</v>
      </c>
      <c r="AC923" s="78">
        <f>+AB923*(100-Z923)/100</f>
        <v>2.1933333333333338</v>
      </c>
      <c r="AD923" s="78">
        <f>AC923*AA923</f>
        <v>1.7076666666666669</v>
      </c>
      <c r="AE923" s="78">
        <f>+(AD923/Z923*12.5)</f>
        <v>0.33797569444444453</v>
      </c>
      <c r="AF923" s="63">
        <f>AE923*10000/25</f>
        <v>135.19027777777782</v>
      </c>
      <c r="AG923" s="63"/>
      <c r="AH923" s="74" t="s">
        <v>2993</v>
      </c>
    </row>
    <row r="924" spans="1:34" ht="15" x14ac:dyDescent="0.2">
      <c r="A924" s="106" t="s">
        <v>23</v>
      </c>
      <c r="B924" s="74" t="s">
        <v>1078</v>
      </c>
      <c r="C924" s="74" t="s">
        <v>1113</v>
      </c>
      <c r="D924" s="74" t="s">
        <v>1243</v>
      </c>
      <c r="E924" s="74" t="s">
        <v>1284</v>
      </c>
      <c r="H924" s="74" t="s">
        <v>323</v>
      </c>
      <c r="I924" s="74" t="s">
        <v>1942</v>
      </c>
      <c r="J924" s="74" t="s">
        <v>324</v>
      </c>
      <c r="K924" s="74" t="s">
        <v>25</v>
      </c>
      <c r="L924" s="74" t="s">
        <v>1943</v>
      </c>
      <c r="M924" s="107">
        <v>-9.2978716666666603</v>
      </c>
      <c r="N924" s="107">
        <v>34.638550000000002</v>
      </c>
      <c r="O924" s="108">
        <v>2051.1</v>
      </c>
      <c r="P924" s="108">
        <v>1</v>
      </c>
      <c r="Q924" s="108">
        <v>0.87499880500000005</v>
      </c>
      <c r="R924" s="137"/>
      <c r="S924" s="74">
        <v>15</v>
      </c>
      <c r="T924" s="74">
        <v>17</v>
      </c>
      <c r="U924" s="109">
        <f>V924/X924*T924</f>
        <v>2.833333333333333</v>
      </c>
      <c r="V924" s="109">
        <v>0.5</v>
      </c>
      <c r="W924" s="109">
        <v>0.3</v>
      </c>
      <c r="X924" s="74">
        <v>3</v>
      </c>
      <c r="Y924" s="109">
        <v>0.184</v>
      </c>
      <c r="Z924" s="110">
        <f>(V924-W924)/V924*100</f>
        <v>40</v>
      </c>
      <c r="AA924" s="77">
        <f>Y924/W924</f>
        <v>0.6133333333333334</v>
      </c>
      <c r="AB924" s="77">
        <f>U924</f>
        <v>2.833333333333333</v>
      </c>
      <c r="AC924" s="78">
        <f>+AB924*(100-Z924)/100</f>
        <v>1.6999999999999997</v>
      </c>
      <c r="AD924" s="78">
        <f>AC924*AA924</f>
        <v>1.0426666666666666</v>
      </c>
      <c r="AE924" s="78">
        <f>+(AD924/Z924*12.5)</f>
        <v>0.32583333333333331</v>
      </c>
      <c r="AF924" s="61">
        <f>AE924*10000/25</f>
        <v>130.33333333333331</v>
      </c>
      <c r="AG924" s="63"/>
      <c r="AH924" s="74" t="s">
        <v>2993</v>
      </c>
    </row>
    <row r="925" spans="1:34" ht="15" x14ac:dyDescent="0.2">
      <c r="A925" s="106" t="s">
        <v>23</v>
      </c>
      <c r="B925" s="74" t="s">
        <v>1086</v>
      </c>
      <c r="C925" s="74" t="s">
        <v>1103</v>
      </c>
      <c r="D925" s="74" t="s">
        <v>1104</v>
      </c>
      <c r="E925" s="74" t="s">
        <v>1399</v>
      </c>
      <c r="H925" s="74" t="s">
        <v>1010</v>
      </c>
      <c r="I925" s="74" t="s">
        <v>1432</v>
      </c>
      <c r="J925" s="74" t="s">
        <v>1432</v>
      </c>
      <c r="K925" s="74" t="s">
        <v>24</v>
      </c>
      <c r="L925" s="74" t="s">
        <v>1434</v>
      </c>
      <c r="M925" s="107">
        <v>-4.2527850000000003</v>
      </c>
      <c r="N925" s="107">
        <v>35.708136666666597</v>
      </c>
      <c r="O925" s="108">
        <v>1370.8</v>
      </c>
      <c r="P925" s="108">
        <v>3</v>
      </c>
      <c r="Q925" s="108">
        <v>4.3144533000000003</v>
      </c>
      <c r="R925" s="135"/>
      <c r="S925" s="74">
        <v>38</v>
      </c>
      <c r="T925" s="74">
        <v>38</v>
      </c>
      <c r="U925" s="109">
        <f>V925/X925*T925</f>
        <v>8.8666666666666654</v>
      </c>
      <c r="V925" s="109">
        <v>0.7</v>
      </c>
      <c r="W925" s="109">
        <v>0.23158000000000001</v>
      </c>
      <c r="X925" s="74">
        <v>3</v>
      </c>
      <c r="Y925" s="109">
        <v>0.13739999999999999</v>
      </c>
      <c r="Z925" s="76">
        <f>(V925-W925)/V925*100</f>
        <v>66.917142857142849</v>
      </c>
      <c r="AA925" s="77">
        <f>Y925/W925</f>
        <v>0.59331548492961395</v>
      </c>
      <c r="AB925" s="77">
        <f>U925</f>
        <v>8.8666666666666654</v>
      </c>
      <c r="AC925" s="78">
        <f>+AB925*(100-Z925)/100</f>
        <v>2.933346666666667</v>
      </c>
      <c r="AD925" s="78">
        <f>AC925*AA925</f>
        <v>1.7404000000000002</v>
      </c>
      <c r="AE925" s="78">
        <f>+(AD925/Z925*12.5)</f>
        <v>0.32510353955851595</v>
      </c>
      <c r="AF925" s="63">
        <f>AE925*10000/25</f>
        <v>130.0414158234064</v>
      </c>
      <c r="AG925" s="63"/>
      <c r="AH925" s="74" t="s">
        <v>2993</v>
      </c>
    </row>
    <row r="926" spans="1:34" ht="15" x14ac:dyDescent="0.2">
      <c r="A926" s="106" t="s">
        <v>23</v>
      </c>
      <c r="B926" s="74" t="s">
        <v>1086</v>
      </c>
      <c r="C926" s="74" t="s">
        <v>1103</v>
      </c>
      <c r="D926" s="74" t="s">
        <v>1294</v>
      </c>
      <c r="E926" s="74" t="s">
        <v>1654</v>
      </c>
      <c r="H926" s="74" t="s">
        <v>626</v>
      </c>
      <c r="I926" s="74" t="s">
        <v>2695</v>
      </c>
      <c r="J926" s="74" t="s">
        <v>2695</v>
      </c>
      <c r="K926" s="74" t="s">
        <v>25</v>
      </c>
      <c r="L926" s="74" t="s">
        <v>2698</v>
      </c>
      <c r="M926" s="107">
        <v>-4.4725849999999996</v>
      </c>
      <c r="N926" s="107">
        <v>35.545924999999997</v>
      </c>
      <c r="O926" s="108">
        <v>1544.3</v>
      </c>
      <c r="P926" s="108">
        <v>8</v>
      </c>
      <c r="Q926" s="108">
        <v>10.371243955000001</v>
      </c>
      <c r="R926" s="135"/>
      <c r="S926" s="74">
        <v>71</v>
      </c>
      <c r="T926" s="74">
        <v>72</v>
      </c>
      <c r="U926" s="109">
        <f>V926/X926*T926</f>
        <v>10.56</v>
      </c>
      <c r="V926" s="109">
        <v>0.44</v>
      </c>
      <c r="W926" s="109">
        <v>0.13743</v>
      </c>
      <c r="X926" s="74">
        <v>3</v>
      </c>
      <c r="Y926" s="109">
        <v>7.3469999999999994E-2</v>
      </c>
      <c r="Z926" s="76">
        <f>(V926-W926)/V926*100</f>
        <v>68.765909090909091</v>
      </c>
      <c r="AA926" s="77">
        <f>Y926/W926</f>
        <v>0.53459943243833219</v>
      </c>
      <c r="AB926" s="77">
        <f>U926</f>
        <v>10.56</v>
      </c>
      <c r="AC926" s="78">
        <f>+AB926*(100-Z926)/100</f>
        <v>3.2983199999999999</v>
      </c>
      <c r="AD926" s="78">
        <f>AC926*AA926</f>
        <v>1.7632799999999997</v>
      </c>
      <c r="AE926" s="78">
        <f>+(AD926/Z926*12.5)</f>
        <v>0.32052219321148823</v>
      </c>
      <c r="AF926" s="63">
        <f>AE926*10000/25</f>
        <v>128.2088772845953</v>
      </c>
      <c r="AG926" s="61"/>
      <c r="AH926" s="74" t="s">
        <v>2993</v>
      </c>
    </row>
    <row r="927" spans="1:34" ht="15" x14ac:dyDescent="0.2">
      <c r="A927" s="106" t="s">
        <v>23</v>
      </c>
      <c r="B927" s="74" t="s">
        <v>1078</v>
      </c>
      <c r="C927" s="74" t="s">
        <v>1079</v>
      </c>
      <c r="D927" s="74" t="s">
        <v>1228</v>
      </c>
      <c r="E927" s="74" t="s">
        <v>1366</v>
      </c>
      <c r="H927" s="74" t="s">
        <v>174</v>
      </c>
      <c r="I927" s="74" t="s">
        <v>1378</v>
      </c>
      <c r="J927" s="74" t="s">
        <v>1379</v>
      </c>
      <c r="K927" s="74" t="s">
        <v>25</v>
      </c>
      <c r="L927" s="74" t="s">
        <v>1382</v>
      </c>
      <c r="M927" s="107">
        <v>-7.6916816666666596</v>
      </c>
      <c r="N927" s="107">
        <v>35.987483333333302</v>
      </c>
      <c r="O927" s="108">
        <v>1408.2</v>
      </c>
      <c r="P927" s="108">
        <v>0.5</v>
      </c>
      <c r="Q927" s="108">
        <v>0.43885848</v>
      </c>
      <c r="R927" s="137"/>
      <c r="S927" s="74">
        <v>52</v>
      </c>
      <c r="T927" s="74">
        <v>46</v>
      </c>
      <c r="U927" s="109">
        <f>V927/X927*T927</f>
        <v>3.3733333333333335</v>
      </c>
      <c r="V927" s="109">
        <v>0.22</v>
      </c>
      <c r="W927" s="109">
        <v>0.12001000000000001</v>
      </c>
      <c r="X927" s="74">
        <v>3</v>
      </c>
      <c r="Y927" s="109">
        <v>7.3499999999999996E-2</v>
      </c>
      <c r="Z927" s="76">
        <f>(V927-W927)/V927*100</f>
        <v>45.449999999999996</v>
      </c>
      <c r="AA927" s="77">
        <f>Y927/W927</f>
        <v>0.6124489625864511</v>
      </c>
      <c r="AB927" s="77">
        <f>U927</f>
        <v>3.3733333333333335</v>
      </c>
      <c r="AC927" s="78">
        <f>+AB927*(100-Z927)/100</f>
        <v>1.8401533333333335</v>
      </c>
      <c r="AD927" s="78">
        <f>AC927*AA927</f>
        <v>1.127</v>
      </c>
      <c r="AE927" s="78">
        <f>+(AD927/Z927*12.5)</f>
        <v>0.30995599559956</v>
      </c>
      <c r="AF927" s="63">
        <f>AE927*10000/25</f>
        <v>123.98239823982399</v>
      </c>
      <c r="AG927" s="61"/>
      <c r="AH927" s="74" t="s">
        <v>2993</v>
      </c>
    </row>
    <row r="928" spans="1:34" ht="15" x14ac:dyDescent="0.2">
      <c r="A928" s="106" t="s">
        <v>23</v>
      </c>
      <c r="B928" s="74" t="s">
        <v>1078</v>
      </c>
      <c r="C928" s="74" t="s">
        <v>1079</v>
      </c>
      <c r="D928" s="74" t="s">
        <v>1228</v>
      </c>
      <c r="E928" s="74" t="s">
        <v>1276</v>
      </c>
      <c r="H928" s="74" t="s">
        <v>164</v>
      </c>
      <c r="I928" s="74" t="s">
        <v>165</v>
      </c>
      <c r="J928" s="74" t="s">
        <v>165</v>
      </c>
      <c r="K928" s="74" t="s">
        <v>26</v>
      </c>
      <c r="L928" s="74" t="s">
        <v>1282</v>
      </c>
      <c r="M928" s="107">
        <v>-7.6070431960000002</v>
      </c>
      <c r="N928" s="107">
        <v>35.981867819999998</v>
      </c>
      <c r="O928" s="108">
        <v>1354.8236199999999</v>
      </c>
      <c r="P928" s="108">
        <v>2</v>
      </c>
      <c r="Q928" s="108">
        <v>1.3222588550000001</v>
      </c>
      <c r="R928" s="137"/>
      <c r="S928" s="74">
        <v>64</v>
      </c>
      <c r="T928" s="74">
        <v>66</v>
      </c>
      <c r="U928" s="109">
        <f>V928/X928*T928</f>
        <v>6.6000000000000005</v>
      </c>
      <c r="V928" s="109">
        <v>0.4</v>
      </c>
      <c r="W928" s="109">
        <v>0.13375999999999999</v>
      </c>
      <c r="X928" s="74">
        <v>4</v>
      </c>
      <c r="Y928" s="109">
        <v>9.7900000000000001E-2</v>
      </c>
      <c r="Z928" s="76">
        <f>(V928-W928)/V928*100</f>
        <v>66.56</v>
      </c>
      <c r="AA928" s="77">
        <f>Y928/W928</f>
        <v>0.73190789473684215</v>
      </c>
      <c r="AB928" s="77">
        <f>U928</f>
        <v>6.6000000000000005</v>
      </c>
      <c r="AC928" s="78">
        <f>+AB928*(100-Z928)/100</f>
        <v>2.2070400000000001</v>
      </c>
      <c r="AD928" s="78">
        <f>AC928*AA928</f>
        <v>1.6153500000000001</v>
      </c>
      <c r="AE928" s="78">
        <f>+(AD928/Z928*12.5)</f>
        <v>0.30336350661057693</v>
      </c>
      <c r="AF928" s="63">
        <f>AE928*10000/25</f>
        <v>121.34540264423076</v>
      </c>
      <c r="AG928" s="61"/>
      <c r="AH928" s="74" t="s">
        <v>2993</v>
      </c>
    </row>
    <row r="929" spans="1:34" ht="15" x14ac:dyDescent="0.2">
      <c r="A929" s="106" t="s">
        <v>23</v>
      </c>
      <c r="B929" s="74" t="s">
        <v>1078</v>
      </c>
      <c r="C929" s="74" t="s">
        <v>1157</v>
      </c>
      <c r="D929" s="74" t="s">
        <v>1158</v>
      </c>
      <c r="E929" s="74" t="s">
        <v>2346</v>
      </c>
      <c r="H929" s="74" t="s">
        <v>999</v>
      </c>
      <c r="I929" s="74" t="s">
        <v>376</v>
      </c>
      <c r="J929" s="74" t="s">
        <v>376</v>
      </c>
      <c r="K929" s="74" t="s">
        <v>26</v>
      </c>
      <c r="L929" s="74" t="s">
        <v>2382</v>
      </c>
      <c r="M929" s="107">
        <v>-10.445788329999999</v>
      </c>
      <c r="N929" s="107">
        <v>36.171619999999997</v>
      </c>
      <c r="O929" s="108">
        <v>773.8</v>
      </c>
      <c r="P929" s="108">
        <v>1</v>
      </c>
      <c r="Q929" s="108">
        <v>0.99212657500000001</v>
      </c>
      <c r="R929" s="137"/>
      <c r="S929" s="74">
        <v>55</v>
      </c>
      <c r="T929" s="74">
        <v>47</v>
      </c>
      <c r="U929" s="109">
        <f>V929/X929*T929</f>
        <v>5.953333333333334</v>
      </c>
      <c r="V929" s="109">
        <v>0.38</v>
      </c>
      <c r="W929" s="109">
        <v>0.14000000000000001</v>
      </c>
      <c r="X929" s="74">
        <v>3</v>
      </c>
      <c r="Y929" s="109">
        <v>9.7000000000000003E-2</v>
      </c>
      <c r="Z929" s="76">
        <f>(V929-W929)/V929*100</f>
        <v>63.157894736842103</v>
      </c>
      <c r="AA929" s="77">
        <f>Y929/W929</f>
        <v>0.69285714285714284</v>
      </c>
      <c r="AB929" s="77">
        <f>U929</f>
        <v>5.953333333333334</v>
      </c>
      <c r="AC929" s="78">
        <f>+AB929*(100-Z929)/100</f>
        <v>2.1933333333333338</v>
      </c>
      <c r="AD929" s="78">
        <f>AC929*AA929</f>
        <v>1.5196666666666669</v>
      </c>
      <c r="AE929" s="78">
        <f>+(AD929/Z929*12.5)</f>
        <v>0.30076736111111113</v>
      </c>
      <c r="AF929" s="63">
        <f>AE929*10000/25</f>
        <v>120.30694444444445</v>
      </c>
      <c r="AG929" s="63"/>
      <c r="AH929" s="74" t="s">
        <v>2993</v>
      </c>
    </row>
    <row r="930" spans="1:34" ht="15" x14ac:dyDescent="0.2">
      <c r="A930" s="106" t="s">
        <v>23</v>
      </c>
      <c r="B930" s="74" t="s">
        <v>1086</v>
      </c>
      <c r="C930" s="74" t="s">
        <v>1177</v>
      </c>
      <c r="D930" s="74" t="s">
        <v>1178</v>
      </c>
      <c r="E930" s="74" t="s">
        <v>2004</v>
      </c>
      <c r="H930" s="74" t="s">
        <v>518</v>
      </c>
      <c r="I930" s="74" t="s">
        <v>816</v>
      </c>
      <c r="J930" s="74" t="s">
        <v>816</v>
      </c>
      <c r="K930" s="74" t="s">
        <v>25</v>
      </c>
      <c r="L930" s="74" t="s">
        <v>2361</v>
      </c>
      <c r="M930" s="107">
        <v>-3.3504105147785199</v>
      </c>
      <c r="N930" s="107">
        <v>36.356226271072501</v>
      </c>
      <c r="O930" s="108">
        <v>1401.2041410207501</v>
      </c>
      <c r="P930" s="108">
        <v>1</v>
      </c>
      <c r="Q930" s="108">
        <v>1.1265516950000001</v>
      </c>
      <c r="R930" s="135"/>
      <c r="S930" s="74">
        <v>74</v>
      </c>
      <c r="T930" s="74">
        <v>36</v>
      </c>
      <c r="U930" s="109">
        <f>V930/X930*T930</f>
        <v>1.44</v>
      </c>
      <c r="V930" s="109">
        <v>0.08</v>
      </c>
      <c r="W930" s="109">
        <v>6.019E-2</v>
      </c>
      <c r="X930" s="74">
        <v>2</v>
      </c>
      <c r="Y930" s="109">
        <v>3.2719999999999999E-2</v>
      </c>
      <c r="Z930" s="76">
        <f>(V930-W930)/V930*100</f>
        <v>24.762500000000003</v>
      </c>
      <c r="AA930" s="77">
        <f>Y930/W930</f>
        <v>0.54361189566373147</v>
      </c>
      <c r="AB930" s="77">
        <f>U930</f>
        <v>1.44</v>
      </c>
      <c r="AC930" s="78">
        <f>+AB930*(100-Z930)/100</f>
        <v>1.08342</v>
      </c>
      <c r="AD930" s="78">
        <f>AC930*AA930</f>
        <v>0.58895999999999993</v>
      </c>
      <c r="AE930" s="78">
        <f>+(AD930/Z930*12.5)</f>
        <v>0.29730439172135276</v>
      </c>
      <c r="AF930" s="63">
        <f>AE930*10000/25</f>
        <v>118.92175668854109</v>
      </c>
      <c r="AG930" s="63"/>
      <c r="AH930" s="74" t="s">
        <v>2993</v>
      </c>
    </row>
    <row r="931" spans="1:34" ht="15" x14ac:dyDescent="0.2">
      <c r="A931" s="106" t="s">
        <v>23</v>
      </c>
      <c r="B931" s="74" t="s">
        <v>1086</v>
      </c>
      <c r="C931" s="74" t="s">
        <v>1103</v>
      </c>
      <c r="D931" s="74" t="s">
        <v>1104</v>
      </c>
      <c r="E931" s="74" t="s">
        <v>1105</v>
      </c>
      <c r="H931" s="74" t="s">
        <v>608</v>
      </c>
      <c r="I931" s="74" t="s">
        <v>2556</v>
      </c>
      <c r="J931" s="74" t="s">
        <v>830</v>
      </c>
      <c r="K931" s="74" t="s">
        <v>26</v>
      </c>
      <c r="L931" s="74" t="s">
        <v>2559</v>
      </c>
      <c r="M931" s="107">
        <v>-4.2867916670000001</v>
      </c>
      <c r="N931" s="107">
        <v>35.677779999999998</v>
      </c>
      <c r="O931" s="108">
        <v>1364.4</v>
      </c>
      <c r="P931" s="108">
        <v>3</v>
      </c>
      <c r="Q931" s="108">
        <v>1.9526237099999999</v>
      </c>
      <c r="R931" s="135"/>
      <c r="S931" s="74">
        <v>78</v>
      </c>
      <c r="T931" s="74">
        <v>80</v>
      </c>
      <c r="U931" s="109">
        <f>V931/X931*T931</f>
        <v>14.400000000000002</v>
      </c>
      <c r="V931" s="109">
        <v>0.54</v>
      </c>
      <c r="W931" s="109">
        <v>0.12900999999999999</v>
      </c>
      <c r="X931" s="74">
        <v>3</v>
      </c>
      <c r="Y931" s="109">
        <v>6.6729999999999998E-2</v>
      </c>
      <c r="Z931" s="110">
        <f>(V931-W931)/V931*100</f>
        <v>76.109259259259261</v>
      </c>
      <c r="AA931" s="77">
        <f>Y931/W931</f>
        <v>0.51724672506007285</v>
      </c>
      <c r="AB931" s="77">
        <f>U931</f>
        <v>14.400000000000002</v>
      </c>
      <c r="AC931" s="78">
        <f>+AB931*(100-Z931)/100</f>
        <v>3.440266666666667</v>
      </c>
      <c r="AD931" s="78">
        <f>AC931*AA931</f>
        <v>1.7794666666666668</v>
      </c>
      <c r="AE931" s="78">
        <f>+(AD931/Z931*12.5)</f>
        <v>0.29225528601669137</v>
      </c>
      <c r="AF931" s="63">
        <f>AE931*10000/25</f>
        <v>116.90211440667656</v>
      </c>
      <c r="AG931" s="63"/>
      <c r="AH931" s="74" t="s">
        <v>2993</v>
      </c>
    </row>
    <row r="932" spans="1:34" ht="15" x14ac:dyDescent="0.2">
      <c r="A932" s="106" t="s">
        <v>23</v>
      </c>
      <c r="B932" s="74" t="s">
        <v>1078</v>
      </c>
      <c r="C932" s="74" t="s">
        <v>1079</v>
      </c>
      <c r="D932" s="74" t="s">
        <v>1080</v>
      </c>
      <c r="E932" s="74" t="s">
        <v>1165</v>
      </c>
      <c r="H932" s="74" t="s">
        <v>155</v>
      </c>
      <c r="I932" s="74" t="s">
        <v>1212</v>
      </c>
      <c r="J932" s="74" t="s">
        <v>156</v>
      </c>
      <c r="K932" s="74" t="s">
        <v>25</v>
      </c>
      <c r="L932" s="74" t="s">
        <v>1214</v>
      </c>
      <c r="M932" s="107">
        <v>-7.4601249999999997</v>
      </c>
      <c r="N932" s="107">
        <v>35.776074999999999</v>
      </c>
      <c r="O932" s="108">
        <v>1314</v>
      </c>
      <c r="P932" s="108">
        <v>1.5</v>
      </c>
      <c r="Q932" s="108">
        <v>1.778908895</v>
      </c>
      <c r="R932" s="137"/>
      <c r="S932" s="74">
        <v>49</v>
      </c>
      <c r="T932" s="74">
        <v>18</v>
      </c>
      <c r="U932" s="109">
        <f>V932/X932*T932</f>
        <v>1.2</v>
      </c>
      <c r="V932" s="109">
        <v>0.2</v>
      </c>
      <c r="W932" s="109">
        <v>0.15322</v>
      </c>
      <c r="X932" s="74">
        <v>3</v>
      </c>
      <c r="Y932" s="109">
        <v>8.9689999999999992E-2</v>
      </c>
      <c r="Z932" s="76">
        <f>(V932-W932)/V932*100</f>
        <v>23.390000000000008</v>
      </c>
      <c r="AA932" s="77">
        <f>Y932/W932</f>
        <v>0.58536744550319797</v>
      </c>
      <c r="AB932" s="77">
        <f>U932</f>
        <v>1.2</v>
      </c>
      <c r="AC932" s="78">
        <f>+AB932*(100-Z932)/100</f>
        <v>0.91931999999999969</v>
      </c>
      <c r="AD932" s="78">
        <f>AC932*AA932</f>
        <v>0.53813999999999973</v>
      </c>
      <c r="AE932" s="78">
        <f>+(AD932/Z932*12.5)</f>
        <v>0.2875908507909361</v>
      </c>
      <c r="AF932" s="63">
        <f>AE932*10000/25</f>
        <v>115.03634031637445</v>
      </c>
      <c r="AG932" s="63"/>
      <c r="AH932" s="74" t="s">
        <v>2993</v>
      </c>
    </row>
    <row r="933" spans="1:34" ht="15" x14ac:dyDescent="0.2">
      <c r="A933" s="106" t="s">
        <v>23</v>
      </c>
      <c r="B933" s="74" t="s">
        <v>1078</v>
      </c>
      <c r="C933" s="74" t="s">
        <v>1157</v>
      </c>
      <c r="D933" s="74" t="s">
        <v>1158</v>
      </c>
      <c r="E933" s="74" t="s">
        <v>2402</v>
      </c>
      <c r="H933" s="74" t="s">
        <v>381</v>
      </c>
      <c r="I933" s="74" t="s">
        <v>2522</v>
      </c>
      <c r="J933" s="74" t="s">
        <v>382</v>
      </c>
      <c r="K933" s="74" t="s">
        <v>25</v>
      </c>
      <c r="L933" s="74" t="s">
        <v>2525</v>
      </c>
      <c r="M933" s="107">
        <v>-10.412058333333301</v>
      </c>
      <c r="N933" s="107">
        <v>36.143324999999997</v>
      </c>
      <c r="O933" s="108">
        <v>823.1</v>
      </c>
      <c r="P933" s="108">
        <v>1</v>
      </c>
      <c r="Q933" s="108">
        <v>0.86783275999999998</v>
      </c>
      <c r="R933" s="137"/>
      <c r="S933" s="74">
        <v>54</v>
      </c>
      <c r="T933" s="74">
        <v>50</v>
      </c>
      <c r="U933" s="109">
        <f>V933/X933*T933</f>
        <v>5.666666666666667</v>
      </c>
      <c r="V933" s="109">
        <v>0.34</v>
      </c>
      <c r="W933" s="109">
        <v>0.12</v>
      </c>
      <c r="X933" s="74">
        <v>3</v>
      </c>
      <c r="Y933" s="109">
        <v>8.8999999999999996E-2</v>
      </c>
      <c r="Z933" s="76">
        <f>(V933-W933)/V933*100</f>
        <v>64.705882352941174</v>
      </c>
      <c r="AA933" s="77">
        <f>Y933/W933</f>
        <v>0.7416666666666667</v>
      </c>
      <c r="AB933" s="77">
        <f>U933</f>
        <v>5.666666666666667</v>
      </c>
      <c r="AC933" s="78">
        <f>+AB933*(100-Z933)/100</f>
        <v>2.0000000000000004</v>
      </c>
      <c r="AD933" s="78">
        <f>AC933*AA933</f>
        <v>1.4833333333333336</v>
      </c>
      <c r="AE933" s="78">
        <f>+(AD933/Z933*12.5)</f>
        <v>0.28655303030303036</v>
      </c>
      <c r="AF933" s="63">
        <f>AE933*10000/25</f>
        <v>114.62121212121214</v>
      </c>
      <c r="AG933" s="63"/>
      <c r="AH933" s="74" t="s">
        <v>2993</v>
      </c>
    </row>
    <row r="934" spans="1:34" ht="15" x14ac:dyDescent="0.2">
      <c r="A934" s="106" t="s">
        <v>23</v>
      </c>
      <c r="B934" s="74" t="s">
        <v>1086</v>
      </c>
      <c r="C934" s="74" t="s">
        <v>1103</v>
      </c>
      <c r="D934" s="74" t="s">
        <v>1294</v>
      </c>
      <c r="E934" s="74" t="s">
        <v>1654</v>
      </c>
      <c r="H934" s="74" t="s">
        <v>626</v>
      </c>
      <c r="I934" s="74" t="s">
        <v>2695</v>
      </c>
      <c r="J934" s="74" t="s">
        <v>2695</v>
      </c>
      <c r="K934" s="74" t="s">
        <v>24</v>
      </c>
      <c r="L934" s="74" t="s">
        <v>2697</v>
      </c>
      <c r="M934" s="107">
        <v>-4.4716949999999898</v>
      </c>
      <c r="N934" s="107">
        <v>35.545638333333301</v>
      </c>
      <c r="O934" s="108">
        <v>1562.8</v>
      </c>
      <c r="P934" s="108">
        <v>8</v>
      </c>
      <c r="Q934" s="108">
        <v>10.371243955000001</v>
      </c>
      <c r="R934" s="135"/>
      <c r="S934" s="74">
        <v>38</v>
      </c>
      <c r="T934" s="74">
        <v>39</v>
      </c>
      <c r="U934" s="109">
        <f>V934/X934*T934</f>
        <v>5.4599999999999991</v>
      </c>
      <c r="V934" s="109">
        <v>0.42</v>
      </c>
      <c r="W934" s="109">
        <v>0.16572999999999999</v>
      </c>
      <c r="X934" s="74">
        <v>3</v>
      </c>
      <c r="Y934" s="109">
        <v>0.10165</v>
      </c>
      <c r="Z934" s="76">
        <f>(V934-W934)/V934*100</f>
        <v>60.540476190476191</v>
      </c>
      <c r="AA934" s="77">
        <f>Y934/W934</f>
        <v>0.61334701019730897</v>
      </c>
      <c r="AB934" s="77">
        <f>U934</f>
        <v>5.4599999999999991</v>
      </c>
      <c r="AC934" s="78">
        <f>+AB934*(100-Z934)/100</f>
        <v>2.1544899999999996</v>
      </c>
      <c r="AD934" s="78">
        <f>AC934*AA934</f>
        <v>1.32145</v>
      </c>
      <c r="AE934" s="78">
        <f>+(AD934/Z934*12.5)</f>
        <v>0.27284431903095135</v>
      </c>
      <c r="AF934" s="63">
        <f>AE934*10000/25</f>
        <v>109.13772761238054</v>
      </c>
      <c r="AG934" s="63"/>
      <c r="AH934" s="74" t="s">
        <v>2993</v>
      </c>
    </row>
    <row r="935" spans="1:34" ht="15" x14ac:dyDescent="0.2">
      <c r="A935" s="106" t="s">
        <v>23</v>
      </c>
      <c r="B935" s="74" t="s">
        <v>1086</v>
      </c>
      <c r="C935" s="74" t="s">
        <v>1103</v>
      </c>
      <c r="D935" s="74" t="s">
        <v>1288</v>
      </c>
      <c r="E935" s="74" t="s">
        <v>1289</v>
      </c>
      <c r="H935" s="74" t="s">
        <v>663</v>
      </c>
      <c r="I935" s="74" t="s">
        <v>2757</v>
      </c>
      <c r="J935" s="74" t="s">
        <v>2758</v>
      </c>
      <c r="K935" s="74" t="s">
        <v>26</v>
      </c>
      <c r="L935" s="74" t="s">
        <v>2761</v>
      </c>
      <c r="M935" s="107">
        <v>-3.843887896</v>
      </c>
      <c r="N935" s="107">
        <v>35.446122920000001</v>
      </c>
      <c r="O935" s="108">
        <v>1855.846556</v>
      </c>
      <c r="P935" s="108">
        <v>1</v>
      </c>
      <c r="Q935" s="108">
        <v>1.1129609199999999</v>
      </c>
      <c r="R935" s="135"/>
      <c r="S935" s="74">
        <v>35</v>
      </c>
      <c r="T935" s="74">
        <v>32</v>
      </c>
      <c r="U935" s="109">
        <f>V935/X935*T935</f>
        <v>7.68</v>
      </c>
      <c r="V935" s="109">
        <v>0.48</v>
      </c>
      <c r="W935" s="109">
        <v>0.15478999999999998</v>
      </c>
      <c r="X935" s="74">
        <v>2</v>
      </c>
      <c r="Y935" s="109">
        <v>9.0700000000000003E-2</v>
      </c>
      <c r="Z935" s="76">
        <f>(V935-W935)/V935*100</f>
        <v>67.752083333333331</v>
      </c>
      <c r="AA935" s="77">
        <f>Y935/W935</f>
        <v>0.58595516506234258</v>
      </c>
      <c r="AB935" s="77">
        <f>U935</f>
        <v>7.68</v>
      </c>
      <c r="AC935" s="78">
        <f>+AB935*(100-Z935)/100</f>
        <v>2.4766400000000002</v>
      </c>
      <c r="AD935" s="78">
        <f>AC935*AA935</f>
        <v>1.4512000000000003</v>
      </c>
      <c r="AE935" s="78">
        <f>+(AD935/Z935*12.5)</f>
        <v>0.26774084437747919</v>
      </c>
      <c r="AF935" s="63">
        <f>AE935*10000/25</f>
        <v>107.09633775099168</v>
      </c>
      <c r="AG935" s="63"/>
      <c r="AH935" s="74" t="s">
        <v>1281</v>
      </c>
    </row>
    <row r="936" spans="1:34" ht="15" x14ac:dyDescent="0.2">
      <c r="A936" s="106" t="s">
        <v>23</v>
      </c>
      <c r="B936" s="74" t="s">
        <v>1086</v>
      </c>
      <c r="C936" s="74" t="s">
        <v>1087</v>
      </c>
      <c r="D936" s="74" t="s">
        <v>1260</v>
      </c>
      <c r="E936" s="74" t="s">
        <v>1508</v>
      </c>
      <c r="H936" s="74" t="s">
        <v>769</v>
      </c>
      <c r="I936" s="74" t="s">
        <v>579</v>
      </c>
      <c r="J936" s="74" t="s">
        <v>579</v>
      </c>
      <c r="K936" s="74" t="s">
        <v>24</v>
      </c>
      <c r="L936" s="74" t="s">
        <v>1995</v>
      </c>
      <c r="M936" s="107">
        <v>-3.7098923933936998</v>
      </c>
      <c r="N936" s="107">
        <v>37.587667454831802</v>
      </c>
      <c r="O936" s="108">
        <v>853.43728463342597</v>
      </c>
      <c r="P936" s="108">
        <v>0.5</v>
      </c>
      <c r="Q936" s="108">
        <v>0.30888125</v>
      </c>
      <c r="R936" s="135"/>
      <c r="S936" s="74">
        <v>51</v>
      </c>
      <c r="T936" s="74">
        <v>3</v>
      </c>
      <c r="U936" s="109">
        <f>V936/X936*T936</f>
        <v>0.42000000000000004</v>
      </c>
      <c r="V936" s="109">
        <v>0.14000000000000001</v>
      </c>
      <c r="W936" s="109">
        <v>0.12420999999999999</v>
      </c>
      <c r="X936" s="74">
        <v>1</v>
      </c>
      <c r="Y936" s="109">
        <v>7.9549999999999996E-2</v>
      </c>
      <c r="Z936" s="76">
        <f>(V936-W936)/V936*100</f>
        <v>11.278571428571446</v>
      </c>
      <c r="AA936" s="77">
        <f>Y936/W936</f>
        <v>0.64044762901537722</v>
      </c>
      <c r="AB936" s="77">
        <f>U936</f>
        <v>0.42000000000000004</v>
      </c>
      <c r="AC936" s="78">
        <f>+AB936*(100-Z936)/100</f>
        <v>0.37262999999999996</v>
      </c>
      <c r="AD936" s="78">
        <f>AC936*AA936</f>
        <v>0.23865</v>
      </c>
      <c r="AE936" s="78">
        <f>+(AD936/Z936*12.5)</f>
        <v>0.26449493350221615</v>
      </c>
      <c r="AF936" s="63">
        <f>AE936*10000/25</f>
        <v>105.79797340088646</v>
      </c>
      <c r="AG936" s="63"/>
      <c r="AH936" s="74" t="s">
        <v>1281</v>
      </c>
    </row>
    <row r="937" spans="1:34" ht="15" x14ac:dyDescent="0.2">
      <c r="A937" s="106" t="s">
        <v>23</v>
      </c>
      <c r="B937" s="74" t="s">
        <v>1078</v>
      </c>
      <c r="C937" s="74" t="s">
        <v>1358</v>
      </c>
      <c r="D937" s="74" t="s">
        <v>1359</v>
      </c>
      <c r="E937" s="74" t="s">
        <v>1480</v>
      </c>
      <c r="H937" s="74" t="s">
        <v>236</v>
      </c>
      <c r="I937" s="74" t="s">
        <v>1708</v>
      </c>
      <c r="J937" s="74" t="s">
        <v>1709</v>
      </c>
      <c r="K937" s="74" t="s">
        <v>24</v>
      </c>
      <c r="L937" s="74" t="s">
        <v>1710</v>
      </c>
      <c r="M937" s="107">
        <v>-9.1520799999999998</v>
      </c>
      <c r="N937" s="107">
        <v>33.319825000000002</v>
      </c>
      <c r="O937" s="108">
        <v>1993</v>
      </c>
      <c r="P937" s="108">
        <v>0.5</v>
      </c>
      <c r="Q937" s="108">
        <v>0.52559233500000002</v>
      </c>
      <c r="R937" s="137"/>
      <c r="S937" s="74">
        <v>45</v>
      </c>
      <c r="T937" s="74">
        <v>30</v>
      </c>
      <c r="U937" s="109">
        <f>V937/X937*T937</f>
        <v>2.2000000000000002</v>
      </c>
      <c r="V937" s="109">
        <v>0.22</v>
      </c>
      <c r="W937" s="109">
        <v>0.12</v>
      </c>
      <c r="X937" s="74">
        <v>3</v>
      </c>
      <c r="Y937" s="109">
        <v>9.6000000000000002E-2</v>
      </c>
      <c r="Z937" s="76">
        <f>(V937-W937)/V937*100</f>
        <v>45.45454545454546</v>
      </c>
      <c r="AA937" s="77">
        <f>Y937/W937</f>
        <v>0.8</v>
      </c>
      <c r="AB937" s="77">
        <f>U937</f>
        <v>2.2000000000000002</v>
      </c>
      <c r="AC937" s="78">
        <f>+AB937*(100-Z937)/100</f>
        <v>1.2</v>
      </c>
      <c r="AD937" s="78">
        <f>AC937*AA937</f>
        <v>0.96</v>
      </c>
      <c r="AE937" s="78">
        <f>+(AD937/Z937*12.5)</f>
        <v>0.26399999999999996</v>
      </c>
      <c r="AF937" s="63">
        <f>AE937*10000/25</f>
        <v>105.59999999999998</v>
      </c>
      <c r="AG937" s="63"/>
      <c r="AH937" s="74" t="s">
        <v>1281</v>
      </c>
    </row>
    <row r="938" spans="1:34" ht="15" x14ac:dyDescent="0.2">
      <c r="A938" s="106" t="s">
        <v>23</v>
      </c>
      <c r="B938" s="74" t="s">
        <v>1086</v>
      </c>
      <c r="C938" s="74" t="s">
        <v>1103</v>
      </c>
      <c r="D938" s="74" t="s">
        <v>1104</v>
      </c>
      <c r="E938" s="74" t="s">
        <v>1399</v>
      </c>
      <c r="H938" s="74" t="s">
        <v>778</v>
      </c>
      <c r="I938" s="74" t="s">
        <v>2039</v>
      </c>
      <c r="J938" s="74" t="s">
        <v>613</v>
      </c>
      <c r="K938" s="74" t="s">
        <v>24</v>
      </c>
      <c r="L938" s="74" t="s">
        <v>2040</v>
      </c>
      <c r="M938" s="107">
        <v>-4.2563899999999997</v>
      </c>
      <c r="N938" s="107">
        <v>35.706218333333297</v>
      </c>
      <c r="O938" s="108">
        <v>1364.3</v>
      </c>
      <c r="P938" s="108">
        <v>1</v>
      </c>
      <c r="Q938" s="108">
        <v>1.7734725849999999</v>
      </c>
      <c r="R938" s="135"/>
      <c r="S938" s="74">
        <v>72</v>
      </c>
      <c r="T938" s="74">
        <v>67</v>
      </c>
      <c r="U938" s="109">
        <f>V938/X938*T938</f>
        <v>12.506666666666668</v>
      </c>
      <c r="V938" s="109">
        <v>0.56000000000000005</v>
      </c>
      <c r="W938" s="109">
        <v>0.13894000000000001</v>
      </c>
      <c r="X938" s="74">
        <v>3</v>
      </c>
      <c r="Y938" s="109">
        <v>7.084E-2</v>
      </c>
      <c r="Z938" s="76">
        <f>(V938-W938)/V938*100</f>
        <v>75.189285714285717</v>
      </c>
      <c r="AA938" s="77">
        <f>Y938/W938</f>
        <v>0.50986037138333096</v>
      </c>
      <c r="AB938" s="77">
        <f>U938</f>
        <v>12.506666666666668</v>
      </c>
      <c r="AC938" s="78">
        <f>+AB938*(100-Z938)/100</f>
        <v>3.102993333333333</v>
      </c>
      <c r="AD938" s="78">
        <f>AC938*AA938</f>
        <v>1.5820933333333334</v>
      </c>
      <c r="AE938" s="78">
        <f>+(AD938/Z938*12.5)</f>
        <v>0.26301841384442437</v>
      </c>
      <c r="AF938" s="63">
        <f>AE938*10000/25</f>
        <v>105.20736553776975</v>
      </c>
      <c r="AG938" s="63"/>
      <c r="AH938" s="74" t="s">
        <v>2993</v>
      </c>
    </row>
    <row r="939" spans="1:34" ht="15" x14ac:dyDescent="0.2">
      <c r="A939" s="106" t="s">
        <v>23</v>
      </c>
      <c r="B939" s="74" t="s">
        <v>1086</v>
      </c>
      <c r="C939" s="74" t="s">
        <v>1103</v>
      </c>
      <c r="D939" s="74" t="s">
        <v>1294</v>
      </c>
      <c r="E939" s="74" t="s">
        <v>1565</v>
      </c>
      <c r="H939" s="74" t="s">
        <v>731</v>
      </c>
      <c r="I939" s="74" t="s">
        <v>1566</v>
      </c>
      <c r="J939" s="74" t="s">
        <v>1567</v>
      </c>
      <c r="K939" s="74" t="s">
        <v>26</v>
      </c>
      <c r="L939" s="74" t="s">
        <v>1570</v>
      </c>
      <c r="M939" s="107">
        <v>-4.3963566670000001</v>
      </c>
      <c r="N939" s="107">
        <v>35.550423330000001</v>
      </c>
      <c r="O939" s="108">
        <v>1585.9</v>
      </c>
      <c r="P939" s="108">
        <v>2.5</v>
      </c>
      <c r="Q939" s="108">
        <v>2.5434517649999999</v>
      </c>
      <c r="R939" s="135"/>
      <c r="S939" s="74">
        <v>72</v>
      </c>
      <c r="T939" s="74">
        <v>66</v>
      </c>
      <c r="U939" s="109">
        <f>V939/X939*T939</f>
        <v>5.28</v>
      </c>
      <c r="V939" s="109">
        <v>0.24</v>
      </c>
      <c r="W939" s="109">
        <v>0.10417</v>
      </c>
      <c r="X939" s="74">
        <v>3</v>
      </c>
      <c r="Y939" s="109">
        <v>5.3659999999999999E-2</v>
      </c>
      <c r="Z939" s="76">
        <f>(V939-W939)/V939*100</f>
        <v>56.595833333333331</v>
      </c>
      <c r="AA939" s="77">
        <f>Y939/W939</f>
        <v>0.51511951617548235</v>
      </c>
      <c r="AB939" s="77">
        <f>U939</f>
        <v>5.28</v>
      </c>
      <c r="AC939" s="78">
        <f>+AB939*(100-Z939)/100</f>
        <v>2.2917399999999999</v>
      </c>
      <c r="AD939" s="78">
        <f>AC939*AA939</f>
        <v>1.1805199999999998</v>
      </c>
      <c r="AE939" s="78">
        <f>+(AD939/Z939*12.5)</f>
        <v>0.26073474195685781</v>
      </c>
      <c r="AF939" s="63">
        <f>AE939*10000/25</f>
        <v>104.29389678274312</v>
      </c>
      <c r="AG939" s="63"/>
      <c r="AH939" s="74" t="s">
        <v>2993</v>
      </c>
    </row>
    <row r="940" spans="1:34" ht="15" x14ac:dyDescent="0.2">
      <c r="A940" s="112" t="s">
        <v>23</v>
      </c>
      <c r="B940" s="113" t="s">
        <v>1078</v>
      </c>
      <c r="C940" s="113" t="s">
        <v>1157</v>
      </c>
      <c r="D940" s="113" t="s">
        <v>1158</v>
      </c>
      <c r="E940" s="113" t="s">
        <v>2402</v>
      </c>
      <c r="F940" s="113"/>
      <c r="G940" s="113"/>
      <c r="H940" s="113" t="s">
        <v>976</v>
      </c>
      <c r="I940" s="113" t="s">
        <v>2448</v>
      </c>
      <c r="J940" s="113" t="s">
        <v>949</v>
      </c>
      <c r="K940" s="74" t="s">
        <v>24</v>
      </c>
      <c r="L940" s="113" t="s">
        <v>2449</v>
      </c>
      <c r="M940" s="114">
        <v>-10.4054566666666</v>
      </c>
      <c r="N940" s="114">
        <v>36.140448333333303</v>
      </c>
      <c r="O940" s="115">
        <v>808.4</v>
      </c>
      <c r="P940" s="115">
        <v>1</v>
      </c>
      <c r="Q940" s="115">
        <v>1.660792705</v>
      </c>
      <c r="R940" s="137"/>
      <c r="S940" s="113">
        <v>30</v>
      </c>
      <c r="T940" s="113">
        <v>30</v>
      </c>
      <c r="U940" s="109">
        <f>V940/X940*T940</f>
        <v>3.2</v>
      </c>
      <c r="V940" s="116">
        <v>0.32</v>
      </c>
      <c r="W940" s="109">
        <v>0.14000000000000001</v>
      </c>
      <c r="X940" s="74">
        <v>3</v>
      </c>
      <c r="Y940" s="109">
        <v>0.11600000000000001</v>
      </c>
      <c r="Z940" s="76">
        <f>(V940-W940)/V940*100</f>
        <v>56.25</v>
      </c>
      <c r="AA940" s="77">
        <f>Y940/W940</f>
        <v>0.82857142857142851</v>
      </c>
      <c r="AB940" s="77">
        <f>U940</f>
        <v>3.2</v>
      </c>
      <c r="AC940" s="78">
        <f>+AB940*(100-Z940)/100</f>
        <v>1.4</v>
      </c>
      <c r="AD940" s="78">
        <f>AC940*AA940</f>
        <v>1.1599999999999999</v>
      </c>
      <c r="AE940" s="78">
        <f>+(AD940/Z940*12.5)</f>
        <v>0.25777777777777777</v>
      </c>
      <c r="AF940" s="63">
        <f>AE940*10000/25</f>
        <v>103.11111111111111</v>
      </c>
      <c r="AG940" s="63"/>
      <c r="AH940" s="74" t="s">
        <v>2993</v>
      </c>
    </row>
    <row r="941" spans="1:34" ht="15" x14ac:dyDescent="0.2">
      <c r="A941" s="106" t="s">
        <v>23</v>
      </c>
      <c r="B941" s="74" t="s">
        <v>1086</v>
      </c>
      <c r="C941" s="74" t="s">
        <v>1103</v>
      </c>
      <c r="D941" s="74" t="s">
        <v>1104</v>
      </c>
      <c r="E941" s="74" t="s">
        <v>1399</v>
      </c>
      <c r="H941" s="74" t="s">
        <v>614</v>
      </c>
      <c r="I941" s="74" t="s">
        <v>2431</v>
      </c>
      <c r="J941" s="74" t="s">
        <v>2432</v>
      </c>
      <c r="K941" s="74" t="s">
        <v>24</v>
      </c>
      <c r="L941" s="74" t="s">
        <v>2434</v>
      </c>
      <c r="M941" s="107">
        <v>-4.2500633333333298</v>
      </c>
      <c r="N941" s="107">
        <v>35.707063333333302</v>
      </c>
      <c r="O941" s="108">
        <v>1347</v>
      </c>
      <c r="P941" s="108">
        <v>1</v>
      </c>
      <c r="Q941" s="108">
        <v>1.01115366</v>
      </c>
      <c r="R941" s="135"/>
      <c r="S941" s="74">
        <v>91</v>
      </c>
      <c r="T941" s="74">
        <v>89</v>
      </c>
      <c r="U941" s="109">
        <f>V941/X941*T941</f>
        <v>17.206666666666667</v>
      </c>
      <c r="V941" s="109">
        <v>0.57999999999999996</v>
      </c>
      <c r="W941" s="109">
        <v>0.14169999999999999</v>
      </c>
      <c r="X941" s="74">
        <v>3</v>
      </c>
      <c r="Y941" s="109">
        <v>5.228E-2</v>
      </c>
      <c r="Z941" s="76">
        <f>(V941-W941)/V941*100</f>
        <v>75.568965517241381</v>
      </c>
      <c r="AA941" s="77">
        <f>Y941/W941</f>
        <v>0.36894848270995062</v>
      </c>
      <c r="AB941" s="77">
        <f>U941</f>
        <v>17.206666666666667</v>
      </c>
      <c r="AC941" s="78">
        <f>+AB941*(100-Z941)/100</f>
        <v>4.2037666666666667</v>
      </c>
      <c r="AD941" s="78">
        <f>AC941*AA941</f>
        <v>1.5509733333333333</v>
      </c>
      <c r="AE941" s="78">
        <f>+(AD941/Z941*12.5)</f>
        <v>0.25654931933987374</v>
      </c>
      <c r="AF941" s="63">
        <f>AE941*10000/25</f>
        <v>102.6197277359495</v>
      </c>
      <c r="AG941" s="63"/>
      <c r="AH941" s="74" t="s">
        <v>2993</v>
      </c>
    </row>
    <row r="942" spans="1:34" ht="15" x14ac:dyDescent="0.2">
      <c r="A942" s="106" t="s">
        <v>23</v>
      </c>
      <c r="B942" s="74" t="s">
        <v>1078</v>
      </c>
      <c r="C942" s="74" t="s">
        <v>1113</v>
      </c>
      <c r="D942" s="74" t="s">
        <v>1114</v>
      </c>
      <c r="E942" s="74" t="s">
        <v>1404</v>
      </c>
      <c r="H942" s="74" t="s">
        <v>260</v>
      </c>
      <c r="I942" s="74" t="s">
        <v>1716</v>
      </c>
      <c r="J942" s="74" t="s">
        <v>261</v>
      </c>
      <c r="K942" s="74" t="s">
        <v>26</v>
      </c>
      <c r="L942" s="74" t="s">
        <v>1718</v>
      </c>
      <c r="M942" s="107">
        <v>-9.7287166670000005</v>
      </c>
      <c r="N942" s="107">
        <v>34.750668330000003</v>
      </c>
      <c r="O942" s="108">
        <v>1957.1</v>
      </c>
      <c r="P942" s="108">
        <v>0.5</v>
      </c>
      <c r="Q942" s="108">
        <v>0.61529144999999996</v>
      </c>
      <c r="R942" s="137"/>
      <c r="S942" s="74">
        <v>25</v>
      </c>
      <c r="T942" s="74">
        <v>25</v>
      </c>
      <c r="U942" s="109">
        <f>V942/X942*T942</f>
        <v>6.5</v>
      </c>
      <c r="V942" s="109">
        <v>0.52</v>
      </c>
      <c r="W942" s="109">
        <v>0.2</v>
      </c>
      <c r="X942" s="74">
        <v>2</v>
      </c>
      <c r="Y942" s="109">
        <v>0.1</v>
      </c>
      <c r="Z942" s="110">
        <f>(V942-W942)/V942*100</f>
        <v>61.53846153846154</v>
      </c>
      <c r="AA942" s="77">
        <f>Y942/W942</f>
        <v>0.5</v>
      </c>
      <c r="AB942" s="77">
        <f>U942</f>
        <v>6.5</v>
      </c>
      <c r="AC942" s="78">
        <f>+AB942*(100-Z942)/100</f>
        <v>2.5</v>
      </c>
      <c r="AD942" s="78">
        <f>AC942*AA942</f>
        <v>1.25</v>
      </c>
      <c r="AE942" s="78">
        <f>+(AD942/Z942*12.5)</f>
        <v>0.25390625</v>
      </c>
      <c r="AF942" s="61">
        <f>AE942*10000/25</f>
        <v>101.5625</v>
      </c>
      <c r="AG942" s="63"/>
      <c r="AH942" s="74" t="s">
        <v>2993</v>
      </c>
    </row>
    <row r="943" spans="1:34" ht="15" x14ac:dyDescent="0.2">
      <c r="A943" s="106" t="s">
        <v>23</v>
      </c>
      <c r="B943" s="74" t="s">
        <v>1078</v>
      </c>
      <c r="C943" s="74" t="s">
        <v>1113</v>
      </c>
      <c r="D943" s="74" t="s">
        <v>1598</v>
      </c>
      <c r="E943" s="74" t="s">
        <v>1723</v>
      </c>
      <c r="H943" s="74" t="s">
        <v>884</v>
      </c>
      <c r="I943" s="74" t="s">
        <v>1749</v>
      </c>
      <c r="J943" s="74" t="s">
        <v>885</v>
      </c>
      <c r="K943" s="74" t="s">
        <v>25</v>
      </c>
      <c r="L943" s="74" t="s">
        <v>1758</v>
      </c>
      <c r="M943" s="107">
        <v>-9.3930665337320196</v>
      </c>
      <c r="N943" s="107">
        <v>34.770058449504099</v>
      </c>
      <c r="O943" s="108">
        <v>1985.5626351983699</v>
      </c>
      <c r="P943" s="108">
        <v>0.35</v>
      </c>
      <c r="Q943" s="108">
        <v>0.37980038500000002</v>
      </c>
      <c r="R943" s="137"/>
      <c r="S943" s="74">
        <v>59</v>
      </c>
      <c r="T943" s="74">
        <v>40</v>
      </c>
      <c r="U943" s="109">
        <f>V943/X943*T943</f>
        <v>5.8666666666666671</v>
      </c>
      <c r="V943" s="109">
        <v>0.44</v>
      </c>
      <c r="W943" s="109">
        <v>0.16</v>
      </c>
      <c r="X943" s="74">
        <v>3</v>
      </c>
      <c r="Y943" s="109">
        <v>9.6000000000000002E-2</v>
      </c>
      <c r="Z943" s="76">
        <f>(V943-W943)/V943*100</f>
        <v>63.636363636363647</v>
      </c>
      <c r="AA943" s="77">
        <f>Y943/W943</f>
        <v>0.6</v>
      </c>
      <c r="AB943" s="77">
        <f>U943</f>
        <v>5.8666666666666671</v>
      </c>
      <c r="AC943" s="78">
        <f>+AB943*(100-Z943)/100</f>
        <v>2.1333333333333329</v>
      </c>
      <c r="AD943" s="78">
        <f>AC943*AA943</f>
        <v>1.2799999999999996</v>
      </c>
      <c r="AE943" s="78">
        <f>+(AD943/Z943*12.5)</f>
        <v>0.25142857142857128</v>
      </c>
      <c r="AF943" s="63">
        <f>AE943*10000/25</f>
        <v>100.57142857142851</v>
      </c>
      <c r="AG943" s="63"/>
      <c r="AH943" s="74" t="s">
        <v>2993</v>
      </c>
    </row>
    <row r="944" spans="1:34" ht="15" x14ac:dyDescent="0.2">
      <c r="A944" s="106" t="s">
        <v>23</v>
      </c>
      <c r="B944" s="74" t="s">
        <v>1086</v>
      </c>
      <c r="C944" s="74" t="s">
        <v>1103</v>
      </c>
      <c r="D944" s="74" t="s">
        <v>1104</v>
      </c>
      <c r="E944" s="74" t="s">
        <v>1399</v>
      </c>
      <c r="H944" s="74" t="s">
        <v>1010</v>
      </c>
      <c r="I944" s="74" t="s">
        <v>1432</v>
      </c>
      <c r="J944" s="74" t="s">
        <v>1432</v>
      </c>
      <c r="K944" s="74" t="s">
        <v>26</v>
      </c>
      <c r="L944" s="74" t="s">
        <v>1435</v>
      </c>
      <c r="M944" s="107">
        <v>-4.2531749999999997</v>
      </c>
      <c r="N944" s="107">
        <v>35.708758330000002</v>
      </c>
      <c r="O944" s="108">
        <v>1366.6</v>
      </c>
      <c r="P944" s="108">
        <v>3</v>
      </c>
      <c r="Q944" s="108">
        <v>4.3144533000000003</v>
      </c>
      <c r="R944" s="135"/>
      <c r="S944" s="74">
        <v>51</v>
      </c>
      <c r="T944" s="74">
        <v>51</v>
      </c>
      <c r="U944" s="109">
        <f>V944/X944*T944</f>
        <v>10.88</v>
      </c>
      <c r="V944" s="109">
        <v>0.64</v>
      </c>
      <c r="W944" s="109">
        <v>0.14621000000000001</v>
      </c>
      <c r="X944" s="74">
        <v>3</v>
      </c>
      <c r="Y944" s="109">
        <v>8.7300000000000003E-2</v>
      </c>
      <c r="Z944" s="76">
        <f>(V944-W944)/V944*100</f>
        <v>77.154687499999994</v>
      </c>
      <c r="AA944" s="77">
        <f>Y944/W944</f>
        <v>0.59708638260036928</v>
      </c>
      <c r="AB944" s="77">
        <f>U944</f>
        <v>10.88</v>
      </c>
      <c r="AC944" s="78">
        <f>+AB944*(100-Z944)/100</f>
        <v>2.4855700000000009</v>
      </c>
      <c r="AD944" s="78">
        <f>AC944*AA944</f>
        <v>1.4841000000000004</v>
      </c>
      <c r="AE944" s="78">
        <f>+(AD944/Z944*12.5)</f>
        <v>0.24044229328256958</v>
      </c>
      <c r="AF944" s="63">
        <f>AE944*10000/25</f>
        <v>96.176917313027829</v>
      </c>
      <c r="AG944" s="63"/>
      <c r="AH944" s="74" t="s">
        <v>2993</v>
      </c>
    </row>
    <row r="945" spans="1:34" ht="15" x14ac:dyDescent="0.2">
      <c r="A945" s="106" t="s">
        <v>23</v>
      </c>
      <c r="B945" s="74" t="s">
        <v>1086</v>
      </c>
      <c r="C945" s="74" t="s">
        <v>1103</v>
      </c>
      <c r="D945" s="74" t="s">
        <v>1104</v>
      </c>
      <c r="E945" s="74" t="s">
        <v>1399</v>
      </c>
      <c r="H945" s="74" t="s">
        <v>1036</v>
      </c>
      <c r="I945" s="74" t="s">
        <v>1929</v>
      </c>
      <c r="J945" s="74" t="s">
        <v>1932</v>
      </c>
      <c r="K945" s="74" t="s">
        <v>24</v>
      </c>
      <c r="L945" s="74" t="s">
        <v>1935</v>
      </c>
      <c r="M945" s="107">
        <v>-4.2471016666666603</v>
      </c>
      <c r="N945" s="107">
        <v>35.7035433333333</v>
      </c>
      <c r="O945" s="108">
        <v>1390</v>
      </c>
      <c r="P945" s="108">
        <v>2.5</v>
      </c>
      <c r="Q945" s="108">
        <v>2.62573773</v>
      </c>
      <c r="R945" s="135"/>
      <c r="S945" s="74">
        <v>86</v>
      </c>
      <c r="T945" s="74">
        <v>84</v>
      </c>
      <c r="U945" s="109">
        <f>V945/X945*T945</f>
        <v>11.759999999999998</v>
      </c>
      <c r="V945" s="109">
        <v>0.42</v>
      </c>
      <c r="W945" s="109">
        <v>0.13149</v>
      </c>
      <c r="X945" s="74">
        <v>3</v>
      </c>
      <c r="Y945" s="109">
        <v>4.6979999999999994E-2</v>
      </c>
      <c r="Z945" s="76">
        <f>(V945-W945)/V945*100</f>
        <v>68.69285714285715</v>
      </c>
      <c r="AA945" s="77">
        <f>Y945/W945</f>
        <v>0.35728952772073919</v>
      </c>
      <c r="AB945" s="77">
        <f>U945</f>
        <v>11.759999999999998</v>
      </c>
      <c r="AC945" s="78">
        <f>+AB945*(100-Z945)/100</f>
        <v>3.6817199999999985</v>
      </c>
      <c r="AD945" s="78">
        <f>AC945*AA945</f>
        <v>1.3154399999999993</v>
      </c>
      <c r="AE945" s="78">
        <f>+(AD945/Z945*12.5)</f>
        <v>0.23936986586253492</v>
      </c>
      <c r="AF945" s="61">
        <f>AE945*10000/25</f>
        <v>95.747946345013972</v>
      </c>
      <c r="AG945" s="63"/>
      <c r="AH945" s="74" t="s">
        <v>2993</v>
      </c>
    </row>
    <row r="946" spans="1:34" ht="15" x14ac:dyDescent="0.2">
      <c r="A946" s="106" t="s">
        <v>23</v>
      </c>
      <c r="B946" s="74" t="s">
        <v>1078</v>
      </c>
      <c r="C946" s="74" t="s">
        <v>1157</v>
      </c>
      <c r="D946" s="74" t="s">
        <v>1158</v>
      </c>
      <c r="E946" s="74" t="s">
        <v>2402</v>
      </c>
      <c r="H946" s="74" t="s">
        <v>381</v>
      </c>
      <c r="I946" s="74" t="s">
        <v>2522</v>
      </c>
      <c r="J946" s="74" t="s">
        <v>382</v>
      </c>
      <c r="K946" s="74" t="s">
        <v>26</v>
      </c>
      <c r="L946" s="74" t="s">
        <v>2523</v>
      </c>
      <c r="M946" s="107">
        <v>-10.411633330000001</v>
      </c>
      <c r="N946" s="107">
        <v>36.143090000000001</v>
      </c>
      <c r="O946" s="108">
        <v>805</v>
      </c>
      <c r="P946" s="108">
        <v>1</v>
      </c>
      <c r="Q946" s="108">
        <v>0.86783275999999998</v>
      </c>
      <c r="R946" s="137"/>
      <c r="S946" s="74">
        <v>58</v>
      </c>
      <c r="T946" s="74">
        <v>56</v>
      </c>
      <c r="U946" s="109">
        <f>V946/X946*T946</f>
        <v>6.16</v>
      </c>
      <c r="V946" s="109">
        <v>0.33</v>
      </c>
      <c r="W946" s="109">
        <v>0.12</v>
      </c>
      <c r="X946" s="74">
        <v>3</v>
      </c>
      <c r="Y946" s="109">
        <v>6.5000000000000002E-2</v>
      </c>
      <c r="Z946" s="76">
        <f>(V946-W946)/V946*100</f>
        <v>63.636363636363633</v>
      </c>
      <c r="AA946" s="77">
        <f>Y946/W946</f>
        <v>0.54166666666666674</v>
      </c>
      <c r="AB946" s="77">
        <f>U946</f>
        <v>6.16</v>
      </c>
      <c r="AC946" s="78">
        <f>+AB946*(100-Z946)/100</f>
        <v>2.2400000000000002</v>
      </c>
      <c r="AD946" s="78">
        <f>AC946*AA946</f>
        <v>1.2133333333333336</v>
      </c>
      <c r="AE946" s="78">
        <f>+(AD946/Z946*12.5)</f>
        <v>0.2383333333333334</v>
      </c>
      <c r="AF946" s="63">
        <f>AE946*10000/25</f>
        <v>95.333333333333357</v>
      </c>
      <c r="AG946" s="63"/>
      <c r="AH946" s="74" t="s">
        <v>2993</v>
      </c>
    </row>
    <row r="947" spans="1:34" ht="15" x14ac:dyDescent="0.2">
      <c r="A947" s="106" t="s">
        <v>23</v>
      </c>
      <c r="B947" s="74" t="s">
        <v>1078</v>
      </c>
      <c r="C947" s="74" t="s">
        <v>1358</v>
      </c>
      <c r="D947" s="74" t="s">
        <v>1359</v>
      </c>
      <c r="E947" s="74" t="s">
        <v>1480</v>
      </c>
      <c r="H947" s="74" t="s">
        <v>236</v>
      </c>
      <c r="I947" s="74" t="s">
        <v>1708</v>
      </c>
      <c r="J947" s="74" t="s">
        <v>1709</v>
      </c>
      <c r="K947" s="74" t="s">
        <v>25</v>
      </c>
      <c r="L947" s="74" t="s">
        <v>1711</v>
      </c>
      <c r="M947" s="107">
        <v>-9.1519183333333292</v>
      </c>
      <c r="N947" s="107">
        <v>33.319849999999903</v>
      </c>
      <c r="O947" s="108">
        <v>1993</v>
      </c>
      <c r="P947" s="108">
        <v>0.5</v>
      </c>
      <c r="Q947" s="108">
        <v>0.52559233500000002</v>
      </c>
      <c r="R947" s="137"/>
      <c r="S947" s="74">
        <v>39</v>
      </c>
      <c r="T947" s="74">
        <v>29</v>
      </c>
      <c r="U947" s="109">
        <f>V947/X947*T947</f>
        <v>2.2233333333333336</v>
      </c>
      <c r="V947" s="109">
        <v>0.23</v>
      </c>
      <c r="W947" s="109">
        <v>0.12</v>
      </c>
      <c r="X947" s="74">
        <v>3</v>
      </c>
      <c r="Y947" s="109">
        <v>9.2999999999999999E-2</v>
      </c>
      <c r="Z947" s="76">
        <f>(V947-W947)/V947*100</f>
        <v>47.826086956521742</v>
      </c>
      <c r="AA947" s="77">
        <f>Y947/W947</f>
        <v>0.77500000000000002</v>
      </c>
      <c r="AB947" s="77">
        <f>U947</f>
        <v>2.2233333333333336</v>
      </c>
      <c r="AC947" s="78">
        <f>+AB947*(100-Z947)/100</f>
        <v>1.1600000000000001</v>
      </c>
      <c r="AD947" s="78">
        <f>AC947*AA947</f>
        <v>0.89900000000000013</v>
      </c>
      <c r="AE947" s="78">
        <f>+(AD947/Z947*12.5)</f>
        <v>0.23496590909090911</v>
      </c>
      <c r="AF947" s="63">
        <f>AE947*10000/25</f>
        <v>93.986363636363635</v>
      </c>
      <c r="AG947" s="63"/>
      <c r="AH947" s="74" t="s">
        <v>2993</v>
      </c>
    </row>
    <row r="948" spans="1:34" ht="15" x14ac:dyDescent="0.2">
      <c r="A948" s="106" t="s">
        <v>23</v>
      </c>
      <c r="B948" s="74" t="s">
        <v>1086</v>
      </c>
      <c r="C948" s="74" t="s">
        <v>1103</v>
      </c>
      <c r="D948" s="74" t="s">
        <v>1104</v>
      </c>
      <c r="E948" s="74" t="s">
        <v>1399</v>
      </c>
      <c r="H948" s="74" t="s">
        <v>778</v>
      </c>
      <c r="I948" s="74" t="s">
        <v>2039</v>
      </c>
      <c r="J948" s="74" t="s">
        <v>613</v>
      </c>
      <c r="K948" s="74" t="s">
        <v>25</v>
      </c>
      <c r="L948" s="74" t="s">
        <v>2042</v>
      </c>
      <c r="M948" s="107">
        <v>-4.2566699999999997</v>
      </c>
      <c r="N948" s="107">
        <v>35.7058616666666</v>
      </c>
      <c r="O948" s="108">
        <v>1364.8</v>
      </c>
      <c r="P948" s="108">
        <v>1</v>
      </c>
      <c r="Q948" s="108">
        <v>1.7734725849999999</v>
      </c>
      <c r="R948" s="135"/>
      <c r="S948" s="74">
        <v>47</v>
      </c>
      <c r="T948" s="74">
        <v>44</v>
      </c>
      <c r="U948" s="109">
        <f>V948/X948*T948</f>
        <v>8.7999999999999989</v>
      </c>
      <c r="V948" s="109">
        <v>0.6</v>
      </c>
      <c r="W948" s="109">
        <v>0.15940000000000001</v>
      </c>
      <c r="X948" s="74">
        <v>3</v>
      </c>
      <c r="Y948" s="109">
        <v>9.3959999999999988E-2</v>
      </c>
      <c r="Z948" s="76">
        <f>(V948-W948)/V948*100</f>
        <v>73.433333333333337</v>
      </c>
      <c r="AA948" s="77">
        <f>Y948/W948</f>
        <v>0.58946047678795466</v>
      </c>
      <c r="AB948" s="77">
        <f>U948</f>
        <v>8.7999999999999989</v>
      </c>
      <c r="AC948" s="78">
        <f>+AB948*(100-Z948)/100</f>
        <v>2.3378666666666659</v>
      </c>
      <c r="AD948" s="78">
        <f>AC948*AA948</f>
        <v>1.3780799999999991</v>
      </c>
      <c r="AE948" s="78">
        <f>+(AD948/Z948*12.5)</f>
        <v>0.23458011802088047</v>
      </c>
      <c r="AF948" s="63">
        <f>AE948*10000/25</f>
        <v>93.832047208352193</v>
      </c>
      <c r="AG948" s="63"/>
      <c r="AH948" s="74" t="s">
        <v>2993</v>
      </c>
    </row>
    <row r="949" spans="1:34" ht="15" x14ac:dyDescent="0.2">
      <c r="A949" s="106" t="s">
        <v>23</v>
      </c>
      <c r="B949" s="74" t="s">
        <v>1086</v>
      </c>
      <c r="C949" s="74" t="s">
        <v>1177</v>
      </c>
      <c r="D949" s="74" t="s">
        <v>1191</v>
      </c>
      <c r="E949" s="74" t="s">
        <v>1353</v>
      </c>
      <c r="H949" s="74" t="s">
        <v>732</v>
      </c>
      <c r="I949" s="74" t="s">
        <v>733</v>
      </c>
      <c r="K949" s="74" t="s">
        <v>26</v>
      </c>
      <c r="L949" s="74" t="s">
        <v>1586</v>
      </c>
      <c r="M949" s="107">
        <v>-3.3827416669999999</v>
      </c>
      <c r="N949" s="107">
        <v>36.936754999999998</v>
      </c>
      <c r="O949" s="108">
        <v>1110.9000000000001</v>
      </c>
      <c r="P949" s="108">
        <v>1</v>
      </c>
      <c r="Q949" s="108">
        <v>0.71784002499999999</v>
      </c>
      <c r="R949" s="135"/>
      <c r="S949" s="74">
        <v>38</v>
      </c>
      <c r="T949" s="74">
        <v>22</v>
      </c>
      <c r="U949" s="109">
        <f>V949/X949*T949</f>
        <v>1.0266666666666666</v>
      </c>
      <c r="V949" s="109">
        <v>0.14000000000000001</v>
      </c>
      <c r="W949" s="109">
        <v>0.10634</v>
      </c>
      <c r="X949" s="74">
        <v>3</v>
      </c>
      <c r="Y949" s="109">
        <v>6.0479999999999999E-2</v>
      </c>
      <c r="Z949" s="76">
        <f>(V949-W949)/V949*100</f>
        <v>24.042857142857148</v>
      </c>
      <c r="AA949" s="77">
        <f>Y949/W949</f>
        <v>0.56874177167575701</v>
      </c>
      <c r="AB949" s="77">
        <f>U949</f>
        <v>1.0266666666666666</v>
      </c>
      <c r="AC949" s="78">
        <f>+AB949*(100-Z949)/100</f>
        <v>0.77982666666666656</v>
      </c>
      <c r="AD949" s="78">
        <f>AC949*AA949</f>
        <v>0.44351999999999997</v>
      </c>
      <c r="AE949" s="78">
        <f>+(AD949/Z949*12.5)</f>
        <v>0.23058823529411759</v>
      </c>
      <c r="AF949" s="63">
        <f>AE949*10000/25</f>
        <v>92.235294117647044</v>
      </c>
      <c r="AG949" s="63"/>
      <c r="AH949" s="74" t="s">
        <v>2993</v>
      </c>
    </row>
    <row r="950" spans="1:34" ht="15" x14ac:dyDescent="0.2">
      <c r="A950" s="106" t="s">
        <v>23</v>
      </c>
      <c r="B950" s="74" t="s">
        <v>1078</v>
      </c>
      <c r="C950" s="74" t="s">
        <v>1113</v>
      </c>
      <c r="D950" s="74" t="s">
        <v>1598</v>
      </c>
      <c r="E950" s="74" t="s">
        <v>1815</v>
      </c>
      <c r="H950" s="74" t="s">
        <v>282</v>
      </c>
      <c r="I950" s="74" t="s">
        <v>1844</v>
      </c>
      <c r="J950" s="74" t="s">
        <v>1844</v>
      </c>
      <c r="K950" s="74" t="s">
        <v>26</v>
      </c>
      <c r="L950" s="74" t="s">
        <v>1846</v>
      </c>
      <c r="M950" s="107">
        <v>-9.4055716670000002</v>
      </c>
      <c r="N950" s="107">
        <v>34.808448329999997</v>
      </c>
      <c r="O950" s="108">
        <v>1976</v>
      </c>
      <c r="P950" s="108">
        <v>0.5</v>
      </c>
      <c r="Q950" s="108">
        <v>0.51027182500000001</v>
      </c>
      <c r="R950" s="137"/>
      <c r="S950" s="74">
        <v>50</v>
      </c>
      <c r="T950" s="74">
        <v>43</v>
      </c>
      <c r="U950" s="109">
        <f>V950/X950*T950</f>
        <v>14.046666666666667</v>
      </c>
      <c r="V950" s="109">
        <v>0.98</v>
      </c>
      <c r="W950" s="109">
        <v>0.14000000000000001</v>
      </c>
      <c r="X950" s="74">
        <v>3</v>
      </c>
      <c r="Y950" s="109">
        <v>0.11</v>
      </c>
      <c r="Z950" s="76">
        <f>(V950-W950)/V950*100</f>
        <v>85.714285714285708</v>
      </c>
      <c r="AA950" s="77">
        <f>Y950/W950</f>
        <v>0.7857142857142857</v>
      </c>
      <c r="AB950" s="77">
        <f>U950</f>
        <v>14.046666666666667</v>
      </c>
      <c r="AC950" s="78">
        <f>+AB950*(100-Z950)/100</f>
        <v>2.0066666666666673</v>
      </c>
      <c r="AD950" s="78">
        <f>AC950*AA950</f>
        <v>1.5766666666666671</v>
      </c>
      <c r="AE950" s="78">
        <f>+(AD950/Z950*12.5)</f>
        <v>0.22993055555555561</v>
      </c>
      <c r="AF950" s="63">
        <f>AE950*10000/25</f>
        <v>91.972222222222243</v>
      </c>
      <c r="AG950" s="63"/>
      <c r="AH950" s="74" t="s">
        <v>1344</v>
      </c>
    </row>
    <row r="951" spans="1:34" ht="15" x14ac:dyDescent="0.2">
      <c r="A951" s="112" t="s">
        <v>23</v>
      </c>
      <c r="B951" s="113" t="s">
        <v>1078</v>
      </c>
      <c r="C951" s="113" t="s">
        <v>1079</v>
      </c>
      <c r="D951" s="113" t="s">
        <v>1419</v>
      </c>
      <c r="E951" s="113" t="s">
        <v>1626</v>
      </c>
      <c r="F951" s="113"/>
      <c r="G951" s="113"/>
      <c r="H951" s="113" t="s">
        <v>890</v>
      </c>
      <c r="I951" s="113" t="s">
        <v>1639</v>
      </c>
      <c r="J951" s="113" t="s">
        <v>891</v>
      </c>
      <c r="K951" s="113" t="s">
        <v>25</v>
      </c>
      <c r="L951" s="113" t="s">
        <v>1640</v>
      </c>
      <c r="M951" s="114">
        <v>-8.2937033333333297</v>
      </c>
      <c r="N951" s="114">
        <v>35.017375000000001</v>
      </c>
      <c r="O951" s="115">
        <v>1643.3</v>
      </c>
      <c r="P951" s="115">
        <v>1</v>
      </c>
      <c r="Q951" s="115">
        <v>1.22910027</v>
      </c>
      <c r="R951" s="137"/>
      <c r="S951" s="113">
        <v>63</v>
      </c>
      <c r="T951" s="113">
        <v>25</v>
      </c>
      <c r="U951" s="109">
        <f>V951/X951*T951</f>
        <v>1.5</v>
      </c>
      <c r="V951" s="116">
        <v>0.18</v>
      </c>
      <c r="W951" s="116">
        <v>0.11795</v>
      </c>
      <c r="X951" s="113">
        <v>3</v>
      </c>
      <c r="Y951" s="116">
        <v>7.1790000000000007E-2</v>
      </c>
      <c r="Z951" s="76">
        <f>(V951-W951)/V951*100</f>
        <v>34.472222222222221</v>
      </c>
      <c r="AA951" s="77">
        <f>Y951/W951</f>
        <v>0.60864773208986866</v>
      </c>
      <c r="AB951" s="77">
        <f>U951</f>
        <v>1.5</v>
      </c>
      <c r="AC951" s="78">
        <f>+AB951*(100-Z951)/100</f>
        <v>0.98291666666666655</v>
      </c>
      <c r="AD951" s="78">
        <f>AC951*AA951</f>
        <v>0.59825000000000006</v>
      </c>
      <c r="AE951" s="78">
        <f>+(AD951/Z951*12.5)</f>
        <v>0.21693190975020146</v>
      </c>
      <c r="AF951" s="63">
        <f>AE951*10000/25</f>
        <v>86.772763900080591</v>
      </c>
      <c r="AG951" s="63"/>
      <c r="AH951" s="74" t="s">
        <v>1344</v>
      </c>
    </row>
    <row r="952" spans="1:34" ht="15" x14ac:dyDescent="0.2">
      <c r="A952" s="106" t="s">
        <v>23</v>
      </c>
      <c r="B952" s="74" t="s">
        <v>1086</v>
      </c>
      <c r="C952" s="74" t="s">
        <v>1103</v>
      </c>
      <c r="D952" s="74" t="s">
        <v>1294</v>
      </c>
      <c r="E952" s="74" t="s">
        <v>1654</v>
      </c>
      <c r="H952" s="74" t="s">
        <v>627</v>
      </c>
      <c r="I952" s="74" t="s">
        <v>2595</v>
      </c>
      <c r="J952" s="74" t="s">
        <v>2596</v>
      </c>
      <c r="K952" s="74" t="s">
        <v>25</v>
      </c>
      <c r="L952" s="74" t="s">
        <v>2599</v>
      </c>
      <c r="M952" s="107">
        <v>-4.4678038739836996</v>
      </c>
      <c r="N952" s="107">
        <v>35.550937368960398</v>
      </c>
      <c r="O952" s="108">
        <v>1517.6321028090199</v>
      </c>
      <c r="P952" s="108">
        <v>1.5</v>
      </c>
      <c r="Q952" s="108">
        <v>1.7428315649999999</v>
      </c>
      <c r="R952" s="135"/>
      <c r="S952" s="74">
        <v>128</v>
      </c>
      <c r="T952" s="74">
        <v>106</v>
      </c>
      <c r="U952" s="109">
        <f>V952/X952*T952</f>
        <v>14.839999999999998</v>
      </c>
      <c r="V952" s="109">
        <v>0.42</v>
      </c>
      <c r="W952" s="109">
        <v>9.570999999999999E-2</v>
      </c>
      <c r="X952" s="74">
        <v>3</v>
      </c>
      <c r="Y952" s="109">
        <v>3.764E-2</v>
      </c>
      <c r="Z952" s="110">
        <f>(V952-W952)/V952*100</f>
        <v>77.211904761904762</v>
      </c>
      <c r="AA952" s="77">
        <f>Y952/W952</f>
        <v>0.39327134050778395</v>
      </c>
      <c r="AB952" s="77">
        <f>U952</f>
        <v>14.839999999999998</v>
      </c>
      <c r="AC952" s="78">
        <f>+AB952*(100-Z952)/100</f>
        <v>3.3817533333333332</v>
      </c>
      <c r="AD952" s="78">
        <f>AC952*AA952</f>
        <v>1.3299466666666666</v>
      </c>
      <c r="AE952" s="78">
        <f>+(AD952/Z952*12.5)</f>
        <v>0.21530790341977857</v>
      </c>
      <c r="AF952" s="63">
        <f>AE952*10000/25</f>
        <v>86.123161367911436</v>
      </c>
      <c r="AG952" s="63"/>
      <c r="AH952" s="74" t="s">
        <v>1344</v>
      </c>
    </row>
    <row r="953" spans="1:34" ht="15" x14ac:dyDescent="0.2">
      <c r="A953" s="106" t="s">
        <v>23</v>
      </c>
      <c r="B953" s="74" t="s">
        <v>1078</v>
      </c>
      <c r="C953" s="74" t="s">
        <v>1194</v>
      </c>
      <c r="D953" s="74" t="s">
        <v>1383</v>
      </c>
      <c r="E953" s="74" t="s">
        <v>1699</v>
      </c>
      <c r="H953" s="74" t="s">
        <v>2198</v>
      </c>
      <c r="I953" s="74" t="s">
        <v>2199</v>
      </c>
      <c r="J953" s="74" t="s">
        <v>2200</v>
      </c>
      <c r="K953" s="74" t="s">
        <v>26</v>
      </c>
      <c r="L953" s="74" t="s">
        <v>2202</v>
      </c>
      <c r="M953" s="107">
        <v>-7.7656581669999998</v>
      </c>
      <c r="N953" s="107">
        <v>31.139167019999999</v>
      </c>
      <c r="O953" s="108">
        <v>1757.2861479999999</v>
      </c>
      <c r="P953" s="108">
        <v>1.5</v>
      </c>
      <c r="Q953" s="108">
        <v>1.593085935</v>
      </c>
      <c r="R953" s="137"/>
      <c r="S953" s="74">
        <v>46</v>
      </c>
      <c r="T953" s="74">
        <v>42</v>
      </c>
      <c r="U953" s="109">
        <f>V953/X953*T953</f>
        <v>4.2</v>
      </c>
      <c r="V953" s="109">
        <v>0.2</v>
      </c>
      <c r="W953" s="109">
        <v>0.14000000000000001</v>
      </c>
      <c r="X953" s="74">
        <v>2</v>
      </c>
      <c r="Y953" s="109">
        <v>2.4E-2</v>
      </c>
      <c r="Z953" s="76">
        <f>(V953-W953)/V953*100</f>
        <v>30</v>
      </c>
      <c r="AA953" s="77">
        <f>Y953/W953</f>
        <v>0.1714285714285714</v>
      </c>
      <c r="AB953" s="77">
        <f>U953</f>
        <v>4.2</v>
      </c>
      <c r="AC953" s="78">
        <f>+AB953*(100-Z953)/100</f>
        <v>2.94</v>
      </c>
      <c r="AD953" s="78">
        <f>AC953*AA953</f>
        <v>0.50399999999999989</v>
      </c>
      <c r="AE953" s="78">
        <f>+(AD953/Z953*12.5)</f>
        <v>0.20999999999999994</v>
      </c>
      <c r="AF953" s="63">
        <f>AE953*10000/25</f>
        <v>83.999999999999986</v>
      </c>
      <c r="AG953" s="63"/>
      <c r="AH953" s="74" t="s">
        <v>2993</v>
      </c>
    </row>
    <row r="954" spans="1:34" ht="15" x14ac:dyDescent="0.2">
      <c r="A954" s="106" t="s">
        <v>23</v>
      </c>
      <c r="B954" s="74" t="s">
        <v>1078</v>
      </c>
      <c r="C954" s="74" t="s">
        <v>1157</v>
      </c>
      <c r="D954" s="74" t="s">
        <v>1158</v>
      </c>
      <c r="E954" s="74" t="s">
        <v>1159</v>
      </c>
      <c r="H954" s="74" t="s">
        <v>1049</v>
      </c>
      <c r="I954" s="74" t="s">
        <v>1050</v>
      </c>
      <c r="J954" s="74" t="s">
        <v>1050</v>
      </c>
      <c r="K954" s="74" t="s">
        <v>26</v>
      </c>
      <c r="L954" s="74" t="s">
        <v>2447</v>
      </c>
      <c r="M954" s="107">
        <v>-10.45101582</v>
      </c>
      <c r="N954" s="107">
        <v>36.12225325</v>
      </c>
      <c r="O954" s="108">
        <v>822.05119190000005</v>
      </c>
      <c r="P954" s="108">
        <v>2</v>
      </c>
      <c r="Q954" s="108">
        <v>1.8797277349999999</v>
      </c>
      <c r="R954" s="137"/>
      <c r="S954" s="74">
        <v>62</v>
      </c>
      <c r="T954" s="74">
        <v>61</v>
      </c>
      <c r="U954" s="109">
        <f>V954/X954*T954</f>
        <v>7.3199999999999994</v>
      </c>
      <c r="V954" s="109">
        <v>0.36</v>
      </c>
      <c r="W954" s="109">
        <v>0.12</v>
      </c>
      <c r="X954" s="74">
        <v>3</v>
      </c>
      <c r="Y954" s="109">
        <v>5.3999999999999999E-2</v>
      </c>
      <c r="Z954" s="76">
        <f>(V954-W954)/V954*100</f>
        <v>66.666666666666657</v>
      </c>
      <c r="AA954" s="77">
        <f>Y954/W954</f>
        <v>0.45</v>
      </c>
      <c r="AB954" s="77">
        <f>U954</f>
        <v>7.3199999999999994</v>
      </c>
      <c r="AC954" s="78">
        <f>+AB954*(100-Z954)/100</f>
        <v>2.4400000000000004</v>
      </c>
      <c r="AD954" s="78">
        <f>AC954*AA954</f>
        <v>1.0980000000000003</v>
      </c>
      <c r="AE954" s="78">
        <f>+(AD954/Z954*12.5)</f>
        <v>0.20587500000000006</v>
      </c>
      <c r="AF954" s="63">
        <f>AE954*10000/25</f>
        <v>82.350000000000023</v>
      </c>
      <c r="AG954" s="63"/>
      <c r="AH954" s="74" t="s">
        <v>2993</v>
      </c>
    </row>
    <row r="955" spans="1:34" ht="15" x14ac:dyDescent="0.2">
      <c r="A955" s="106" t="s">
        <v>23</v>
      </c>
      <c r="B955" s="74" t="s">
        <v>1078</v>
      </c>
      <c r="C955" s="74" t="s">
        <v>1079</v>
      </c>
      <c r="D955" s="74" t="s">
        <v>1419</v>
      </c>
      <c r="E955" s="74" t="s">
        <v>1544</v>
      </c>
      <c r="H955" s="74" t="s">
        <v>969</v>
      </c>
      <c r="I955" s="74" t="s">
        <v>1557</v>
      </c>
      <c r="J955" s="74" t="s">
        <v>1558</v>
      </c>
      <c r="K955" s="74" t="s">
        <v>25</v>
      </c>
      <c r="L955" s="74" t="s">
        <v>1559</v>
      </c>
      <c r="M955" s="107">
        <v>-8.3403050000000007</v>
      </c>
      <c r="N955" s="107">
        <v>35.060683333333301</v>
      </c>
      <c r="O955" s="108">
        <v>1739.9</v>
      </c>
      <c r="P955" s="108">
        <v>1</v>
      </c>
      <c r="Q955" s="108">
        <v>0.50335288499999997</v>
      </c>
      <c r="R955" s="137"/>
      <c r="S955" s="74">
        <v>37</v>
      </c>
      <c r="T955" s="74">
        <v>14</v>
      </c>
      <c r="U955" s="109">
        <f>V955/X955*T955</f>
        <v>0.56000000000000005</v>
      </c>
      <c r="V955" s="109">
        <v>0.12</v>
      </c>
      <c r="W955" s="109">
        <v>7.0949999999999999E-2</v>
      </c>
      <c r="X955" s="74">
        <v>3</v>
      </c>
      <c r="Y955" s="109">
        <v>2.741E-2</v>
      </c>
      <c r="Z955" s="109">
        <v>12</v>
      </c>
      <c r="AA955" s="77">
        <f>Y955/W955</f>
        <v>0.38632840028188864</v>
      </c>
      <c r="AB955" s="77">
        <f>U955</f>
        <v>0.56000000000000005</v>
      </c>
      <c r="AC955" s="78">
        <f>+AB955*(100-Z955)/100</f>
        <v>0.49280000000000002</v>
      </c>
      <c r="AD955" s="78">
        <f>AC955*AA955</f>
        <v>0.19038263565891472</v>
      </c>
      <c r="AE955" s="78">
        <f>+(AD955/Z955*12.5)</f>
        <v>0.19831524547803617</v>
      </c>
      <c r="AF955" s="63">
        <f>AE955*10000/25</f>
        <v>79.32609819121447</v>
      </c>
      <c r="AG955" s="63"/>
      <c r="AH955" s="74" t="s">
        <v>2993</v>
      </c>
    </row>
    <row r="956" spans="1:34" ht="15" x14ac:dyDescent="0.2">
      <c r="A956" s="106" t="s">
        <v>23</v>
      </c>
      <c r="B956" s="74" t="s">
        <v>1078</v>
      </c>
      <c r="C956" s="74" t="s">
        <v>1079</v>
      </c>
      <c r="D956" s="74" t="s">
        <v>1228</v>
      </c>
      <c r="E956" s="74" t="s">
        <v>1276</v>
      </c>
      <c r="H956" s="74" t="s">
        <v>162</v>
      </c>
      <c r="I956" s="74" t="s">
        <v>163</v>
      </c>
      <c r="J956" s="74" t="s">
        <v>163</v>
      </c>
      <c r="K956" s="74" t="s">
        <v>24</v>
      </c>
      <c r="L956" s="74" t="s">
        <v>1279</v>
      </c>
      <c r="M956" s="107">
        <v>-7.60961</v>
      </c>
      <c r="N956" s="107">
        <v>35.979511666666603</v>
      </c>
      <c r="O956" s="108">
        <v>1378.4</v>
      </c>
      <c r="P956" s="108">
        <v>1.5</v>
      </c>
      <c r="Q956" s="108">
        <v>1.5382286249999999</v>
      </c>
      <c r="R956" s="137"/>
      <c r="S956" s="74">
        <v>71</v>
      </c>
      <c r="T956" s="74">
        <v>54</v>
      </c>
      <c r="U956" s="109">
        <f>V956/X956*T956</f>
        <v>54</v>
      </c>
      <c r="V956" s="109">
        <v>3</v>
      </c>
      <c r="W956" s="109">
        <v>0.13033</v>
      </c>
      <c r="X956" s="74">
        <v>3</v>
      </c>
      <c r="Y956" s="109">
        <v>8.3390000000000006E-2</v>
      </c>
      <c r="Z956" s="76">
        <f>(V956-W956)/V956*100</f>
        <v>95.655666666666676</v>
      </c>
      <c r="AA956" s="77">
        <f>Y956/W956</f>
        <v>0.63983733599324799</v>
      </c>
      <c r="AB956" s="77">
        <f>U956</f>
        <v>54</v>
      </c>
      <c r="AC956" s="78">
        <f>+AB956*(100-Z956)/100</f>
        <v>2.3459399999999953</v>
      </c>
      <c r="AD956" s="78">
        <f>AC956*AA956</f>
        <v>1.5010199999999971</v>
      </c>
      <c r="AE956" s="78">
        <f>+(AD956/Z956*12.5)</f>
        <v>0.19614886032191817</v>
      </c>
      <c r="AF956" s="63">
        <f>AE956*10000/25</f>
        <v>78.459544128767263</v>
      </c>
      <c r="AG956" s="63"/>
      <c r="AH956" s="74" t="s">
        <v>2902</v>
      </c>
    </row>
    <row r="957" spans="1:34" ht="15" x14ac:dyDescent="0.2">
      <c r="A957" s="106" t="s">
        <v>23</v>
      </c>
      <c r="B957" s="74" t="s">
        <v>1086</v>
      </c>
      <c r="C957" s="74" t="s">
        <v>1103</v>
      </c>
      <c r="D957" s="74" t="s">
        <v>1104</v>
      </c>
      <c r="E957" s="74" t="s">
        <v>1399</v>
      </c>
      <c r="H957" s="74" t="s">
        <v>614</v>
      </c>
      <c r="I957" s="74" t="s">
        <v>2431</v>
      </c>
      <c r="J957" s="74" t="s">
        <v>2432</v>
      </c>
      <c r="K957" s="74" t="s">
        <v>26</v>
      </c>
      <c r="L957" s="74" t="s">
        <v>2435</v>
      </c>
      <c r="M957" s="107">
        <v>-4.2498516669999997</v>
      </c>
      <c r="N957" s="107">
        <v>35.706845000000001</v>
      </c>
      <c r="O957" s="108">
        <v>1343.5</v>
      </c>
      <c r="P957" s="108">
        <v>1</v>
      </c>
      <c r="Q957" s="108">
        <v>1.01115366</v>
      </c>
      <c r="R957" s="135"/>
      <c r="S957" s="74">
        <v>74</v>
      </c>
      <c r="T957" s="74">
        <v>70</v>
      </c>
      <c r="U957" s="109">
        <f>V957/X957*T957</f>
        <v>14.466666666666667</v>
      </c>
      <c r="V957" s="109">
        <v>0.62</v>
      </c>
      <c r="W957" s="109">
        <v>0.13256999999999999</v>
      </c>
      <c r="X957" s="74">
        <v>3</v>
      </c>
      <c r="Y957" s="109">
        <v>5.1290000000000002E-2</v>
      </c>
      <c r="Z957" s="76">
        <f>(V957-W957)/V957*100</f>
        <v>78.617741935483878</v>
      </c>
      <c r="AA957" s="77">
        <f>Y957/W957</f>
        <v>0.38688994493475148</v>
      </c>
      <c r="AB957" s="77">
        <f>U957</f>
        <v>14.466666666666667</v>
      </c>
      <c r="AC957" s="78">
        <f>+AB957*(100-Z957)/100</f>
        <v>3.0932999999999993</v>
      </c>
      <c r="AD957" s="78">
        <f>AC957*AA957</f>
        <v>1.1967666666666665</v>
      </c>
      <c r="AE957" s="78">
        <f>+(AD957/Z957*12.5)</f>
        <v>0.19028253629580996</v>
      </c>
      <c r="AF957" s="63">
        <f>AE957*10000/25</f>
        <v>76.113014518323993</v>
      </c>
      <c r="AG957" s="63"/>
      <c r="AH957" s="74" t="s">
        <v>2902</v>
      </c>
    </row>
    <row r="958" spans="1:34" ht="15" x14ac:dyDescent="0.2">
      <c r="A958" s="106" t="s">
        <v>23</v>
      </c>
      <c r="B958" s="74" t="s">
        <v>1078</v>
      </c>
      <c r="C958" s="74" t="s">
        <v>1113</v>
      </c>
      <c r="D958" s="74" t="s">
        <v>1598</v>
      </c>
      <c r="E958" s="74" t="s">
        <v>1815</v>
      </c>
      <c r="H958" s="74" t="s">
        <v>287</v>
      </c>
      <c r="I958" s="74" t="s">
        <v>1856</v>
      </c>
      <c r="J958" s="74" t="s">
        <v>1857</v>
      </c>
      <c r="K958" s="74" t="s">
        <v>24</v>
      </c>
      <c r="L958" s="74" t="s">
        <v>1860</v>
      </c>
      <c r="M958" s="107">
        <v>-9.4035316666666606</v>
      </c>
      <c r="N958" s="107">
        <v>34.806638333333296</v>
      </c>
      <c r="O958" s="108">
        <v>1979.3</v>
      </c>
      <c r="P958" s="108">
        <v>0.5</v>
      </c>
      <c r="Q958" s="108">
        <v>0.32568438999999999</v>
      </c>
      <c r="R958" s="137"/>
      <c r="S958" s="74">
        <v>57</v>
      </c>
      <c r="T958" s="74">
        <v>46</v>
      </c>
      <c r="U958" s="109">
        <f>V958/X958*T958</f>
        <v>9.8133333333333344</v>
      </c>
      <c r="V958" s="109">
        <v>0.64</v>
      </c>
      <c r="W958" s="109">
        <v>0.16</v>
      </c>
      <c r="X958" s="74">
        <v>3</v>
      </c>
      <c r="Y958" s="109">
        <v>7.0999999999999994E-2</v>
      </c>
      <c r="Z958" s="76">
        <f>(V958-W958)/V958*100</f>
        <v>75</v>
      </c>
      <c r="AA958" s="77">
        <f>Y958/W958</f>
        <v>0.44374999999999998</v>
      </c>
      <c r="AB958" s="77">
        <f>U958</f>
        <v>9.8133333333333344</v>
      </c>
      <c r="AC958" s="78">
        <f>+AB958*(100-Z958)/100</f>
        <v>2.4533333333333336</v>
      </c>
      <c r="AD958" s="78">
        <f>AC958*AA958</f>
        <v>1.0886666666666667</v>
      </c>
      <c r="AE958" s="78">
        <f>+(AD958/Z958*12.5)</f>
        <v>0.18144444444444444</v>
      </c>
      <c r="AF958" s="63">
        <f>AE958*10000/25</f>
        <v>72.577777777777769</v>
      </c>
      <c r="AG958" s="63"/>
      <c r="AH958" s="74" t="s">
        <v>2902</v>
      </c>
    </row>
    <row r="959" spans="1:34" ht="15" x14ac:dyDescent="0.2">
      <c r="A959" s="106" t="s">
        <v>23</v>
      </c>
      <c r="B959" s="74" t="s">
        <v>1078</v>
      </c>
      <c r="C959" s="74" t="s">
        <v>1157</v>
      </c>
      <c r="D959" s="74" t="s">
        <v>1158</v>
      </c>
      <c r="E959" s="74" t="s">
        <v>2346</v>
      </c>
      <c r="H959" s="74" t="s">
        <v>374</v>
      </c>
      <c r="I959" s="74" t="s">
        <v>375</v>
      </c>
      <c r="J959" s="74" t="s">
        <v>375</v>
      </c>
      <c r="K959" s="74" t="s">
        <v>25</v>
      </c>
      <c r="L959" s="74" t="s">
        <v>2380</v>
      </c>
      <c r="M959" s="107">
        <v>-10.4470652942931</v>
      </c>
      <c r="N959" s="107">
        <v>36.173472044386102</v>
      </c>
      <c r="O959" s="108">
        <v>770.28614671504999</v>
      </c>
      <c r="P959" s="108">
        <v>0.5</v>
      </c>
      <c r="Q959" s="108">
        <v>0.370904605</v>
      </c>
      <c r="R959" s="137"/>
      <c r="S959" s="74">
        <v>79</v>
      </c>
      <c r="T959" s="74">
        <v>70</v>
      </c>
      <c r="U959" s="109">
        <f>V959/X959*T959</f>
        <v>11.200000000000001</v>
      </c>
      <c r="V959" s="109">
        <v>0.48</v>
      </c>
      <c r="W959" s="109">
        <v>0.12</v>
      </c>
      <c r="X959" s="74">
        <v>3</v>
      </c>
      <c r="Y959" s="109">
        <v>4.5999999999999999E-2</v>
      </c>
      <c r="Z959" s="76">
        <f>(V959-W959)/V959*100</f>
        <v>75</v>
      </c>
      <c r="AA959" s="77">
        <f>Y959/W959</f>
        <v>0.38333333333333336</v>
      </c>
      <c r="AB959" s="77">
        <f>U959</f>
        <v>11.200000000000001</v>
      </c>
      <c r="AC959" s="78">
        <f>+AB959*(100-Z959)/100</f>
        <v>2.8</v>
      </c>
      <c r="AD959" s="78">
        <f>AC959*AA959</f>
        <v>1.0733333333333333</v>
      </c>
      <c r="AE959" s="78">
        <f>+(AD959/Z959*12.5)</f>
        <v>0.17888888888888888</v>
      </c>
      <c r="AF959" s="63">
        <f>AE959*10000/25</f>
        <v>71.555555555555543</v>
      </c>
      <c r="AG959" s="63"/>
      <c r="AH959" s="74" t="s">
        <v>2993</v>
      </c>
    </row>
    <row r="960" spans="1:34" ht="15" x14ac:dyDescent="0.2">
      <c r="A960" s="106" t="s">
        <v>23</v>
      </c>
      <c r="B960" s="74" t="s">
        <v>1078</v>
      </c>
      <c r="C960" s="74" t="s">
        <v>1113</v>
      </c>
      <c r="D960" s="74" t="s">
        <v>1243</v>
      </c>
      <c r="E960" s="74" t="s">
        <v>1244</v>
      </c>
      <c r="H960" s="74" t="s">
        <v>298</v>
      </c>
      <c r="I960" s="74" t="s">
        <v>299</v>
      </c>
      <c r="J960" s="74" t="s">
        <v>299</v>
      </c>
      <c r="K960" s="74" t="s">
        <v>26</v>
      </c>
      <c r="L960" s="74" t="s">
        <v>1903</v>
      </c>
      <c r="M960" s="107">
        <v>-9.2680552350000003</v>
      </c>
      <c r="N960" s="107">
        <v>34.60100688</v>
      </c>
      <c r="O960" s="108">
        <v>2014.7009909999999</v>
      </c>
      <c r="P960" s="108">
        <v>0.75</v>
      </c>
      <c r="Q960" s="108">
        <v>0.95481371999999998</v>
      </c>
      <c r="R960" s="137"/>
      <c r="S960" s="74">
        <v>84</v>
      </c>
      <c r="T960" s="74">
        <v>50</v>
      </c>
      <c r="U960" s="109">
        <f>V960/X960*T960</f>
        <v>4</v>
      </c>
      <c r="V960" s="109">
        <v>0.24</v>
      </c>
      <c r="W960" s="109">
        <v>0.1</v>
      </c>
      <c r="X960" s="74">
        <v>3</v>
      </c>
      <c r="Y960" s="109">
        <v>0.05</v>
      </c>
      <c r="Z960" s="76">
        <f>(V960-W960)/V960*100</f>
        <v>58.333333333333329</v>
      </c>
      <c r="AA960" s="77">
        <f>Y960/W960</f>
        <v>0.5</v>
      </c>
      <c r="AB960" s="77">
        <f>U960</f>
        <v>4</v>
      </c>
      <c r="AC960" s="78">
        <f>+AB960*(100-Z960)/100</f>
        <v>1.666666666666667</v>
      </c>
      <c r="AD960" s="78">
        <f>AC960*AA960</f>
        <v>0.83333333333333348</v>
      </c>
      <c r="AE960" s="78">
        <f>+(AD960/Z960*12.5)</f>
        <v>0.1785714285714286</v>
      </c>
      <c r="AF960" s="63">
        <f>AE960*10000/25</f>
        <v>71.428571428571445</v>
      </c>
      <c r="AG960" s="63"/>
      <c r="AH960" s="74" t="s">
        <v>2993</v>
      </c>
    </row>
    <row r="961" spans="1:34" ht="15" x14ac:dyDescent="0.2">
      <c r="A961" s="106" t="s">
        <v>23</v>
      </c>
      <c r="B961" s="74" t="s">
        <v>1086</v>
      </c>
      <c r="C961" s="74" t="s">
        <v>1103</v>
      </c>
      <c r="D961" s="74" t="s">
        <v>1104</v>
      </c>
      <c r="E961" s="74" t="s">
        <v>1105</v>
      </c>
      <c r="H961" s="74" t="s">
        <v>605</v>
      </c>
      <c r="I961" s="74" t="s">
        <v>2808</v>
      </c>
      <c r="J961" s="74" t="s">
        <v>2808</v>
      </c>
      <c r="K961" s="74" t="s">
        <v>24</v>
      </c>
      <c r="L961" s="74" t="s">
        <v>2812</v>
      </c>
      <c r="M961" s="107">
        <v>-4.2889522578419204</v>
      </c>
      <c r="N961" s="107">
        <v>35.677456357135803</v>
      </c>
      <c r="O961" s="108">
        <v>1347.2683914910899</v>
      </c>
      <c r="P961" s="108">
        <v>1</v>
      </c>
      <c r="Q961" s="108">
        <v>1.0106594499999999</v>
      </c>
      <c r="R961" s="135"/>
      <c r="S961" s="74">
        <v>68</v>
      </c>
      <c r="T961" s="74">
        <v>62</v>
      </c>
      <c r="U961" s="109">
        <f>V961/X961*T961</f>
        <v>5.7866666666666671</v>
      </c>
      <c r="V961" s="109">
        <v>0.28000000000000003</v>
      </c>
      <c r="W961" s="109">
        <v>5.5789999999999999E-2</v>
      </c>
      <c r="X961" s="74">
        <v>3</v>
      </c>
      <c r="Y961" s="109">
        <f>AVERAGE(Y959:Y960)</f>
        <v>4.8000000000000001E-2</v>
      </c>
      <c r="Z961" s="76">
        <f>(V961-W961)/V961*100</f>
        <v>80.075000000000003</v>
      </c>
      <c r="AA961" s="77">
        <f>Y961/W961</f>
        <v>0.86036924179960572</v>
      </c>
      <c r="AB961" s="77">
        <f>U961</f>
        <v>5.7866666666666671</v>
      </c>
      <c r="AC961" s="78">
        <f>+AB961*(100-Z961)/100</f>
        <v>1.1529933333333333</v>
      </c>
      <c r="AD961" s="78">
        <f>AC961*AA961</f>
        <v>0.9920000000000001</v>
      </c>
      <c r="AE961" s="78">
        <f>+(AD961/Z961*12.5)</f>
        <v>0.15485482360287231</v>
      </c>
      <c r="AF961" s="63">
        <f>AE961*10000/25</f>
        <v>61.941929441148922</v>
      </c>
      <c r="AG961" s="63"/>
      <c r="AH961" s="74" t="s">
        <v>2993</v>
      </c>
    </row>
    <row r="962" spans="1:34" ht="15" x14ac:dyDescent="0.2">
      <c r="A962" s="106" t="s">
        <v>23</v>
      </c>
      <c r="B962" s="74" t="s">
        <v>1078</v>
      </c>
      <c r="C962" s="74" t="s">
        <v>1079</v>
      </c>
      <c r="D962" s="74" t="s">
        <v>1419</v>
      </c>
      <c r="E962" s="74" t="s">
        <v>1544</v>
      </c>
      <c r="H962" s="74" t="s">
        <v>969</v>
      </c>
      <c r="I962" s="74" t="s">
        <v>1557</v>
      </c>
      <c r="J962" s="74" t="s">
        <v>1558</v>
      </c>
      <c r="K962" s="74" t="s">
        <v>24</v>
      </c>
      <c r="L962" s="74" t="s">
        <v>1560</v>
      </c>
      <c r="M962" s="107">
        <v>-8.3401583333333296</v>
      </c>
      <c r="N962" s="107">
        <v>35.060653333333299</v>
      </c>
      <c r="O962" s="108">
        <v>1742.1</v>
      </c>
      <c r="P962" s="108">
        <v>1</v>
      </c>
      <c r="Q962" s="108">
        <v>0.50335288499999997</v>
      </c>
      <c r="R962" s="137"/>
      <c r="S962" s="74">
        <v>31</v>
      </c>
      <c r="T962" s="74">
        <v>12</v>
      </c>
      <c r="U962" s="109">
        <f>V962/X962*T962</f>
        <v>0.60000000000000009</v>
      </c>
      <c r="V962" s="109">
        <v>0.1</v>
      </c>
      <c r="W962" s="109">
        <v>4.7570000000000001E-2</v>
      </c>
      <c r="X962" s="74">
        <v>2</v>
      </c>
      <c r="Y962" s="109">
        <v>1.5140000000000001E-2</v>
      </c>
      <c r="Z962" s="109">
        <v>12</v>
      </c>
      <c r="AA962" s="77">
        <f>Y962/W962</f>
        <v>0.31826781585032582</v>
      </c>
      <c r="AB962" s="77">
        <f>U962</f>
        <v>0.60000000000000009</v>
      </c>
      <c r="AC962" s="78">
        <f>+AB962*(100-Z962)/100</f>
        <v>0.52800000000000014</v>
      </c>
      <c r="AD962" s="78">
        <f>AC962*AA962</f>
        <v>0.16804540676897209</v>
      </c>
      <c r="AE962" s="78">
        <f>+(AD962/Z962*12.5)</f>
        <v>0.17504729871767927</v>
      </c>
      <c r="AF962" s="63">
        <f>AE962*10000/25</f>
        <v>70.018919487071713</v>
      </c>
      <c r="AG962" s="63"/>
      <c r="AH962" s="74" t="s">
        <v>2993</v>
      </c>
    </row>
    <row r="963" spans="1:34" ht="15" x14ac:dyDescent="0.2">
      <c r="A963" s="112" t="s">
        <v>23</v>
      </c>
      <c r="B963" s="113" t="s">
        <v>1078</v>
      </c>
      <c r="C963" s="113" t="s">
        <v>1157</v>
      </c>
      <c r="D963" s="113" t="s">
        <v>1158</v>
      </c>
      <c r="E963" s="113" t="s">
        <v>2402</v>
      </c>
      <c r="F963" s="113"/>
      <c r="G963" s="113"/>
      <c r="H963" s="113" t="s">
        <v>976</v>
      </c>
      <c r="I963" s="113" t="s">
        <v>2448</v>
      </c>
      <c r="J963" s="113" t="s">
        <v>949</v>
      </c>
      <c r="K963" s="74" t="s">
        <v>25</v>
      </c>
      <c r="L963" s="113" t="s">
        <v>2450</v>
      </c>
      <c r="M963" s="114">
        <v>-10.4052716666666</v>
      </c>
      <c r="N963" s="114">
        <v>36.139918333333299</v>
      </c>
      <c r="O963" s="115">
        <v>831.7</v>
      </c>
      <c r="P963" s="115">
        <v>1</v>
      </c>
      <c r="Q963" s="115">
        <v>1.660792705</v>
      </c>
      <c r="R963" s="137"/>
      <c r="S963" s="113">
        <v>31</v>
      </c>
      <c r="T963" s="113">
        <v>24</v>
      </c>
      <c r="U963" s="109">
        <f>V963/X963*T963</f>
        <v>24</v>
      </c>
      <c r="V963" s="116">
        <v>3</v>
      </c>
      <c r="W963" s="109">
        <v>0.2</v>
      </c>
      <c r="X963" s="74">
        <v>3</v>
      </c>
      <c r="Y963" s="109">
        <v>0.16</v>
      </c>
      <c r="Z963" s="76">
        <f>(V963-W963)/V963*100</f>
        <v>93.333333333333329</v>
      </c>
      <c r="AA963" s="77">
        <f>Y963/W963</f>
        <v>0.79999999999999993</v>
      </c>
      <c r="AB963" s="77">
        <f>U963</f>
        <v>24</v>
      </c>
      <c r="AC963" s="78">
        <f>+AB963*(100-Z963)/100</f>
        <v>1.6000000000000012</v>
      </c>
      <c r="AD963" s="78">
        <f>AC963*AA963</f>
        <v>1.2800000000000009</v>
      </c>
      <c r="AE963" s="78">
        <f>+(AD963/Z963*12.5)</f>
        <v>0.17142857142857154</v>
      </c>
      <c r="AF963" s="63">
        <f>AE963*10000/25</f>
        <v>68.571428571428612</v>
      </c>
      <c r="AG963" s="63"/>
      <c r="AH963" s="74" t="s">
        <v>2993</v>
      </c>
    </row>
    <row r="964" spans="1:34" ht="15" x14ac:dyDescent="0.2">
      <c r="A964" s="106" t="s">
        <v>23</v>
      </c>
      <c r="B964" s="74" t="s">
        <v>1078</v>
      </c>
      <c r="C964" s="74" t="s">
        <v>1113</v>
      </c>
      <c r="D964" s="74" t="s">
        <v>1598</v>
      </c>
      <c r="E964" s="74" t="s">
        <v>1815</v>
      </c>
      <c r="H964" s="74" t="s">
        <v>285</v>
      </c>
      <c r="I964" s="74" t="s">
        <v>1848</v>
      </c>
      <c r="J964" s="74" t="s">
        <v>286</v>
      </c>
      <c r="K964" s="74" t="s">
        <v>26</v>
      </c>
      <c r="L964" s="74" t="s">
        <v>1850</v>
      </c>
      <c r="M964" s="107">
        <v>-9.4037866670000003</v>
      </c>
      <c r="N964" s="107">
        <v>34.80638167</v>
      </c>
      <c r="O964" s="108">
        <v>2000.3</v>
      </c>
      <c r="P964" s="108">
        <v>0.75</v>
      </c>
      <c r="Q964" s="108">
        <v>0.60095936000000005</v>
      </c>
      <c r="R964" s="137"/>
      <c r="S964" s="74">
        <v>21</v>
      </c>
      <c r="T964" s="74">
        <v>24</v>
      </c>
      <c r="U964" s="109">
        <f>V964/X964*T964</f>
        <v>5.44</v>
      </c>
      <c r="V964" s="109">
        <v>0.68</v>
      </c>
      <c r="W964" s="109">
        <v>0.18</v>
      </c>
      <c r="X964" s="74">
        <v>3</v>
      </c>
      <c r="Y964" s="109">
        <v>0.125</v>
      </c>
      <c r="Z964" s="76">
        <f>(V964-W964)/V964*100</f>
        <v>73.52941176470587</v>
      </c>
      <c r="AA964" s="77">
        <f>Y964/W964</f>
        <v>0.69444444444444442</v>
      </c>
      <c r="AB964" s="77">
        <f>U964</f>
        <v>5.44</v>
      </c>
      <c r="AC964" s="78">
        <f>+AB964*(100-Z964)/100</f>
        <v>1.4400000000000008</v>
      </c>
      <c r="AD964" s="78">
        <f>AC964*AA964</f>
        <v>1.0000000000000004</v>
      </c>
      <c r="AE964" s="78">
        <f>+(AD964/Z964*12.5)</f>
        <v>0.1700000000000001</v>
      </c>
      <c r="AF964" s="63">
        <f>AE964*10000/25</f>
        <v>68.000000000000043</v>
      </c>
      <c r="AG964" s="63"/>
      <c r="AH964" s="74" t="s">
        <v>2993</v>
      </c>
    </row>
    <row r="965" spans="1:34" ht="15" x14ac:dyDescent="0.2">
      <c r="A965" s="106" t="s">
        <v>23</v>
      </c>
      <c r="B965" s="74" t="s">
        <v>1086</v>
      </c>
      <c r="C965" s="74" t="s">
        <v>1103</v>
      </c>
      <c r="D965" s="74" t="s">
        <v>1104</v>
      </c>
      <c r="E965" s="74" t="s">
        <v>1105</v>
      </c>
      <c r="H965" s="74" t="s">
        <v>721</v>
      </c>
      <c r="I965" s="74" t="s">
        <v>1414</v>
      </c>
      <c r="J965" s="74" t="s">
        <v>1415</v>
      </c>
      <c r="K965" s="74" t="s">
        <v>26</v>
      </c>
      <c r="L965" s="74" t="s">
        <v>1418</v>
      </c>
      <c r="M965" s="107">
        <v>-4.2875298600000002</v>
      </c>
      <c r="N965" s="107">
        <v>35.676408549999998</v>
      </c>
      <c r="O965" s="108">
        <v>1352.2159449999999</v>
      </c>
      <c r="P965" s="108">
        <v>1</v>
      </c>
      <c r="Q965" s="108">
        <v>0.89550852000000003</v>
      </c>
      <c r="R965" s="135"/>
      <c r="S965" s="74">
        <v>66</v>
      </c>
      <c r="T965" s="74">
        <v>58</v>
      </c>
      <c r="U965" s="109">
        <f>V965/X965*T965</f>
        <v>10.053333333333335</v>
      </c>
      <c r="V965" s="109">
        <v>0.52</v>
      </c>
      <c r="W965" s="109">
        <v>0.13624</v>
      </c>
      <c r="X965" s="74">
        <v>3</v>
      </c>
      <c r="Y965" s="109">
        <v>5.1720000000000002E-2</v>
      </c>
      <c r="Z965" s="76">
        <f>(V965-W965)/V965*100</f>
        <v>73.8</v>
      </c>
      <c r="AA965" s="77">
        <f>Y965/W965</f>
        <v>0.37962419260129188</v>
      </c>
      <c r="AB965" s="77">
        <f>U965</f>
        <v>10.053333333333335</v>
      </c>
      <c r="AC965" s="78">
        <f>+AB965*(100-Z965)/100</f>
        <v>2.6339733333333339</v>
      </c>
      <c r="AD965" s="78">
        <f>AC965*AA965</f>
        <v>0.99992000000000036</v>
      </c>
      <c r="AE965" s="78">
        <f>+(AD965/Z965*12.5)</f>
        <v>0.1693631436314364</v>
      </c>
      <c r="AF965" s="63">
        <f>AE965*10000/25</f>
        <v>67.745257452574563</v>
      </c>
      <c r="AG965" s="63"/>
      <c r="AH965" s="74" t="s">
        <v>2993</v>
      </c>
    </row>
    <row r="966" spans="1:34" ht="15" x14ac:dyDescent="0.2">
      <c r="A966" s="106" t="s">
        <v>23</v>
      </c>
      <c r="B966" s="74" t="s">
        <v>1086</v>
      </c>
      <c r="C966" s="74" t="s">
        <v>1103</v>
      </c>
      <c r="D966" s="74" t="s">
        <v>1104</v>
      </c>
      <c r="E966" s="74" t="s">
        <v>1105</v>
      </c>
      <c r="H966" s="74" t="s">
        <v>605</v>
      </c>
      <c r="I966" s="74" t="s">
        <v>2808</v>
      </c>
      <c r="J966" s="74" t="s">
        <v>2808</v>
      </c>
      <c r="K966" s="74" t="s">
        <v>25</v>
      </c>
      <c r="L966" s="74" t="s">
        <v>2809</v>
      </c>
      <c r="M966" s="107">
        <v>-4.2892211234740003</v>
      </c>
      <c r="N966" s="107">
        <v>35.678010781470398</v>
      </c>
      <c r="O966" s="108">
        <v>1351.59934587269</v>
      </c>
      <c r="P966" s="108">
        <v>1</v>
      </c>
      <c r="Q966" s="108">
        <v>1.0106594499999999</v>
      </c>
      <c r="R966" s="135"/>
      <c r="S966" s="74">
        <v>98</v>
      </c>
      <c r="T966" s="74">
        <v>93</v>
      </c>
      <c r="U966" s="109">
        <f>V966/X966*T966</f>
        <v>13.95</v>
      </c>
      <c r="V966" s="109">
        <v>0.3</v>
      </c>
      <c r="W966" s="109">
        <v>8.072E-2</v>
      </c>
      <c r="X966" s="74">
        <v>2</v>
      </c>
      <c r="Y966" s="109">
        <v>1.882E-2</v>
      </c>
      <c r="Z966" s="76">
        <f>(V966-W966)/V966*100</f>
        <v>73.093333333333334</v>
      </c>
      <c r="AA966" s="77">
        <f>Y966/W966</f>
        <v>0.23315163528245789</v>
      </c>
      <c r="AB966" s="77">
        <f>U966</f>
        <v>13.95</v>
      </c>
      <c r="AC966" s="78">
        <f>+AB966*(100-Z966)/100</f>
        <v>3.7534799999999997</v>
      </c>
      <c r="AD966" s="78">
        <f>AC966*AA966</f>
        <v>0.87512999999999996</v>
      </c>
      <c r="AE966" s="78">
        <f>+(AD966/Z966*12.5)</f>
        <v>0.14965968168551622</v>
      </c>
      <c r="AF966" s="63">
        <f>AE966*10000/25</f>
        <v>59.863872674206483</v>
      </c>
      <c r="AG966" s="63"/>
      <c r="AH966" s="74" t="s">
        <v>2993</v>
      </c>
    </row>
    <row r="967" spans="1:34" ht="15" x14ac:dyDescent="0.2">
      <c r="A967" s="106" t="s">
        <v>23</v>
      </c>
      <c r="B967" s="74" t="s">
        <v>1086</v>
      </c>
      <c r="C967" s="74" t="s">
        <v>1103</v>
      </c>
      <c r="D967" s="74" t="s">
        <v>1104</v>
      </c>
      <c r="E967" s="74" t="s">
        <v>1105</v>
      </c>
      <c r="H967" s="74" t="s">
        <v>605</v>
      </c>
      <c r="I967" s="74" t="s">
        <v>2808</v>
      </c>
      <c r="J967" s="74" t="s">
        <v>2808</v>
      </c>
      <c r="K967" s="74" t="s">
        <v>26</v>
      </c>
      <c r="L967" s="74" t="s">
        <v>2811</v>
      </c>
      <c r="M967" s="107">
        <v>-4.2887451890000001</v>
      </c>
      <c r="N967" s="107">
        <v>35.677150279999999</v>
      </c>
      <c r="O967" s="108">
        <v>1335.302723</v>
      </c>
      <c r="P967" s="108">
        <v>1</v>
      </c>
      <c r="Q967" s="108">
        <v>1.0106594499999999</v>
      </c>
      <c r="R967" s="135"/>
      <c r="S967" s="74">
        <v>75</v>
      </c>
      <c r="T967" s="74">
        <v>85</v>
      </c>
      <c r="U967" s="109">
        <f>V967/X967*T967</f>
        <v>10.199999999999999</v>
      </c>
      <c r="V967" s="109">
        <v>0.36</v>
      </c>
      <c r="W967" s="109">
        <v>8.0840000000000009E-2</v>
      </c>
      <c r="X967" s="74">
        <v>3</v>
      </c>
      <c r="Y967" s="109">
        <v>3.083E-2</v>
      </c>
      <c r="Z967" s="76">
        <f>(V967-W967)/V967*100</f>
        <v>77.544444444444437</v>
      </c>
      <c r="AA967" s="77">
        <f>Y967/W967</f>
        <v>0.38137060860959915</v>
      </c>
      <c r="AB967" s="77">
        <f>U967</f>
        <v>10.199999999999999</v>
      </c>
      <c r="AC967" s="78">
        <f>+AB967*(100-Z967)/100</f>
        <v>2.2904666666666675</v>
      </c>
      <c r="AD967" s="78">
        <f>AC967*AA967</f>
        <v>0.87351666666666683</v>
      </c>
      <c r="AE967" s="78">
        <f>+(AD967/Z967*12.5)</f>
        <v>0.14080903424559396</v>
      </c>
      <c r="AF967" s="63">
        <f>AE967*10000/25</f>
        <v>56.323613698237587</v>
      </c>
      <c r="AG967" s="63"/>
      <c r="AH967" s="74" t="s">
        <v>2993</v>
      </c>
    </row>
    <row r="968" spans="1:34" ht="15" x14ac:dyDescent="0.2">
      <c r="A968" s="106" t="s">
        <v>23</v>
      </c>
      <c r="B968" s="74" t="s">
        <v>1078</v>
      </c>
      <c r="C968" s="74" t="s">
        <v>1079</v>
      </c>
      <c r="D968" s="74" t="s">
        <v>1419</v>
      </c>
      <c r="E968" s="74" t="s">
        <v>1420</v>
      </c>
      <c r="H968" s="74" t="s">
        <v>187</v>
      </c>
      <c r="I968" s="74" t="s">
        <v>188</v>
      </c>
      <c r="J968" s="74" t="s">
        <v>188</v>
      </c>
      <c r="K968" s="74" t="s">
        <v>25</v>
      </c>
      <c r="L968" s="74" t="s">
        <v>1532</v>
      </c>
      <c r="M968" s="107">
        <v>-8.2764775466781195</v>
      </c>
      <c r="N968" s="107">
        <v>35.051621047545503</v>
      </c>
      <c r="O968" s="108">
        <v>1487.1707971277699</v>
      </c>
      <c r="P968" s="108">
        <v>3</v>
      </c>
      <c r="Q968" s="108">
        <v>2.5978148650000001</v>
      </c>
      <c r="R968" s="137"/>
      <c r="S968" s="74">
        <v>18</v>
      </c>
      <c r="T968" s="74">
        <v>17</v>
      </c>
      <c r="U968" s="109">
        <f>V968/X968*T968</f>
        <v>1.7000000000000002</v>
      </c>
      <c r="V968" s="109">
        <v>0.2</v>
      </c>
      <c r="W968" s="109">
        <v>0.10162</v>
      </c>
      <c r="X968" s="74">
        <v>2</v>
      </c>
      <c r="Y968" s="109">
        <v>6.3299999999999995E-2</v>
      </c>
      <c r="Z968" s="76">
        <f>(V968-W968)/V968*100</f>
        <v>49.19</v>
      </c>
      <c r="AA968" s="77">
        <f>Y968/W968</f>
        <v>0.62290887620547131</v>
      </c>
      <c r="AB968" s="77">
        <f>U968</f>
        <v>1.7000000000000002</v>
      </c>
      <c r="AC968" s="78">
        <f>+AB968*(100-Z968)/100</f>
        <v>0.86377000000000015</v>
      </c>
      <c r="AD968" s="78">
        <f>AC968*AA968</f>
        <v>0.53805000000000003</v>
      </c>
      <c r="AE968" s="78">
        <f>+(AD968/Z968*12.5)</f>
        <v>0.13672748526123196</v>
      </c>
      <c r="AF968" s="63">
        <f>AE968*10000/25</f>
        <v>54.690994104492781</v>
      </c>
      <c r="AG968" s="61"/>
      <c r="AH968" s="74" t="s">
        <v>2993</v>
      </c>
    </row>
    <row r="969" spans="1:34" ht="15" x14ac:dyDescent="0.2">
      <c r="A969" s="106" t="s">
        <v>23</v>
      </c>
      <c r="B969" s="74" t="s">
        <v>1078</v>
      </c>
      <c r="C969" s="74" t="s">
        <v>1157</v>
      </c>
      <c r="D969" s="74" t="s">
        <v>1158</v>
      </c>
      <c r="E969" s="74" t="s">
        <v>2346</v>
      </c>
      <c r="H969" s="74" t="s">
        <v>999</v>
      </c>
      <c r="I969" s="74" t="s">
        <v>376</v>
      </c>
      <c r="J969" s="74" t="s">
        <v>376</v>
      </c>
      <c r="K969" s="74" t="s">
        <v>25</v>
      </c>
      <c r="L969" s="74" t="s">
        <v>2398</v>
      </c>
      <c r="M969" s="107">
        <v>-10.4452</v>
      </c>
      <c r="N969" s="107">
        <v>36.171436666666601</v>
      </c>
      <c r="O969" s="108">
        <v>766.1</v>
      </c>
      <c r="P969" s="108">
        <v>1</v>
      </c>
      <c r="Q969" s="108">
        <v>0.99212657500000001</v>
      </c>
      <c r="R969" s="137"/>
      <c r="S969" s="74">
        <v>96</v>
      </c>
      <c r="T969" s="74">
        <v>58</v>
      </c>
      <c r="U969" s="109">
        <f>V969/X969*T969</f>
        <v>4.6399999999999997</v>
      </c>
      <c r="V969" s="109">
        <v>0.24</v>
      </c>
      <c r="W969" s="109">
        <v>0.14000000000000001</v>
      </c>
      <c r="X969" s="74">
        <v>3</v>
      </c>
      <c r="Y969" s="109">
        <v>2.3E-2</v>
      </c>
      <c r="Z969" s="76">
        <f>(V969-W969)/V969*100</f>
        <v>41.666666666666657</v>
      </c>
      <c r="AA969" s="77">
        <f>Y969/W969</f>
        <v>0.16428571428571426</v>
      </c>
      <c r="AB969" s="77">
        <f>U969</f>
        <v>4.6399999999999997</v>
      </c>
      <c r="AC969" s="78">
        <f>+AB969*(100-Z969)/100</f>
        <v>2.706666666666667</v>
      </c>
      <c r="AD969" s="78">
        <f>AC969*AA969</f>
        <v>0.44466666666666665</v>
      </c>
      <c r="AE969" s="78">
        <f>+(AD969/Z969*12.5)</f>
        <v>0.13340000000000005</v>
      </c>
      <c r="AF969" s="63">
        <f>AE969*10000/25</f>
        <v>53.360000000000021</v>
      </c>
      <c r="AG969" s="61"/>
      <c r="AH969" s="74" t="s">
        <v>2993</v>
      </c>
    </row>
    <row r="970" spans="1:34" ht="15" x14ac:dyDescent="0.2">
      <c r="A970" s="106" t="s">
        <v>23</v>
      </c>
      <c r="B970" s="74" t="s">
        <v>1086</v>
      </c>
      <c r="C970" s="74" t="s">
        <v>1103</v>
      </c>
      <c r="D970" s="74" t="s">
        <v>1288</v>
      </c>
      <c r="E970" s="74" t="s">
        <v>1289</v>
      </c>
      <c r="H970" s="74" t="s">
        <v>664</v>
      </c>
      <c r="I970" s="74" t="s">
        <v>662</v>
      </c>
      <c r="J970" s="74" t="s">
        <v>662</v>
      </c>
      <c r="K970" s="74" t="s">
        <v>26</v>
      </c>
      <c r="L970" s="74" t="s">
        <v>1945</v>
      </c>
      <c r="M970" s="107">
        <v>-3.8392016670000002</v>
      </c>
      <c r="N970" s="107">
        <v>35.44453</v>
      </c>
      <c r="O970" s="108">
        <v>1883.3</v>
      </c>
      <c r="P970" s="108">
        <v>2</v>
      </c>
      <c r="Q970" s="108">
        <v>2.0326857299999999</v>
      </c>
      <c r="R970" s="135"/>
      <c r="S970" s="74">
        <v>43</v>
      </c>
      <c r="T970" s="74">
        <v>24</v>
      </c>
      <c r="U970" s="109">
        <f>V970/X970*T970</f>
        <v>4</v>
      </c>
      <c r="V970" s="109">
        <v>0.5</v>
      </c>
      <c r="W970" s="109">
        <v>0.18568000000000001</v>
      </c>
      <c r="X970" s="74">
        <v>3</v>
      </c>
      <c r="Y970" s="109">
        <v>8.3589999999999998E-2</v>
      </c>
      <c r="Z970" s="76">
        <f>(V970-W970)/V970*100</f>
        <v>62.863999999999997</v>
      </c>
      <c r="AA970" s="77">
        <f>Y970/W970</f>
        <v>0.45018311072813438</v>
      </c>
      <c r="AB970" s="77">
        <f>U970</f>
        <v>4</v>
      </c>
      <c r="AC970" s="78">
        <f>+AB970*(100-Z970)/100</f>
        <v>1.4854400000000001</v>
      </c>
      <c r="AD970" s="78">
        <f>AC970*AA970</f>
        <v>0.66871999999999998</v>
      </c>
      <c r="AE970" s="78">
        <f>+(AD970/Z970*12.5)</f>
        <v>0.13296958513616697</v>
      </c>
      <c r="AF970" s="61">
        <f>AE970*10000/25</f>
        <v>53.187834054466784</v>
      </c>
      <c r="AG970" s="61"/>
      <c r="AH970" s="74" t="s">
        <v>2993</v>
      </c>
    </row>
    <row r="971" spans="1:34" ht="15" x14ac:dyDescent="0.2">
      <c r="A971" s="106" t="s">
        <v>23</v>
      </c>
      <c r="B971" s="74" t="s">
        <v>1078</v>
      </c>
      <c r="C971" s="74" t="s">
        <v>1157</v>
      </c>
      <c r="D971" s="74" t="s">
        <v>1158</v>
      </c>
      <c r="E971" s="74" t="s">
        <v>2346</v>
      </c>
      <c r="H971" s="74" t="s">
        <v>999</v>
      </c>
      <c r="I971" s="74" t="s">
        <v>376</v>
      </c>
      <c r="J971" s="74" t="s">
        <v>376</v>
      </c>
      <c r="K971" s="74" t="s">
        <v>24</v>
      </c>
      <c r="L971" s="74" t="s">
        <v>2397</v>
      </c>
      <c r="M971" s="107">
        <v>-10.4455316666666</v>
      </c>
      <c r="N971" s="107">
        <v>36.171439999999997</v>
      </c>
      <c r="O971" s="108">
        <v>772.9</v>
      </c>
      <c r="P971" s="108">
        <v>1</v>
      </c>
      <c r="Q971" s="108">
        <v>0.99212657500000001</v>
      </c>
      <c r="R971" s="137"/>
      <c r="S971" s="74">
        <v>49</v>
      </c>
      <c r="T971" s="74">
        <v>36</v>
      </c>
      <c r="U971" s="109">
        <f>V971/X971*T971</f>
        <v>4.8</v>
      </c>
      <c r="V971" s="109">
        <v>0.4</v>
      </c>
      <c r="W971" s="109">
        <v>0.12</v>
      </c>
      <c r="X971" s="74">
        <v>3</v>
      </c>
      <c r="Y971" s="109">
        <v>6.2E-2</v>
      </c>
      <c r="Z971" s="76">
        <f>(V971-W971)/V971*100</f>
        <v>70</v>
      </c>
      <c r="AA971" s="77">
        <f>Y971/W971</f>
        <v>0.51666666666666672</v>
      </c>
      <c r="AB971" s="77">
        <f>U971</f>
        <v>4.8</v>
      </c>
      <c r="AC971" s="78">
        <f>+AB971*(100-Z971)/100</f>
        <v>1.44</v>
      </c>
      <c r="AD971" s="78">
        <f>AC971*AA971</f>
        <v>0.74399999999999999</v>
      </c>
      <c r="AE971" s="78">
        <f>+(AD971/Z971*12.5)</f>
        <v>0.13285714285714284</v>
      </c>
      <c r="AF971" s="63">
        <f>AE971*10000/25</f>
        <v>53.142857142857139</v>
      </c>
      <c r="AG971" s="63"/>
      <c r="AH971" s="74" t="s">
        <v>1411</v>
      </c>
    </row>
    <row r="972" spans="1:34" ht="15" x14ac:dyDescent="0.2">
      <c r="A972" s="106" t="s">
        <v>23</v>
      </c>
      <c r="B972" s="74" t="s">
        <v>1086</v>
      </c>
      <c r="C972" s="74" t="s">
        <v>1103</v>
      </c>
      <c r="D972" s="74" t="s">
        <v>1288</v>
      </c>
      <c r="E972" s="74" t="s">
        <v>1442</v>
      </c>
      <c r="H972" s="74" t="s">
        <v>1037</v>
      </c>
      <c r="I972" s="74" t="s">
        <v>1038</v>
      </c>
      <c r="J972" s="74" t="s">
        <v>2011</v>
      </c>
      <c r="K972" s="74" t="s">
        <v>24</v>
      </c>
      <c r="L972" s="74" t="s">
        <v>2014</v>
      </c>
      <c r="M972" s="107">
        <v>-3.84970833333333</v>
      </c>
      <c r="N972" s="107">
        <v>35.4739</v>
      </c>
      <c r="O972" s="108">
        <v>1833</v>
      </c>
      <c r="P972" s="108">
        <v>2.5</v>
      </c>
      <c r="Q972" s="108">
        <v>2.0045157599999999</v>
      </c>
      <c r="R972" s="135"/>
      <c r="S972" s="74">
        <v>73</v>
      </c>
      <c r="T972" s="74">
        <v>61</v>
      </c>
      <c r="U972" s="109">
        <f>V972/X972*T972</f>
        <v>2.44</v>
      </c>
      <c r="V972" s="109">
        <v>0.12</v>
      </c>
      <c r="W972" s="109">
        <v>6.3009999999999997E-2</v>
      </c>
      <c r="X972" s="74">
        <v>3</v>
      </c>
      <c r="Y972" s="109">
        <v>2.392E-2</v>
      </c>
      <c r="Z972" s="76">
        <f>(V972-W972)/V972*100</f>
        <v>47.491666666666667</v>
      </c>
      <c r="AA972" s="77">
        <f>Y972/W972</f>
        <v>0.37962228217743216</v>
      </c>
      <c r="AB972" s="77">
        <f>U972</f>
        <v>2.44</v>
      </c>
      <c r="AC972" s="78">
        <f>+AB972*(100-Z972)/100</f>
        <v>1.2812033333333332</v>
      </c>
      <c r="AD972" s="78">
        <f>AC972*AA972</f>
        <v>0.48637333333333332</v>
      </c>
      <c r="AE972" s="78">
        <f>+(AD972/Z972*12.5)</f>
        <v>0.12801544130549217</v>
      </c>
      <c r="AF972" s="63">
        <f>AE972*10000/25</f>
        <v>51.206176522196863</v>
      </c>
      <c r="AG972" s="63"/>
      <c r="AH972" s="74" t="s">
        <v>1411</v>
      </c>
    </row>
    <row r="973" spans="1:34" ht="15" x14ac:dyDescent="0.2">
      <c r="A973" s="106" t="s">
        <v>23</v>
      </c>
      <c r="B973" s="74" t="s">
        <v>1078</v>
      </c>
      <c r="C973" s="74" t="s">
        <v>1113</v>
      </c>
      <c r="D973" s="74" t="s">
        <v>1243</v>
      </c>
      <c r="E973" s="74" t="s">
        <v>1293</v>
      </c>
      <c r="H973" s="74" t="s">
        <v>305</v>
      </c>
      <c r="I973" s="74" t="s">
        <v>980</v>
      </c>
      <c r="J973" s="74" t="s">
        <v>980</v>
      </c>
      <c r="K973" s="74" t="s">
        <v>26</v>
      </c>
      <c r="L973" s="74" t="s">
        <v>1906</v>
      </c>
      <c r="M973" s="107">
        <v>-9.3189586169999998</v>
      </c>
      <c r="N973" s="107">
        <v>34.661640839999997</v>
      </c>
      <c r="O973" s="108">
        <v>2072.9280239999998</v>
      </c>
      <c r="P973" s="108">
        <v>0.75</v>
      </c>
      <c r="Q973" s="108">
        <v>0.60095936000000005</v>
      </c>
      <c r="R973" s="137"/>
      <c r="S973" s="74">
        <v>9</v>
      </c>
      <c r="T973" s="74">
        <v>10</v>
      </c>
      <c r="U973" s="109">
        <f>V973/X973*T973</f>
        <v>2.6</v>
      </c>
      <c r="V973" s="109">
        <v>0.78</v>
      </c>
      <c r="W973" s="109">
        <v>0.28000000000000003</v>
      </c>
      <c r="X973" s="74">
        <v>3</v>
      </c>
      <c r="Y973" s="109">
        <v>0.19600000000000001</v>
      </c>
      <c r="Z973" s="76">
        <f>(V973-W973)/V973*100</f>
        <v>64.102564102564102</v>
      </c>
      <c r="AA973" s="77">
        <f>Y973/W973</f>
        <v>0.7</v>
      </c>
      <c r="AB973" s="77">
        <f>U973</f>
        <v>2.6</v>
      </c>
      <c r="AC973" s="78">
        <f>+AB973*(100-Z973)/100</f>
        <v>0.93333333333333346</v>
      </c>
      <c r="AD973" s="78">
        <f>AC973*AA973</f>
        <v>0.65333333333333343</v>
      </c>
      <c r="AE973" s="78">
        <f>+(AD973/Z973*12.5)</f>
        <v>0.12740000000000001</v>
      </c>
      <c r="AF973" s="63">
        <f>AE973*10000/25</f>
        <v>50.960000000000008</v>
      </c>
      <c r="AG973" s="63"/>
      <c r="AH973" s="74" t="s">
        <v>1411</v>
      </c>
    </row>
    <row r="974" spans="1:34" ht="15" x14ac:dyDescent="0.2">
      <c r="A974" s="106" t="s">
        <v>23</v>
      </c>
      <c r="B974" s="74" t="s">
        <v>1078</v>
      </c>
      <c r="C974" s="74" t="s">
        <v>1113</v>
      </c>
      <c r="D974" s="74" t="s">
        <v>1598</v>
      </c>
      <c r="E974" s="74" t="s">
        <v>1815</v>
      </c>
      <c r="H974" s="74" t="s">
        <v>897</v>
      </c>
      <c r="I974" s="74" t="s">
        <v>1836</v>
      </c>
      <c r="J974" s="74" t="s">
        <v>898</v>
      </c>
      <c r="K974" s="74" t="s">
        <v>24</v>
      </c>
      <c r="L974" s="74" t="s">
        <v>1843</v>
      </c>
      <c r="M974" s="107">
        <v>-9.40668333333333</v>
      </c>
      <c r="N974" s="107">
        <v>34.808694999999901</v>
      </c>
      <c r="O974" s="108">
        <v>1995.8</v>
      </c>
      <c r="P974" s="108">
        <v>0.25</v>
      </c>
      <c r="Q974" s="108">
        <v>0.278981545</v>
      </c>
      <c r="R974" s="137"/>
      <c r="S974" s="74">
        <v>50</v>
      </c>
      <c r="T974" s="74">
        <v>40</v>
      </c>
      <c r="U974" s="109">
        <f>V974/X974*T974</f>
        <v>7.8666666666666663</v>
      </c>
      <c r="V974" s="109">
        <v>0.59</v>
      </c>
      <c r="W974" s="109">
        <v>0.28000000000000003</v>
      </c>
      <c r="X974" s="74">
        <v>3</v>
      </c>
      <c r="Y974" s="109">
        <v>0.04</v>
      </c>
      <c r="Z974" s="76">
        <f>(V974-W974)/V974*100</f>
        <v>52.542372881355924</v>
      </c>
      <c r="AA974" s="77">
        <f>Y974/W974</f>
        <v>0.14285714285714285</v>
      </c>
      <c r="AB974" s="77">
        <f>U974</f>
        <v>7.8666666666666663</v>
      </c>
      <c r="AC974" s="78">
        <f>+AB974*(100-Z974)/100</f>
        <v>3.7333333333333338</v>
      </c>
      <c r="AD974" s="78">
        <f>AC974*AA974</f>
        <v>0.53333333333333333</v>
      </c>
      <c r="AE974" s="78">
        <f>+(AD974/Z974*12.5)</f>
        <v>0.12688172043010754</v>
      </c>
      <c r="AF974" s="63">
        <f>AE974*10000/25</f>
        <v>50.752688172043015</v>
      </c>
      <c r="AG974" s="61"/>
      <c r="AH974" s="74" t="s">
        <v>2993</v>
      </c>
    </row>
    <row r="975" spans="1:34" ht="15" x14ac:dyDescent="0.2">
      <c r="A975" s="106" t="s">
        <v>23</v>
      </c>
      <c r="B975" s="74" t="s">
        <v>1086</v>
      </c>
      <c r="C975" s="74" t="s">
        <v>1087</v>
      </c>
      <c r="D975" s="74" t="s">
        <v>1095</v>
      </c>
      <c r="E975" s="74" t="s">
        <v>1235</v>
      </c>
      <c r="H975" s="74" t="s">
        <v>571</v>
      </c>
      <c r="I975" s="74" t="s">
        <v>568</v>
      </c>
      <c r="J975" s="74" t="s">
        <v>568</v>
      </c>
      <c r="K975" s="74" t="s">
        <v>25</v>
      </c>
      <c r="L975" s="74" t="s">
        <v>1236</v>
      </c>
      <c r="M975" s="107">
        <v>-3.4711756352463499</v>
      </c>
      <c r="N975" s="107">
        <v>37.4187805992226</v>
      </c>
      <c r="O975" s="108">
        <v>711.96148241451897</v>
      </c>
      <c r="P975" s="108">
        <v>1.5</v>
      </c>
      <c r="Q975" s="108">
        <v>1.463108705</v>
      </c>
      <c r="R975" s="135"/>
      <c r="S975" s="74">
        <v>84</v>
      </c>
      <c r="T975" s="74">
        <v>16</v>
      </c>
      <c r="U975" s="109">
        <f>V975/X975*T975</f>
        <v>1.92</v>
      </c>
      <c r="V975" s="109">
        <v>0.12</v>
      </c>
      <c r="W975" s="109">
        <v>7.2950000000000001E-2</v>
      </c>
      <c r="X975" s="74">
        <v>1</v>
      </c>
      <c r="Y975" s="109">
        <v>2.478E-2</v>
      </c>
      <c r="Z975" s="76">
        <f>(V975-W975)/V975*100</f>
        <v>39.208333333333329</v>
      </c>
      <c r="AA975" s="77">
        <f>Y975/W975</f>
        <v>0.3396847155586018</v>
      </c>
      <c r="AB975" s="77">
        <f>U975</f>
        <v>1.92</v>
      </c>
      <c r="AC975" s="78">
        <f>+AB975*(100-Z975)/100</f>
        <v>1.1672</v>
      </c>
      <c r="AD975" s="78">
        <f>AC975*AA975</f>
        <v>0.39648000000000005</v>
      </c>
      <c r="AE975" s="78">
        <f>+(AD975/Z975*12.5)</f>
        <v>0.12640170031880982</v>
      </c>
      <c r="AF975" s="63">
        <f>AE975*10000/25</f>
        <v>50.560680127523931</v>
      </c>
      <c r="AG975" s="61"/>
      <c r="AH975" s="74" t="s">
        <v>2993</v>
      </c>
    </row>
    <row r="976" spans="1:34" ht="15" x14ac:dyDescent="0.2">
      <c r="A976" s="106" t="s">
        <v>23</v>
      </c>
      <c r="B976" s="74" t="s">
        <v>1078</v>
      </c>
      <c r="C976" s="74" t="s">
        <v>1079</v>
      </c>
      <c r="D976" s="74" t="s">
        <v>1228</v>
      </c>
      <c r="E976" s="74" t="s">
        <v>1276</v>
      </c>
      <c r="H976" s="74" t="s">
        <v>170</v>
      </c>
      <c r="I976" s="74" t="s">
        <v>1342</v>
      </c>
      <c r="J976" s="74" t="s">
        <v>1342</v>
      </c>
      <c r="K976" s="74" t="s">
        <v>25</v>
      </c>
      <c r="L976" s="74" t="s">
        <v>1345</v>
      </c>
      <c r="M976" s="107">
        <v>-7.6075673128174897</v>
      </c>
      <c r="N976" s="107">
        <v>35.982603907684997</v>
      </c>
      <c r="O976" s="108">
        <v>1354.6332088526899</v>
      </c>
      <c r="P976" s="108">
        <v>2</v>
      </c>
      <c r="Q976" s="108">
        <v>1.9911720900000001</v>
      </c>
      <c r="R976" s="137"/>
      <c r="S976" s="74">
        <v>63</v>
      </c>
      <c r="T976" s="74">
        <v>25</v>
      </c>
      <c r="U976" s="109">
        <f>V976/X976*T976</f>
        <v>0.83333333333333337</v>
      </c>
      <c r="V976" s="109">
        <v>0.1</v>
      </c>
      <c r="W976" s="109">
        <v>7.5049999999999992E-2</v>
      </c>
      <c r="X976" s="74">
        <v>3</v>
      </c>
      <c r="Y976" s="109">
        <v>3.007E-2</v>
      </c>
      <c r="Z976" s="76">
        <f>(V976-W976)/V976*100</f>
        <v>24.950000000000014</v>
      </c>
      <c r="AA976" s="77">
        <f>Y976/W976</f>
        <v>0.40066622251832118</v>
      </c>
      <c r="AB976" s="77">
        <f>U976</f>
        <v>0.83333333333333337</v>
      </c>
      <c r="AC976" s="78">
        <f>+AB976*(100-Z976)/100</f>
        <v>0.62541666666666662</v>
      </c>
      <c r="AD976" s="78">
        <f>AC976*AA976</f>
        <v>0.25058333333333338</v>
      </c>
      <c r="AE976" s="78">
        <f>+(AD976/Z976*12.5)</f>
        <v>0.12554275217100863</v>
      </c>
      <c r="AF976" s="63">
        <f>AE976*10000/25</f>
        <v>50.217100868403449</v>
      </c>
      <c r="AG976" s="61"/>
      <c r="AH976" s="74" t="s">
        <v>2993</v>
      </c>
    </row>
    <row r="977" spans="1:34" ht="15" x14ac:dyDescent="0.2">
      <c r="A977" s="106" t="s">
        <v>23</v>
      </c>
      <c r="B977" s="74" t="s">
        <v>1086</v>
      </c>
      <c r="C977" s="74" t="s">
        <v>1103</v>
      </c>
      <c r="D977" s="74" t="s">
        <v>1294</v>
      </c>
      <c r="E977" s="74" t="s">
        <v>1565</v>
      </c>
      <c r="H977" s="74" t="s">
        <v>731</v>
      </c>
      <c r="I977" s="74" t="s">
        <v>1566</v>
      </c>
      <c r="J977" s="74" t="s">
        <v>1567</v>
      </c>
      <c r="K977" s="74" t="s">
        <v>25</v>
      </c>
      <c r="L977" s="74" t="s">
        <v>1569</v>
      </c>
      <c r="M977" s="107">
        <v>-4.3950466666666603</v>
      </c>
      <c r="N977" s="107">
        <v>35.550678333333302</v>
      </c>
      <c r="O977" s="108">
        <v>1580.9</v>
      </c>
      <c r="P977" s="108">
        <v>2.5</v>
      </c>
      <c r="Q977" s="108">
        <v>2.5434517649999999</v>
      </c>
      <c r="R977" s="135"/>
      <c r="S977" s="74">
        <v>83</v>
      </c>
      <c r="T977" s="74">
        <v>59</v>
      </c>
      <c r="U977" s="109">
        <f>V977/X977*T977</f>
        <v>4.72</v>
      </c>
      <c r="V977" s="109">
        <v>0.24</v>
      </c>
      <c r="W977" s="109">
        <v>7.5490000000000002E-2</v>
      </c>
      <c r="X977" s="74">
        <v>3</v>
      </c>
      <c r="Y977" s="109">
        <v>3.4709999999999998E-2</v>
      </c>
      <c r="Z977" s="76">
        <f>(V977-W977)/V977*100</f>
        <v>68.545833333333334</v>
      </c>
      <c r="AA977" s="77">
        <f>Y977/W977</f>
        <v>0.45979599947012845</v>
      </c>
      <c r="AB977" s="77">
        <f>U977</f>
        <v>4.72</v>
      </c>
      <c r="AC977" s="78">
        <f>+AB977*(100-Z977)/100</f>
        <v>1.4846366666666666</v>
      </c>
      <c r="AD977" s="78">
        <f>AC977*AA977</f>
        <v>0.68262999999999985</v>
      </c>
      <c r="AE977" s="78">
        <f>+(AD977/Z977*12.5)</f>
        <v>0.12448422588292503</v>
      </c>
      <c r="AF977" s="63">
        <f>AE977*10000/25</f>
        <v>49.793690353170014</v>
      </c>
      <c r="AG977" s="63"/>
      <c r="AH977" s="74" t="s">
        <v>2383</v>
      </c>
    </row>
    <row r="978" spans="1:34" ht="15" x14ac:dyDescent="0.2">
      <c r="A978" s="106" t="s">
        <v>23</v>
      </c>
      <c r="B978" s="74" t="s">
        <v>1078</v>
      </c>
      <c r="C978" s="74" t="s">
        <v>1079</v>
      </c>
      <c r="D978" s="74" t="s">
        <v>1228</v>
      </c>
      <c r="E978" s="74" t="s">
        <v>1366</v>
      </c>
      <c r="H978" s="74" t="s">
        <v>174</v>
      </c>
      <c r="I978" s="74" t="s">
        <v>1378</v>
      </c>
      <c r="J978" s="74" t="s">
        <v>1379</v>
      </c>
      <c r="K978" s="74" t="s">
        <v>24</v>
      </c>
      <c r="L978" s="74" t="s">
        <v>1381</v>
      </c>
      <c r="M978" s="107">
        <v>-7.6919633333333302</v>
      </c>
      <c r="N978" s="107">
        <v>35.987118333333299</v>
      </c>
      <c r="O978" s="108">
        <v>1484.6</v>
      </c>
      <c r="P978" s="108">
        <v>0.5</v>
      </c>
      <c r="Q978" s="108">
        <v>0.43885848</v>
      </c>
      <c r="R978" s="137"/>
      <c r="S978" s="74">
        <v>42</v>
      </c>
      <c r="T978" s="74">
        <v>41</v>
      </c>
      <c r="U978" s="109">
        <f>V978/X978*T978</f>
        <v>18.313333333333336</v>
      </c>
      <c r="V978" s="109">
        <v>1.34</v>
      </c>
      <c r="W978" s="109">
        <v>0.13278999999999999</v>
      </c>
      <c r="X978" s="74">
        <v>3</v>
      </c>
      <c r="Y978" s="109">
        <v>6.4890000000000003E-2</v>
      </c>
      <c r="Z978" s="76">
        <f>(V978-W978)/V978*100</f>
        <v>90.090298507462691</v>
      </c>
      <c r="AA978" s="77">
        <f>Y978/W978</f>
        <v>0.48866631523458098</v>
      </c>
      <c r="AB978" s="77">
        <f>U978</f>
        <v>18.313333333333336</v>
      </c>
      <c r="AC978" s="78">
        <f>+AB978*(100-Z978)/100</f>
        <v>1.8147966666666662</v>
      </c>
      <c r="AD978" s="78">
        <f>AC978*AA978</f>
        <v>0.8868299999999999</v>
      </c>
      <c r="AE978" s="78">
        <f>+(AD978/Z978*12.5)</f>
        <v>0.12304737783815572</v>
      </c>
      <c r="AF978" s="63">
        <f>AE978*10000/25</f>
        <v>49.218951135262287</v>
      </c>
      <c r="AG978" s="63"/>
      <c r="AH978" s="74" t="s">
        <v>2383</v>
      </c>
    </row>
    <row r="979" spans="1:34" ht="15" x14ac:dyDescent="0.2">
      <c r="A979" s="106" t="s">
        <v>23</v>
      </c>
      <c r="B979" s="74" t="s">
        <v>1078</v>
      </c>
      <c r="C979" s="74" t="s">
        <v>1194</v>
      </c>
      <c r="D979" s="74" t="s">
        <v>1383</v>
      </c>
      <c r="E979" s="74" t="s">
        <v>1699</v>
      </c>
      <c r="H979" s="74" t="s">
        <v>2198</v>
      </c>
      <c r="I979" s="74" t="s">
        <v>2199</v>
      </c>
      <c r="J979" s="74" t="s">
        <v>2200</v>
      </c>
      <c r="K979" s="74" t="s">
        <v>25</v>
      </c>
      <c r="L979" s="74" t="s">
        <v>2201</v>
      </c>
      <c r="M979" s="107">
        <v>-7.76578047670868</v>
      </c>
      <c r="N979" s="107">
        <v>31.1385691002043</v>
      </c>
      <c r="O979" s="108">
        <v>1761.91352080965</v>
      </c>
      <c r="P979" s="108">
        <v>1.5</v>
      </c>
      <c r="Q979" s="108">
        <v>1.593085935</v>
      </c>
      <c r="R979" s="137"/>
      <c r="S979" s="74">
        <v>27</v>
      </c>
      <c r="T979" s="74">
        <v>14</v>
      </c>
      <c r="U979" s="109">
        <f>V979/X979*T979</f>
        <v>2.8000000000000003</v>
      </c>
      <c r="V979" s="109">
        <v>0.4</v>
      </c>
      <c r="W979" s="109">
        <v>0.12</v>
      </c>
      <c r="X979" s="74">
        <v>2</v>
      </c>
      <c r="Y979" s="109">
        <v>9.4E-2</v>
      </c>
      <c r="Z979" s="76">
        <f>(V979-W979)/V979*100</f>
        <v>70</v>
      </c>
      <c r="AA979" s="77">
        <f>Y979/W979</f>
        <v>0.78333333333333333</v>
      </c>
      <c r="AB979" s="77">
        <f>U979</f>
        <v>2.8000000000000003</v>
      </c>
      <c r="AC979" s="78">
        <f>+AB979*(100-Z979)/100</f>
        <v>0.84000000000000019</v>
      </c>
      <c r="AD979" s="78">
        <f>AC979*AA979</f>
        <v>0.65800000000000014</v>
      </c>
      <c r="AE979" s="78">
        <f>+(AD979/Z979*12.5)</f>
        <v>0.11750000000000002</v>
      </c>
      <c r="AF979" s="63">
        <f>AE979*10000/25</f>
        <v>47.000000000000007</v>
      </c>
      <c r="AG979" s="63"/>
      <c r="AH979" s="74" t="s">
        <v>2383</v>
      </c>
    </row>
    <row r="980" spans="1:34" ht="15" x14ac:dyDescent="0.2">
      <c r="A980" s="106" t="s">
        <v>23</v>
      </c>
      <c r="B980" s="74" t="s">
        <v>1078</v>
      </c>
      <c r="C980" s="74" t="s">
        <v>1157</v>
      </c>
      <c r="D980" s="74" t="s">
        <v>1158</v>
      </c>
      <c r="E980" s="74" t="s">
        <v>1159</v>
      </c>
      <c r="H980" s="74" t="s">
        <v>2411</v>
      </c>
      <c r="I980" s="74" t="s">
        <v>2412</v>
      </c>
      <c r="J980" s="74" t="s">
        <v>2412</v>
      </c>
      <c r="K980" s="74" t="s">
        <v>24</v>
      </c>
      <c r="L980" s="74" t="s">
        <v>2416</v>
      </c>
      <c r="M980" s="107">
        <v>-10.4592749999999</v>
      </c>
      <c r="N980" s="107">
        <v>36.108838333333303</v>
      </c>
      <c r="O980" s="108">
        <v>861.1</v>
      </c>
      <c r="P980" s="108">
        <v>4</v>
      </c>
      <c r="Q980" s="108">
        <v>3.9316876550000002</v>
      </c>
      <c r="R980" s="137"/>
      <c r="S980" s="74">
        <v>49</v>
      </c>
      <c r="T980" s="74">
        <v>40</v>
      </c>
      <c r="U980" s="109">
        <f>V980/X980*T980</f>
        <v>3.2</v>
      </c>
      <c r="V980" s="109">
        <v>0.16</v>
      </c>
      <c r="W980" s="109">
        <v>0.06</v>
      </c>
      <c r="X980" s="74">
        <v>2</v>
      </c>
      <c r="Y980" s="109">
        <v>2.9000000000000001E-2</v>
      </c>
      <c r="Z980" s="76">
        <f>(V980-W980)/V980*100</f>
        <v>62.5</v>
      </c>
      <c r="AA980" s="77">
        <f>Y980/W980</f>
        <v>0.48333333333333339</v>
      </c>
      <c r="AB980" s="77">
        <f>U980</f>
        <v>3.2</v>
      </c>
      <c r="AC980" s="78">
        <f>+AB980*(100-Z980)/100</f>
        <v>1.2</v>
      </c>
      <c r="AD980" s="78">
        <f>AC980*AA980</f>
        <v>0.58000000000000007</v>
      </c>
      <c r="AE980" s="78">
        <f>+(AD980/Z980*12.5)</f>
        <v>0.11600000000000002</v>
      </c>
      <c r="AF980" s="63">
        <f>AE980*10000/25</f>
        <v>46.400000000000006</v>
      </c>
      <c r="AG980" s="63"/>
      <c r="AH980" s="74" t="s">
        <v>2993</v>
      </c>
    </row>
    <row r="981" spans="1:34" ht="15" x14ac:dyDescent="0.2">
      <c r="A981" s="106" t="s">
        <v>23</v>
      </c>
      <c r="B981" s="74" t="s">
        <v>1086</v>
      </c>
      <c r="C981" s="74" t="s">
        <v>1103</v>
      </c>
      <c r="D981" s="74" t="s">
        <v>1104</v>
      </c>
      <c r="E981" s="74" t="s">
        <v>1105</v>
      </c>
      <c r="H981" s="74" t="s">
        <v>721</v>
      </c>
      <c r="I981" s="74" t="s">
        <v>1414</v>
      </c>
      <c r="J981" s="74" t="s">
        <v>1415</v>
      </c>
      <c r="K981" s="74" t="s">
        <v>24</v>
      </c>
      <c r="L981" s="74" t="s">
        <v>1417</v>
      </c>
      <c r="M981" s="107">
        <v>-4.2876293423632497</v>
      </c>
      <c r="N981" s="107">
        <v>35.6761407508736</v>
      </c>
      <c r="O981" s="108">
        <v>1352.20501844521</v>
      </c>
      <c r="P981" s="108">
        <v>1</v>
      </c>
      <c r="Q981" s="108">
        <v>0.89550852000000003</v>
      </c>
      <c r="R981" s="135"/>
      <c r="S981" s="74">
        <v>41</v>
      </c>
      <c r="T981" s="74">
        <v>39</v>
      </c>
      <c r="U981" s="109">
        <f>V981/X981*T981</f>
        <v>8.32</v>
      </c>
      <c r="V981" s="109">
        <v>0.64</v>
      </c>
      <c r="W981" s="109">
        <v>0.14232</v>
      </c>
      <c r="X981" s="74">
        <v>3</v>
      </c>
      <c r="Y981" s="109">
        <v>5.5189999999999996E-2</v>
      </c>
      <c r="Z981" s="76">
        <f>(V981-W981)/V981*100</f>
        <v>77.762500000000003</v>
      </c>
      <c r="AA981" s="77">
        <f>Y981/W981</f>
        <v>0.38778808319280489</v>
      </c>
      <c r="AB981" s="77">
        <f>U981</f>
        <v>8.32</v>
      </c>
      <c r="AC981" s="78">
        <f>+AB981*(100-Z981)/100</f>
        <v>1.8501599999999998</v>
      </c>
      <c r="AD981" s="78">
        <f>AC981*AA981</f>
        <v>0.71746999999999983</v>
      </c>
      <c r="AE981" s="78">
        <f>+(AD981/Z981*12.5)</f>
        <v>0.11533033274393181</v>
      </c>
      <c r="AF981" s="63">
        <f>AE981*10000/25</f>
        <v>46.132133097572726</v>
      </c>
      <c r="AG981" s="63"/>
      <c r="AH981" s="74" t="s">
        <v>2993</v>
      </c>
    </row>
    <row r="982" spans="1:34" ht="15" x14ac:dyDescent="0.2">
      <c r="A982" s="106" t="s">
        <v>23</v>
      </c>
      <c r="B982" s="74" t="s">
        <v>1086</v>
      </c>
      <c r="C982" s="74" t="s">
        <v>1103</v>
      </c>
      <c r="D982" s="74" t="s">
        <v>1294</v>
      </c>
      <c r="E982" s="74" t="s">
        <v>1654</v>
      </c>
      <c r="H982" s="74" t="s">
        <v>627</v>
      </c>
      <c r="I982" s="74" t="s">
        <v>2595</v>
      </c>
      <c r="J982" s="74" t="s">
        <v>2596</v>
      </c>
      <c r="K982" s="74" t="s">
        <v>26</v>
      </c>
      <c r="L982" s="74" t="s">
        <v>2597</v>
      </c>
      <c r="M982" s="107">
        <v>-4.4672062260000001</v>
      </c>
      <c r="N982" s="107">
        <v>35.551076520000002</v>
      </c>
      <c r="O982" s="108">
        <v>1503.140175</v>
      </c>
      <c r="P982" s="108">
        <v>1.5</v>
      </c>
      <c r="Q982" s="108">
        <v>1.7428315649999999</v>
      </c>
      <c r="R982" s="135"/>
      <c r="S982" s="74">
        <v>103</v>
      </c>
      <c r="T982" s="74">
        <v>24</v>
      </c>
      <c r="U982" s="109">
        <f>V982/X982*T982</f>
        <v>3.6800000000000006</v>
      </c>
      <c r="V982" s="109">
        <v>0.46</v>
      </c>
      <c r="W982" s="109">
        <v>0.12628</v>
      </c>
      <c r="X982" s="74">
        <v>3</v>
      </c>
      <c r="Y982" s="109">
        <v>8.2909999999999998E-2</v>
      </c>
      <c r="Z982" s="110">
        <f>(V982-W982)/V982*100</f>
        <v>72.547826086956519</v>
      </c>
      <c r="AA982" s="77">
        <f>Y982/W982</f>
        <v>0.65655685777636996</v>
      </c>
      <c r="AB982" s="77">
        <f>U982</f>
        <v>3.6800000000000006</v>
      </c>
      <c r="AC982" s="78">
        <f>+AB982*(100-Z982)/100</f>
        <v>1.0102400000000002</v>
      </c>
      <c r="AD982" s="78">
        <f>AC982*AA982</f>
        <v>0.6632800000000002</v>
      </c>
      <c r="AE982" s="78">
        <f>+(AD982/Z982*12.5)</f>
        <v>0.11428323145151627</v>
      </c>
      <c r="AF982" s="63">
        <f>AE982*10000/25</f>
        <v>45.713292580606506</v>
      </c>
      <c r="AG982" s="63"/>
      <c r="AH982" s="74" t="s">
        <v>2993</v>
      </c>
    </row>
    <row r="983" spans="1:34" ht="15" x14ac:dyDescent="0.2">
      <c r="A983" s="106" t="s">
        <v>23</v>
      </c>
      <c r="B983" s="74" t="s">
        <v>1078</v>
      </c>
      <c r="C983" s="74" t="s">
        <v>1079</v>
      </c>
      <c r="D983" s="74" t="s">
        <v>1080</v>
      </c>
      <c r="E983" s="74" t="s">
        <v>1118</v>
      </c>
      <c r="H983" s="74" t="s">
        <v>141</v>
      </c>
      <c r="I983" s="74" t="s">
        <v>142</v>
      </c>
      <c r="J983" s="74" t="s">
        <v>142</v>
      </c>
      <c r="K983" s="74" t="s">
        <v>25</v>
      </c>
      <c r="L983" s="74" t="s">
        <v>1122</v>
      </c>
      <c r="M983" s="107">
        <v>-7.5384849999999899</v>
      </c>
      <c r="N983" s="107">
        <v>35.765229999999903</v>
      </c>
      <c r="O983" s="108">
        <v>1342.4</v>
      </c>
      <c r="P983" s="108">
        <v>1.75</v>
      </c>
      <c r="Q983" s="108">
        <v>2.3924706100000002</v>
      </c>
      <c r="R983" s="135"/>
      <c r="S983" s="74">
        <v>60</v>
      </c>
      <c r="T983" s="74">
        <v>11</v>
      </c>
      <c r="U983" s="109">
        <f>V983/X983*T983</f>
        <v>0.88</v>
      </c>
      <c r="V983" s="109">
        <v>0.16</v>
      </c>
      <c r="W983" s="109">
        <v>0.10402</v>
      </c>
      <c r="X983" s="74">
        <v>2</v>
      </c>
      <c r="Y983" s="109">
        <v>5.7820000000000003E-2</v>
      </c>
      <c r="Z983" s="76">
        <f>(V983-W983)/V983*100</f>
        <v>34.987499999999997</v>
      </c>
      <c r="AA983" s="77">
        <f>Y983/W983</f>
        <v>0.55585464333781964</v>
      </c>
      <c r="AB983" s="77">
        <f>U983</f>
        <v>0.88</v>
      </c>
      <c r="AC983" s="78">
        <f>+AB983*(100-Z983)/100</f>
        <v>0.57211000000000001</v>
      </c>
      <c r="AD983" s="78">
        <f>AC983*AA983</f>
        <v>0.31801000000000001</v>
      </c>
      <c r="AE983" s="78">
        <f>+(AD983/Z983*12.5)</f>
        <v>0.11361557699178279</v>
      </c>
      <c r="AF983" s="63">
        <f>AE983*10000/25</f>
        <v>45.446230796713117</v>
      </c>
      <c r="AG983" s="63"/>
      <c r="AH983" s="74" t="s">
        <v>2993</v>
      </c>
    </row>
    <row r="984" spans="1:34" ht="15" x14ac:dyDescent="0.2">
      <c r="A984" s="106" t="s">
        <v>23</v>
      </c>
      <c r="B984" s="74" t="s">
        <v>1086</v>
      </c>
      <c r="C984" s="74" t="s">
        <v>1087</v>
      </c>
      <c r="D984" s="74" t="s">
        <v>1260</v>
      </c>
      <c r="E984" s="74" t="s">
        <v>1508</v>
      </c>
      <c r="H984" s="74" t="s">
        <v>769</v>
      </c>
      <c r="I984" s="74" t="s">
        <v>579</v>
      </c>
      <c r="J984" s="74" t="s">
        <v>579</v>
      </c>
      <c r="K984" s="74" t="s">
        <v>26</v>
      </c>
      <c r="L984" s="74" t="s">
        <v>1994</v>
      </c>
      <c r="M984" s="107">
        <v>-3.7098730510000002</v>
      </c>
      <c r="N984" s="107">
        <v>37.587587810000002</v>
      </c>
      <c r="O984" s="108">
        <v>852.18714650000004</v>
      </c>
      <c r="P984" s="108">
        <v>0.5</v>
      </c>
      <c r="Q984" s="108">
        <v>0.30888125</v>
      </c>
      <c r="R984" s="135"/>
      <c r="S984" s="74">
        <v>49</v>
      </c>
      <c r="T984" s="74">
        <v>7</v>
      </c>
      <c r="U984" s="109">
        <f>V984/X984*T984</f>
        <v>0.80500000000000005</v>
      </c>
      <c r="V984" s="109">
        <v>0.23</v>
      </c>
      <c r="W984" s="109">
        <v>0.14886000000000002</v>
      </c>
      <c r="X984" s="74">
        <v>2</v>
      </c>
      <c r="Y984" s="109">
        <v>8.8529999999999998E-2</v>
      </c>
      <c r="Z984" s="76">
        <f>(V984-W984)/V984*100</f>
        <v>35.278260869565209</v>
      </c>
      <c r="AA984" s="77">
        <f>Y984/W984</f>
        <v>0.59471987101974999</v>
      </c>
      <c r="AB984" s="77">
        <f>U984</f>
        <v>0.80500000000000005</v>
      </c>
      <c r="AC984" s="78">
        <f>+AB984*(100-Z984)/100</f>
        <v>0.52101000000000008</v>
      </c>
      <c r="AD984" s="78">
        <f>AC984*AA984</f>
        <v>0.30985499999999999</v>
      </c>
      <c r="AE984" s="78">
        <f>+(AD984/Z984*12.5)</f>
        <v>0.10978963827951692</v>
      </c>
      <c r="AF984" s="63">
        <f>AE984*10000/25</f>
        <v>43.915855311806766</v>
      </c>
      <c r="AG984" s="63"/>
      <c r="AH984" s="74" t="s">
        <v>2993</v>
      </c>
    </row>
    <row r="985" spans="1:34" ht="15" x14ac:dyDescent="0.2">
      <c r="A985" s="122" t="s">
        <v>23</v>
      </c>
      <c r="B985" s="121" t="s">
        <v>1078</v>
      </c>
      <c r="C985" s="121" t="s">
        <v>1157</v>
      </c>
      <c r="D985" s="121" t="s">
        <v>1158</v>
      </c>
      <c r="E985" s="121" t="s">
        <v>2402</v>
      </c>
      <c r="F985" s="121"/>
      <c r="G985" s="121"/>
      <c r="H985" s="121" t="s">
        <v>976</v>
      </c>
      <c r="I985" s="121" t="s">
        <v>2448</v>
      </c>
      <c r="J985" s="121" t="s">
        <v>949</v>
      </c>
      <c r="K985" s="74" t="s">
        <v>26</v>
      </c>
      <c r="L985" s="121" t="s">
        <v>2451</v>
      </c>
      <c r="M985" s="123">
        <v>-10.405530000000001</v>
      </c>
      <c r="N985" s="123">
        <v>36.14087833</v>
      </c>
      <c r="O985" s="124">
        <v>815.9</v>
      </c>
      <c r="P985" s="124">
        <v>1</v>
      </c>
      <c r="Q985" s="124">
        <v>1.660792705</v>
      </c>
      <c r="R985" s="137"/>
      <c r="S985" s="121">
        <v>29</v>
      </c>
      <c r="T985" s="121">
        <v>25</v>
      </c>
      <c r="U985" s="109">
        <f>V985/X985*T985</f>
        <v>2.8333333333333335</v>
      </c>
      <c r="V985" s="125">
        <v>0.34</v>
      </c>
      <c r="W985" s="109">
        <v>0.1</v>
      </c>
      <c r="X985" s="74">
        <v>3</v>
      </c>
      <c r="Y985" s="109">
        <v>7.1999999999999995E-2</v>
      </c>
      <c r="Z985" s="76">
        <f>(V985-W985)/V985*100</f>
        <v>70.588235294117652</v>
      </c>
      <c r="AA985" s="77">
        <f>Y985/W985</f>
        <v>0.71999999999999986</v>
      </c>
      <c r="AB985" s="77">
        <f>U985</f>
        <v>2.8333333333333335</v>
      </c>
      <c r="AC985" s="78">
        <f>+AB985*(100-Z985)/100</f>
        <v>0.83333333333333326</v>
      </c>
      <c r="AD985" s="78">
        <f>AC985*AA985</f>
        <v>0.59999999999999987</v>
      </c>
      <c r="AE985" s="78">
        <f>+(AD985/Z985*12.5)</f>
        <v>0.10624999999999997</v>
      </c>
      <c r="AF985" s="63">
        <f>AE985*10000/25</f>
        <v>42.499999999999993</v>
      </c>
      <c r="AG985" s="63"/>
      <c r="AH985" s="74" t="s">
        <v>2993</v>
      </c>
    </row>
    <row r="986" spans="1:34" ht="15" x14ac:dyDescent="0.2">
      <c r="A986" s="106" t="s">
        <v>23</v>
      </c>
      <c r="B986" s="74" t="s">
        <v>1078</v>
      </c>
      <c r="C986" s="74" t="s">
        <v>1194</v>
      </c>
      <c r="D986" s="74" t="s">
        <v>1383</v>
      </c>
      <c r="E986" s="74" t="s">
        <v>1384</v>
      </c>
      <c r="H986" s="74" t="s">
        <v>332</v>
      </c>
      <c r="I986" s="74" t="s">
        <v>2022</v>
      </c>
      <c r="J986" s="74" t="s">
        <v>2023</v>
      </c>
      <c r="K986" s="74" t="s">
        <v>25</v>
      </c>
      <c r="L986" s="74" t="s">
        <v>2024</v>
      </c>
      <c r="M986" s="107">
        <v>-7.7270816666666597</v>
      </c>
      <c r="N986" s="107">
        <v>31.0970366666666</v>
      </c>
      <c r="O986" s="108">
        <v>1659.5</v>
      </c>
      <c r="P986" s="108">
        <v>4</v>
      </c>
      <c r="Q986" s="108">
        <v>3.586729075</v>
      </c>
      <c r="R986" s="137"/>
      <c r="S986" s="74">
        <v>46</v>
      </c>
      <c r="T986" s="74">
        <v>39</v>
      </c>
      <c r="U986" s="109">
        <f>V986/X986*T986</f>
        <v>7.8000000000000007</v>
      </c>
      <c r="V986" s="109">
        <v>0.4</v>
      </c>
      <c r="W986" s="109">
        <v>0.14000000000000001</v>
      </c>
      <c r="X986" s="74">
        <v>2</v>
      </c>
      <c r="Y986" s="109">
        <v>2.8000000000000001E-2</v>
      </c>
      <c r="Z986" s="76">
        <f>(V986-W986)/V986*100</f>
        <v>65</v>
      </c>
      <c r="AA986" s="77">
        <f>Y986/W986</f>
        <v>0.19999999999999998</v>
      </c>
      <c r="AB986" s="77">
        <f>U986</f>
        <v>7.8000000000000007</v>
      </c>
      <c r="AC986" s="78">
        <f>+AB986*(100-Z986)/100</f>
        <v>2.73</v>
      </c>
      <c r="AD986" s="78">
        <f>AC986*AA986</f>
        <v>0.54599999999999993</v>
      </c>
      <c r="AE986" s="78">
        <f>+(AD986/Z986*12.5)</f>
        <v>0.105</v>
      </c>
      <c r="AF986" s="63">
        <f>AE986*10000/25</f>
        <v>42</v>
      </c>
      <c r="AG986" s="63"/>
      <c r="AH986" s="74" t="s">
        <v>2993</v>
      </c>
    </row>
    <row r="987" spans="1:34" ht="15" x14ac:dyDescent="0.2">
      <c r="A987" s="106" t="s">
        <v>23</v>
      </c>
      <c r="B987" s="74" t="s">
        <v>1078</v>
      </c>
      <c r="C987" s="74" t="s">
        <v>1113</v>
      </c>
      <c r="D987" s="74" t="s">
        <v>1243</v>
      </c>
      <c r="E987" s="74" t="s">
        <v>1293</v>
      </c>
      <c r="H987" s="74" t="s">
        <v>305</v>
      </c>
      <c r="I987" s="74" t="s">
        <v>980</v>
      </c>
      <c r="J987" s="74" t="s">
        <v>980</v>
      </c>
      <c r="K987" s="74" t="s">
        <v>24</v>
      </c>
      <c r="L987" s="74" t="s">
        <v>1922</v>
      </c>
      <c r="M987" s="107">
        <v>-9.3189424342381297</v>
      </c>
      <c r="N987" s="107">
        <v>34.661340016757599</v>
      </c>
      <c r="O987" s="108">
        <v>2080.0544342002199</v>
      </c>
      <c r="P987" s="108">
        <v>0.75</v>
      </c>
      <c r="Q987" s="108">
        <v>0.60095936000000005</v>
      </c>
      <c r="R987" s="137"/>
      <c r="S987" s="74">
        <v>7</v>
      </c>
      <c r="T987" s="74">
        <v>12</v>
      </c>
      <c r="U987" s="109">
        <f>V987/X987*T987</f>
        <v>4.08</v>
      </c>
      <c r="V987" s="109">
        <v>0.68</v>
      </c>
      <c r="W987" s="109">
        <v>0.16</v>
      </c>
      <c r="X987" s="74">
        <v>2</v>
      </c>
      <c r="Y987" s="109">
        <v>0.1</v>
      </c>
      <c r="Z987" s="76">
        <f>(V987-W987)/V987*100</f>
        <v>76.470588235294116</v>
      </c>
      <c r="AA987" s="77">
        <f>Y987/W987</f>
        <v>0.625</v>
      </c>
      <c r="AB987" s="77">
        <f>U987</f>
        <v>4.08</v>
      </c>
      <c r="AC987" s="78">
        <f>+AB987*(100-Z987)/100</f>
        <v>0.96000000000000019</v>
      </c>
      <c r="AD987" s="78">
        <f>AC987*AA987</f>
        <v>0.60000000000000009</v>
      </c>
      <c r="AE987" s="78">
        <f>+(AD987/Z987*12.5)</f>
        <v>9.8076923076923103E-2</v>
      </c>
      <c r="AF987" s="63">
        <f>AE987*10000/25</f>
        <v>39.230769230769241</v>
      </c>
      <c r="AG987" s="63"/>
      <c r="AH987" s="74" t="s">
        <v>2993</v>
      </c>
    </row>
    <row r="988" spans="1:34" ht="15" x14ac:dyDescent="0.2">
      <c r="A988" s="106" t="s">
        <v>23</v>
      </c>
      <c r="B988" s="74" t="s">
        <v>1078</v>
      </c>
      <c r="C988" s="74" t="s">
        <v>1079</v>
      </c>
      <c r="D988" s="74" t="s">
        <v>1228</v>
      </c>
      <c r="E988" s="74" t="s">
        <v>1276</v>
      </c>
      <c r="H988" s="74" t="s">
        <v>170</v>
      </c>
      <c r="I988" s="74" t="s">
        <v>1342</v>
      </c>
      <c r="J988" s="74" t="s">
        <v>1342</v>
      </c>
      <c r="K988" s="74" t="s">
        <v>26</v>
      </c>
      <c r="L988" s="74" t="s">
        <v>1343</v>
      </c>
      <c r="M988" s="107">
        <v>-7.606918973</v>
      </c>
      <c r="N988" s="107">
        <v>35.982048159999998</v>
      </c>
      <c r="O988" s="108">
        <v>1364.7128909999999</v>
      </c>
      <c r="P988" s="108">
        <v>2</v>
      </c>
      <c r="Q988" s="108">
        <v>1.9911720900000001</v>
      </c>
      <c r="R988" s="137"/>
      <c r="S988" s="74">
        <v>18</v>
      </c>
      <c r="T988" s="74">
        <v>6</v>
      </c>
      <c r="U988" s="109">
        <f>V988/X988*T988</f>
        <v>1.08</v>
      </c>
      <c r="V988" s="109">
        <v>0.18</v>
      </c>
      <c r="W988" s="109">
        <v>9.709000000000001E-2</v>
      </c>
      <c r="X988" s="74">
        <v>1</v>
      </c>
      <c r="Y988" s="109">
        <v>5.1580000000000001E-2</v>
      </c>
      <c r="Z988" s="76">
        <f>(V988-W988)/V988*100</f>
        <v>46.061111111111103</v>
      </c>
      <c r="AA988" s="77">
        <f>Y988/W988</f>
        <v>0.53125965598928826</v>
      </c>
      <c r="AB988" s="77">
        <f>U988</f>
        <v>1.08</v>
      </c>
      <c r="AC988" s="78">
        <f>+AB988*(100-Z988)/100</f>
        <v>0.58254000000000017</v>
      </c>
      <c r="AD988" s="78">
        <f>AC988*AA988</f>
        <v>0.30948000000000009</v>
      </c>
      <c r="AE988" s="78">
        <f>+(AD988/Z988*12.5)</f>
        <v>8.3986250150765926E-2</v>
      </c>
      <c r="AF988" s="63">
        <f>AE988*10000/25</f>
        <v>33.594500060306366</v>
      </c>
      <c r="AG988" s="63"/>
      <c r="AH988" s="74" t="s">
        <v>2993</v>
      </c>
    </row>
    <row r="989" spans="1:34" ht="15" x14ac:dyDescent="0.2">
      <c r="A989" s="106" t="s">
        <v>23</v>
      </c>
      <c r="B989" s="74" t="s">
        <v>1078</v>
      </c>
      <c r="C989" s="74" t="s">
        <v>1113</v>
      </c>
      <c r="D989" s="74" t="s">
        <v>1114</v>
      </c>
      <c r="E989" s="74" t="s">
        <v>1404</v>
      </c>
      <c r="H989" s="74" t="s">
        <v>260</v>
      </c>
      <c r="I989" s="74" t="s">
        <v>1716</v>
      </c>
      <c r="J989" s="74" t="s">
        <v>261</v>
      </c>
      <c r="K989" s="74" t="s">
        <v>25</v>
      </c>
      <c r="L989" s="74" t="s">
        <v>1717</v>
      </c>
      <c r="M989" s="107">
        <v>-9.7282299999999999</v>
      </c>
      <c r="N989" s="107">
        <v>34.750181666666599</v>
      </c>
      <c r="O989" s="108">
        <v>1990.2</v>
      </c>
      <c r="P989" s="108">
        <v>0.5</v>
      </c>
      <c r="Q989" s="108">
        <v>0.61529144999999996</v>
      </c>
      <c r="R989" s="137"/>
      <c r="S989" s="74">
        <v>34</v>
      </c>
      <c r="T989" s="74">
        <v>32</v>
      </c>
      <c r="U989" s="109">
        <f>V989/X989*T989</f>
        <v>4.2666666666666666</v>
      </c>
      <c r="V989" s="109">
        <v>0.4</v>
      </c>
      <c r="W989" s="109">
        <v>0.1</v>
      </c>
      <c r="X989" s="74">
        <v>3</v>
      </c>
      <c r="Y989" s="109">
        <v>4.7E-2</v>
      </c>
      <c r="Z989" s="110">
        <f>(V989-W989)/V989*100</f>
        <v>75.000000000000014</v>
      </c>
      <c r="AA989" s="77">
        <f>Y989/W989</f>
        <v>0.47</v>
      </c>
      <c r="AB989" s="77">
        <f>U989</f>
        <v>4.2666666666666666</v>
      </c>
      <c r="AC989" s="78">
        <f>+AB989*(100-Z989)/100</f>
        <v>1.066666666666666</v>
      </c>
      <c r="AD989" s="78">
        <f>AC989*AA989</f>
        <v>0.50133333333333296</v>
      </c>
      <c r="AE989" s="78">
        <f>+(AD989/Z989*12.5)</f>
        <v>8.355555555555548E-2</v>
      </c>
      <c r="AF989" s="61">
        <f>AE989*10000/25</f>
        <v>33.422222222222189</v>
      </c>
      <c r="AG989" s="63"/>
      <c r="AH989" s="74" t="s">
        <v>2993</v>
      </c>
    </row>
    <row r="990" spans="1:34" ht="15" x14ac:dyDescent="0.2">
      <c r="A990" s="106" t="s">
        <v>23</v>
      </c>
      <c r="B990" s="74" t="s">
        <v>1078</v>
      </c>
      <c r="C990" s="74" t="s">
        <v>1157</v>
      </c>
      <c r="D990" s="74" t="s">
        <v>1158</v>
      </c>
      <c r="E990" s="74" t="s">
        <v>2346</v>
      </c>
      <c r="H990" s="74" t="s">
        <v>377</v>
      </c>
      <c r="I990" s="74" t="s">
        <v>2399</v>
      </c>
      <c r="J990" s="74" t="s">
        <v>378</v>
      </c>
      <c r="K990" s="74" t="s">
        <v>24</v>
      </c>
      <c r="L990" s="74" t="s">
        <v>2405</v>
      </c>
      <c r="M990" s="107">
        <v>-10.4472563065756</v>
      </c>
      <c r="N990" s="107">
        <v>36.178872533549601</v>
      </c>
      <c r="O990" s="108">
        <v>787.23909178417205</v>
      </c>
      <c r="P990" s="108">
        <v>0.75</v>
      </c>
      <c r="Q990" s="108">
        <v>0.97631185499999995</v>
      </c>
      <c r="R990" s="137"/>
      <c r="S990" s="74">
        <v>46</v>
      </c>
      <c r="T990" s="74">
        <v>13</v>
      </c>
      <c r="U990" s="109">
        <f>V990/X990*T990</f>
        <v>1.2999999999999998</v>
      </c>
      <c r="V990" s="109">
        <v>0.3</v>
      </c>
      <c r="W990" s="109">
        <v>0.12</v>
      </c>
      <c r="X990" s="74">
        <v>3</v>
      </c>
      <c r="Y990" s="109">
        <v>8.8999999999999996E-2</v>
      </c>
      <c r="Z990" s="76">
        <f>(V990-W990)/V990*100</f>
        <v>60</v>
      </c>
      <c r="AA990" s="77">
        <f>Y990/W990</f>
        <v>0.7416666666666667</v>
      </c>
      <c r="AB990" s="77">
        <f>U990</f>
        <v>1.2999999999999998</v>
      </c>
      <c r="AC990" s="78">
        <f>+AB990*(100-Z990)/100</f>
        <v>0.51999999999999991</v>
      </c>
      <c r="AD990" s="78">
        <f>AC990*AA990</f>
        <v>0.3856666666666666</v>
      </c>
      <c r="AE990" s="78">
        <f>+(AD990/Z990*12.5)</f>
        <v>8.0347222222222209E-2</v>
      </c>
      <c r="AF990" s="63">
        <f>AE990*10000/25</f>
        <v>32.138888888888886</v>
      </c>
      <c r="AG990" s="63"/>
      <c r="AH990" s="74" t="s">
        <v>2993</v>
      </c>
    </row>
    <row r="991" spans="1:34" ht="15" x14ac:dyDescent="0.2">
      <c r="A991" s="106" t="s">
        <v>23</v>
      </c>
      <c r="B991" s="74" t="s">
        <v>1086</v>
      </c>
      <c r="C991" s="74" t="s">
        <v>1103</v>
      </c>
      <c r="D991" s="74" t="s">
        <v>1104</v>
      </c>
      <c r="E991" s="74" t="s">
        <v>1105</v>
      </c>
      <c r="H991" s="74" t="s">
        <v>851</v>
      </c>
      <c r="I991" s="74" t="s">
        <v>852</v>
      </c>
      <c r="J991" s="74" t="s">
        <v>852</v>
      </c>
      <c r="K991" s="74" t="s">
        <v>26</v>
      </c>
      <c r="L991" s="74" t="s">
        <v>2830</v>
      </c>
      <c r="M991" s="107">
        <v>-4.2916749919999999</v>
      </c>
      <c r="N991" s="107">
        <v>35.674620990000001</v>
      </c>
      <c r="O991" s="108">
        <v>1351.596802</v>
      </c>
      <c r="P991" s="108">
        <v>1.25</v>
      </c>
      <c r="Q991" s="108">
        <v>1.282722055</v>
      </c>
      <c r="R991" s="135"/>
      <c r="S991" s="74">
        <v>61</v>
      </c>
      <c r="T991" s="74">
        <v>56</v>
      </c>
      <c r="U991" s="109">
        <f>V991/X991*T991</f>
        <v>6.72</v>
      </c>
      <c r="V991" s="109">
        <v>0.36</v>
      </c>
      <c r="W991" s="109">
        <v>8.5419999999999996E-2</v>
      </c>
      <c r="X991" s="74">
        <v>3</v>
      </c>
      <c r="Y991" s="109">
        <v>2.5610000000000001E-2</v>
      </c>
      <c r="Z991" s="76">
        <f>(V991-W991)/V991*100</f>
        <v>76.272222222222226</v>
      </c>
      <c r="AA991" s="77">
        <f>Y991/W991</f>
        <v>0.29981269023647861</v>
      </c>
      <c r="AB991" s="77">
        <f>U991</f>
        <v>6.72</v>
      </c>
      <c r="AC991" s="78">
        <f>+AB991*(100-Z991)/100</f>
        <v>1.5945066666666665</v>
      </c>
      <c r="AD991" s="78">
        <f>AC991*AA991</f>
        <v>0.47805333333333333</v>
      </c>
      <c r="AE991" s="78">
        <f>+(AD991/Z991*12.5)</f>
        <v>7.8346565663923076E-2</v>
      </c>
      <c r="AF991" s="63">
        <f>AE991*10000/25</f>
        <v>31.338626265569232</v>
      </c>
      <c r="AG991" s="63"/>
      <c r="AH991" s="74" t="s">
        <v>2993</v>
      </c>
    </row>
    <row r="992" spans="1:34" ht="15" x14ac:dyDescent="0.2">
      <c r="A992" s="106" t="s">
        <v>23</v>
      </c>
      <c r="B992" s="74" t="s">
        <v>1086</v>
      </c>
      <c r="C992" s="74" t="s">
        <v>1103</v>
      </c>
      <c r="D992" s="74" t="s">
        <v>1288</v>
      </c>
      <c r="E992" s="74" t="s">
        <v>1330</v>
      </c>
      <c r="H992" s="74" t="s">
        <v>676</v>
      </c>
      <c r="I992" s="74" t="s">
        <v>1987</v>
      </c>
      <c r="J992" s="74" t="s">
        <v>1987</v>
      </c>
      <c r="K992" s="74" t="s">
        <v>25</v>
      </c>
      <c r="L992" s="74" t="s">
        <v>1989</v>
      </c>
      <c r="M992" s="107">
        <v>-3.7715450000000001</v>
      </c>
      <c r="N992" s="107">
        <v>35.484421666666599</v>
      </c>
      <c r="O992" s="108">
        <v>1755.9</v>
      </c>
      <c r="P992" s="108">
        <v>3</v>
      </c>
      <c r="Q992" s="108">
        <v>2.898788755</v>
      </c>
      <c r="R992" s="135"/>
      <c r="S992" s="74">
        <v>24</v>
      </c>
      <c r="T992" s="74">
        <v>24</v>
      </c>
      <c r="U992" s="109">
        <f>V992/X992*T992</f>
        <v>3.12</v>
      </c>
      <c r="V992" s="109">
        <v>0.26</v>
      </c>
      <c r="W992" s="109">
        <v>8.0120000000000011E-2</v>
      </c>
      <c r="X992" s="74">
        <v>2</v>
      </c>
      <c r="Y992" s="109">
        <v>3.6119999999999999E-2</v>
      </c>
      <c r="Z992" s="76">
        <f>(V992-W992)/V992*100</f>
        <v>69.184615384615384</v>
      </c>
      <c r="AA992" s="77">
        <f>Y992/W992</f>
        <v>0.45082376435346971</v>
      </c>
      <c r="AB992" s="77">
        <f>U992</f>
        <v>3.12</v>
      </c>
      <c r="AC992" s="78">
        <f>+AB992*(100-Z992)/100</f>
        <v>0.96144000000000007</v>
      </c>
      <c r="AD992" s="78">
        <f>AC992*AA992</f>
        <v>0.43343999999999994</v>
      </c>
      <c r="AE992" s="78">
        <f>+(AD992/Z992*12.5)</f>
        <v>7.8312208138759151E-2</v>
      </c>
      <c r="AF992" s="63">
        <f>AE992*10000/25</f>
        <v>31.324883255503661</v>
      </c>
      <c r="AG992" s="61"/>
      <c r="AH992" s="74" t="s">
        <v>1493</v>
      </c>
    </row>
    <row r="993" spans="1:34" ht="15" x14ac:dyDescent="0.2">
      <c r="A993" s="106" t="s">
        <v>23</v>
      </c>
      <c r="B993" s="74" t="s">
        <v>1086</v>
      </c>
      <c r="C993" s="74" t="s">
        <v>1103</v>
      </c>
      <c r="D993" s="74" t="s">
        <v>1104</v>
      </c>
      <c r="E993" s="74" t="s">
        <v>1399</v>
      </c>
      <c r="H993" s="74" t="s">
        <v>1036</v>
      </c>
      <c r="I993" s="74" t="s">
        <v>1929</v>
      </c>
      <c r="J993" s="74" t="s">
        <v>1932</v>
      </c>
      <c r="K993" s="74" t="s">
        <v>26</v>
      </c>
      <c r="L993" s="74" t="s">
        <v>1936</v>
      </c>
      <c r="M993" s="107">
        <v>-4.2466683329999997</v>
      </c>
      <c r="N993" s="107">
        <v>35.703363330000002</v>
      </c>
      <c r="O993" s="108">
        <v>1386.9</v>
      </c>
      <c r="P993" s="108">
        <v>2.5</v>
      </c>
      <c r="Q993" s="108">
        <v>2.62573773</v>
      </c>
      <c r="R993" s="135"/>
      <c r="S993" s="74">
        <v>63</v>
      </c>
      <c r="T993" s="74">
        <v>62</v>
      </c>
      <c r="U993" s="109">
        <f>V993/X993*T993</f>
        <v>10.746666666666666</v>
      </c>
      <c r="V993" s="109">
        <v>0.52</v>
      </c>
      <c r="W993" s="109">
        <v>0.14152999999999999</v>
      </c>
      <c r="X993" s="74">
        <v>3</v>
      </c>
      <c r="Y993" s="109">
        <v>2.189E-2</v>
      </c>
      <c r="Z993" s="76">
        <f>(V993-W993)/V993*100</f>
        <v>72.782692307692315</v>
      </c>
      <c r="AA993" s="77">
        <f>Y993/W993</f>
        <v>0.15466685508372785</v>
      </c>
      <c r="AB993" s="77">
        <f>U993</f>
        <v>10.746666666666666</v>
      </c>
      <c r="AC993" s="78">
        <f>+AB993*(100-Z993)/100</f>
        <v>2.9249533333333324</v>
      </c>
      <c r="AD993" s="78">
        <f>AC993*AA993</f>
        <v>0.45239333333333326</v>
      </c>
      <c r="AE993" s="78">
        <f>+(AD993/Z993*12.5)</f>
        <v>7.7695898397935531E-2</v>
      </c>
      <c r="AF993" s="61">
        <f>AE993*10000/25</f>
        <v>31.078359359174215</v>
      </c>
      <c r="AG993" s="61"/>
      <c r="AH993" s="74" t="s">
        <v>1493</v>
      </c>
    </row>
    <row r="994" spans="1:34" ht="15" x14ac:dyDescent="0.2">
      <c r="A994" s="106" t="s">
        <v>23</v>
      </c>
      <c r="B994" s="74" t="s">
        <v>1078</v>
      </c>
      <c r="C994" s="74" t="s">
        <v>1157</v>
      </c>
      <c r="D994" s="74" t="s">
        <v>1158</v>
      </c>
      <c r="E994" s="74" t="s">
        <v>2402</v>
      </c>
      <c r="H994" s="74" t="s">
        <v>2508</v>
      </c>
      <c r="I994" s="74" t="s">
        <v>2509</v>
      </c>
      <c r="J994" s="74" t="s">
        <v>2510</v>
      </c>
      <c r="K994" s="74" t="s">
        <v>26</v>
      </c>
      <c r="L994" s="74" t="s">
        <v>2511</v>
      </c>
      <c r="M994" s="107">
        <v>-10.410715</v>
      </c>
      <c r="N994" s="107">
        <v>36.143068329999998</v>
      </c>
      <c r="O994" s="108">
        <v>825.9</v>
      </c>
      <c r="P994" s="108">
        <v>2</v>
      </c>
      <c r="Q994" s="108">
        <v>0.609113825</v>
      </c>
      <c r="R994" s="137"/>
      <c r="S994" s="74">
        <v>28</v>
      </c>
      <c r="T994" s="74">
        <v>12</v>
      </c>
      <c r="U994" s="109">
        <f>V994/X994*T994</f>
        <v>1.04</v>
      </c>
      <c r="V994" s="109">
        <v>0.26</v>
      </c>
      <c r="W994" s="109">
        <v>0.12</v>
      </c>
      <c r="X994" s="74">
        <v>3</v>
      </c>
      <c r="Y994" s="109">
        <v>0.08</v>
      </c>
      <c r="Z994" s="76">
        <f>(V994-W994)/V994*100</f>
        <v>53.846153846153854</v>
      </c>
      <c r="AA994" s="77">
        <f>Y994/W994</f>
        <v>0.66666666666666674</v>
      </c>
      <c r="AB994" s="77">
        <f>U994</f>
        <v>1.04</v>
      </c>
      <c r="AC994" s="78">
        <f>+AB994*(100-Z994)/100</f>
        <v>0.47999999999999993</v>
      </c>
      <c r="AD994" s="78">
        <f>AC994*AA994</f>
        <v>0.32</v>
      </c>
      <c r="AE994" s="78">
        <f>+(AD994/Z994*12.5)</f>
        <v>7.4285714285714274E-2</v>
      </c>
      <c r="AF994" s="63">
        <f>AE994*10000/25</f>
        <v>29.714285714285712</v>
      </c>
      <c r="AG994" s="61"/>
      <c r="AH994" s="74" t="s">
        <v>1493</v>
      </c>
    </row>
    <row r="995" spans="1:34" ht="15" x14ac:dyDescent="0.2">
      <c r="A995" s="106" t="s">
        <v>23</v>
      </c>
      <c r="B995" s="74" t="s">
        <v>1086</v>
      </c>
      <c r="C995" s="74" t="s">
        <v>1103</v>
      </c>
      <c r="D995" s="74" t="s">
        <v>1294</v>
      </c>
      <c r="E995" s="74" t="s">
        <v>1654</v>
      </c>
      <c r="H995" s="74" t="s">
        <v>627</v>
      </c>
      <c r="I995" s="74" t="s">
        <v>2595</v>
      </c>
      <c r="J995" s="74" t="s">
        <v>2596</v>
      </c>
      <c r="K995" s="74" t="s">
        <v>24</v>
      </c>
      <c r="L995" s="74" t="s">
        <v>2598</v>
      </c>
      <c r="M995" s="107">
        <v>-4.4674529701294796</v>
      </c>
      <c r="N995" s="107">
        <v>35.550939231944199</v>
      </c>
      <c r="O995" s="108">
        <v>1512.9390234663999</v>
      </c>
      <c r="P995" s="108">
        <v>1.5</v>
      </c>
      <c r="Q995" s="108">
        <v>1.7428315649999999</v>
      </c>
      <c r="R995" s="135"/>
      <c r="S995" s="74">
        <v>139</v>
      </c>
      <c r="T995" s="74">
        <v>26</v>
      </c>
      <c r="U995" s="109">
        <f>V995/X995*T995</f>
        <v>4.16</v>
      </c>
      <c r="V995" s="109">
        <v>0.48</v>
      </c>
      <c r="W995" s="109">
        <v>0.1268</v>
      </c>
      <c r="X995" s="74">
        <v>3</v>
      </c>
      <c r="Y995" s="109">
        <v>4.9140000000000003E-2</v>
      </c>
      <c r="Z995" s="110">
        <f>(V995-W995)/V995*100</f>
        <v>73.583333333333329</v>
      </c>
      <c r="AA995" s="77">
        <f>Y995/W995</f>
        <v>0.38753943217665621</v>
      </c>
      <c r="AB995" s="77">
        <f>U995</f>
        <v>4.16</v>
      </c>
      <c r="AC995" s="78">
        <f>+AB995*(100-Z995)/100</f>
        <v>1.0989333333333335</v>
      </c>
      <c r="AD995" s="78">
        <f>AC995*AA995</f>
        <v>0.42588000000000015</v>
      </c>
      <c r="AE995" s="78">
        <f>+(AD995/Z995*12.5)</f>
        <v>7.23465458663647E-2</v>
      </c>
      <c r="AF995" s="63">
        <f>AE995*10000/25</f>
        <v>28.93861834654588</v>
      </c>
      <c r="AG995" s="63"/>
      <c r="AH995" s="74" t="s">
        <v>2993</v>
      </c>
    </row>
    <row r="996" spans="1:34" ht="15" x14ac:dyDescent="0.2">
      <c r="A996" s="106" t="s">
        <v>23</v>
      </c>
      <c r="B996" s="74" t="s">
        <v>1078</v>
      </c>
      <c r="C996" s="74" t="s">
        <v>1079</v>
      </c>
      <c r="D996" s="74" t="s">
        <v>1228</v>
      </c>
      <c r="E996" s="74" t="s">
        <v>1276</v>
      </c>
      <c r="H996" s="74" t="s">
        <v>168</v>
      </c>
      <c r="I996" s="74" t="s">
        <v>169</v>
      </c>
      <c r="J996" s="74" t="s">
        <v>169</v>
      </c>
      <c r="K996" s="74" t="s">
        <v>25</v>
      </c>
      <c r="L996" s="74" t="s">
        <v>1313</v>
      </c>
      <c r="M996" s="107">
        <v>-7.6135795584238704</v>
      </c>
      <c r="N996" s="107">
        <v>35.980896143959903</v>
      </c>
      <c r="O996" s="108">
        <v>1352.0097656656601</v>
      </c>
      <c r="P996" s="108">
        <v>8</v>
      </c>
      <c r="Q996" s="108">
        <v>8.3420176949999991</v>
      </c>
      <c r="R996" s="137"/>
      <c r="S996" s="74">
        <v>32</v>
      </c>
      <c r="T996" s="74">
        <v>12</v>
      </c>
      <c r="U996" s="109">
        <f>V996/X996*T996</f>
        <v>1.44</v>
      </c>
      <c r="V996" s="109">
        <v>0.24</v>
      </c>
      <c r="W996" s="109">
        <v>9.7689999999999999E-2</v>
      </c>
      <c r="X996" s="74">
        <v>2</v>
      </c>
      <c r="Y996" s="109">
        <v>5.0799999999999998E-2</v>
      </c>
      <c r="Z996" s="76">
        <f>(V996-W996)/V996*100</f>
        <v>59.295833333333334</v>
      </c>
      <c r="AA996" s="77">
        <f>Y996/W996</f>
        <v>0.52001228375473429</v>
      </c>
      <c r="AB996" s="77">
        <f>U996</f>
        <v>1.44</v>
      </c>
      <c r="AC996" s="78">
        <f>+AB996*(100-Z996)/100</f>
        <v>0.58613999999999999</v>
      </c>
      <c r="AD996" s="78">
        <f>AC996*AA996</f>
        <v>0.30479999999999996</v>
      </c>
      <c r="AE996" s="78">
        <f>+(AD996/Z996*12.5)</f>
        <v>6.4254093176867394E-2</v>
      </c>
      <c r="AF996" s="63">
        <f>AE996*10000/25</f>
        <v>25.701637270746957</v>
      </c>
      <c r="AG996" s="63"/>
      <c r="AH996" s="74" t="s">
        <v>2993</v>
      </c>
    </row>
    <row r="997" spans="1:34" ht="15" x14ac:dyDescent="0.2">
      <c r="A997" s="112" t="s">
        <v>23</v>
      </c>
      <c r="B997" s="113" t="s">
        <v>1078</v>
      </c>
      <c r="C997" s="113" t="s">
        <v>1157</v>
      </c>
      <c r="D997" s="113" t="s">
        <v>1158</v>
      </c>
      <c r="E997" s="113" t="s">
        <v>2402</v>
      </c>
      <c r="F997" s="113"/>
      <c r="G997" s="113"/>
      <c r="H997" s="113" t="s">
        <v>2508</v>
      </c>
      <c r="I997" s="113" t="s">
        <v>2509</v>
      </c>
      <c r="J997" s="113" t="s">
        <v>2510</v>
      </c>
      <c r="K997" s="113" t="s">
        <v>25</v>
      </c>
      <c r="L997" s="113" t="s">
        <v>2512</v>
      </c>
      <c r="M997" s="114">
        <v>-10.4108966666666</v>
      </c>
      <c r="N997" s="114">
        <v>36.143448333333303</v>
      </c>
      <c r="O997" s="115">
        <v>810.6</v>
      </c>
      <c r="P997" s="115">
        <v>2</v>
      </c>
      <c r="Q997" s="115">
        <v>0.609113825</v>
      </c>
      <c r="R997" s="137"/>
      <c r="S997" s="113">
        <v>17</v>
      </c>
      <c r="T997" s="113">
        <v>12</v>
      </c>
      <c r="U997" s="109">
        <f>V997/X997*T997</f>
        <v>0.8</v>
      </c>
      <c r="V997" s="116">
        <v>0.2</v>
      </c>
      <c r="W997" s="116">
        <v>0.06</v>
      </c>
      <c r="X997" s="113">
        <v>3</v>
      </c>
      <c r="Y997" s="116">
        <v>0.08</v>
      </c>
      <c r="Z997" s="76">
        <f>(V997-W997)/V997*100</f>
        <v>70</v>
      </c>
      <c r="AA997" s="77">
        <f>Y997/W997</f>
        <v>1.3333333333333335</v>
      </c>
      <c r="AB997" s="77">
        <f>U997</f>
        <v>0.8</v>
      </c>
      <c r="AC997" s="78">
        <f>+AB997*(100-Z997)/100</f>
        <v>0.24</v>
      </c>
      <c r="AD997" s="78">
        <f>AC997*AA997</f>
        <v>0.32</v>
      </c>
      <c r="AE997" s="78">
        <f>+(AD997/Z997*12.5)</f>
        <v>5.7142857142857148E-2</v>
      </c>
      <c r="AF997" s="63">
        <f>AE997*10000/25</f>
        <v>22.857142857142858</v>
      </c>
      <c r="AG997" s="63"/>
      <c r="AH997" s="74" t="s">
        <v>2993</v>
      </c>
    </row>
    <row r="998" spans="1:34" ht="15" x14ac:dyDescent="0.2">
      <c r="A998" s="106" t="s">
        <v>23</v>
      </c>
      <c r="B998" s="74" t="s">
        <v>1078</v>
      </c>
      <c r="C998" s="74" t="s">
        <v>1079</v>
      </c>
      <c r="D998" s="74" t="s">
        <v>1080</v>
      </c>
      <c r="E998" s="74" t="s">
        <v>1118</v>
      </c>
      <c r="H998" s="74" t="s">
        <v>141</v>
      </c>
      <c r="I998" s="74" t="s">
        <v>142</v>
      </c>
      <c r="J998" s="74" t="s">
        <v>142</v>
      </c>
      <c r="K998" s="74" t="s">
        <v>26</v>
      </c>
      <c r="L998" s="74" t="s">
        <v>1124</v>
      </c>
      <c r="M998" s="107">
        <v>-7.5378249999999998</v>
      </c>
      <c r="N998" s="107">
        <v>35.763218330000001</v>
      </c>
      <c r="O998" s="108">
        <v>1338.9</v>
      </c>
      <c r="P998" s="108">
        <v>1.75</v>
      </c>
      <c r="Q998" s="108">
        <v>2.3924706100000002</v>
      </c>
      <c r="R998" s="137"/>
      <c r="S998" s="74">
        <v>21</v>
      </c>
      <c r="T998" s="74">
        <v>4</v>
      </c>
      <c r="U998" s="109">
        <f>V998/X998*T998</f>
        <v>0.4</v>
      </c>
      <c r="V998" s="109">
        <v>0.1</v>
      </c>
      <c r="W998" s="109">
        <v>6.0330000000000002E-2</v>
      </c>
      <c r="X998" s="74">
        <v>1</v>
      </c>
      <c r="Y998" s="109">
        <v>3.7240000000000002E-2</v>
      </c>
      <c r="Z998" s="76">
        <f>(V998-W998)/V998*100</f>
        <v>39.67</v>
      </c>
      <c r="AA998" s="77">
        <f>Y998/W998</f>
        <v>0.61727167246809223</v>
      </c>
      <c r="AB998" s="77">
        <f>U998</f>
        <v>0.4</v>
      </c>
      <c r="AC998" s="78">
        <f>+AB998*(100-Z998)/100</f>
        <v>0.24132000000000001</v>
      </c>
      <c r="AD998" s="78">
        <f>AC998*AA998</f>
        <v>0.14896000000000001</v>
      </c>
      <c r="AE998" s="78">
        <f>+(AD998/Z998*12.5)</f>
        <v>4.6937232165364252E-2</v>
      </c>
      <c r="AF998" s="63">
        <f>AE998*10000/25</f>
        <v>18.774892866145702</v>
      </c>
      <c r="AG998" s="63"/>
      <c r="AH998" s="74" t="s">
        <v>2993</v>
      </c>
    </row>
    <row r="999" spans="1:34" ht="15" x14ac:dyDescent="0.2">
      <c r="A999" s="106" t="s">
        <v>23</v>
      </c>
      <c r="B999" s="74" t="s">
        <v>1078</v>
      </c>
      <c r="C999" s="74" t="s">
        <v>1113</v>
      </c>
      <c r="D999" s="74" t="s">
        <v>1243</v>
      </c>
      <c r="E999" s="74" t="s">
        <v>1293</v>
      </c>
      <c r="H999" s="74" t="s">
        <v>305</v>
      </c>
      <c r="I999" s="74" t="s">
        <v>980</v>
      </c>
      <c r="J999" s="74" t="s">
        <v>980</v>
      </c>
      <c r="K999" s="74" t="s">
        <v>25</v>
      </c>
      <c r="L999" s="74" t="s">
        <v>1920</v>
      </c>
      <c r="M999" s="107">
        <v>-9.3189502803836692</v>
      </c>
      <c r="N999" s="107">
        <v>34.661000709818197</v>
      </c>
      <c r="O999" s="108">
        <v>2069.2868372728799</v>
      </c>
      <c r="P999" s="108">
        <v>0.75</v>
      </c>
      <c r="Q999" s="108">
        <v>0.60095936000000005</v>
      </c>
      <c r="R999" s="137"/>
      <c r="S999" s="74">
        <v>7</v>
      </c>
      <c r="T999" s="74">
        <v>9</v>
      </c>
      <c r="U999" s="109">
        <f>V999/X999*T999</f>
        <v>2.2800000000000002</v>
      </c>
      <c r="V999" s="109">
        <v>0.76</v>
      </c>
      <c r="W999" s="109">
        <v>0.2</v>
      </c>
      <c r="X999" s="74">
        <v>3</v>
      </c>
      <c r="Y999" s="109">
        <v>8.8999999999999996E-2</v>
      </c>
      <c r="Z999" s="76">
        <f>(V999-W999)/V999*100</f>
        <v>73.684210526315795</v>
      </c>
      <c r="AA999" s="77">
        <f>Y999/W999</f>
        <v>0.44499999999999995</v>
      </c>
      <c r="AB999" s="77">
        <f>U999</f>
        <v>2.2800000000000002</v>
      </c>
      <c r="AC999" s="78">
        <f>+AB999*(100-Z999)/100</f>
        <v>0.6</v>
      </c>
      <c r="AD999" s="78">
        <f>AC999*AA999</f>
        <v>0.26699999999999996</v>
      </c>
      <c r="AE999" s="78">
        <f>+(AD999/Z999*12.5)</f>
        <v>4.5294642857142846E-2</v>
      </c>
      <c r="AF999" s="63">
        <f>AE999*10000/25</f>
        <v>18.117857142857137</v>
      </c>
      <c r="AG999" s="63"/>
      <c r="AH999" s="74" t="s">
        <v>2993</v>
      </c>
    </row>
    <row r="1000" spans="1:34" ht="15" x14ac:dyDescent="0.2">
      <c r="A1000" s="106" t="s">
        <v>23</v>
      </c>
      <c r="B1000" s="74" t="s">
        <v>1086</v>
      </c>
      <c r="C1000" s="74" t="s">
        <v>1103</v>
      </c>
      <c r="D1000" s="74" t="s">
        <v>1104</v>
      </c>
      <c r="E1000" s="74" t="s">
        <v>1399</v>
      </c>
      <c r="H1000" s="74" t="s">
        <v>778</v>
      </c>
      <c r="I1000" s="74" t="s">
        <v>2039</v>
      </c>
      <c r="J1000" s="74" t="s">
        <v>613</v>
      </c>
      <c r="K1000" s="74" t="s">
        <v>26</v>
      </c>
      <c r="L1000" s="74" t="s">
        <v>2041</v>
      </c>
      <c r="M1000" s="107">
        <v>-4.2566916670000001</v>
      </c>
      <c r="N1000" s="107">
        <v>35.70673</v>
      </c>
      <c r="O1000" s="108">
        <v>1367.7</v>
      </c>
      <c r="P1000" s="108">
        <v>1</v>
      </c>
      <c r="Q1000" s="108">
        <v>1.7734725849999999</v>
      </c>
      <c r="R1000" s="135"/>
      <c r="S1000" s="74">
        <v>42</v>
      </c>
      <c r="T1000" s="74">
        <v>30</v>
      </c>
      <c r="U1000" s="109">
        <f>V1000/X1000*T1000</f>
        <v>3.2</v>
      </c>
      <c r="V1000" s="109">
        <v>0.32</v>
      </c>
      <c r="W1000" s="109">
        <v>7.6219999999999996E-2</v>
      </c>
      <c r="X1000" s="74">
        <v>3</v>
      </c>
      <c r="Y1000" s="109">
        <v>2.6859999999999998E-2</v>
      </c>
      <c r="Z1000" s="76">
        <f>(V1000-W1000)/V1000*100</f>
        <v>76.181250000000006</v>
      </c>
      <c r="AA1000" s="77">
        <f>Y1000/W1000</f>
        <v>0.35240094463395433</v>
      </c>
      <c r="AB1000" s="77">
        <f>U1000</f>
        <v>3.2</v>
      </c>
      <c r="AC1000" s="78">
        <f>+AB1000*(100-Z1000)/100</f>
        <v>0.76219999999999988</v>
      </c>
      <c r="AD1000" s="78">
        <f>AC1000*AA1000</f>
        <v>0.26859999999999995</v>
      </c>
      <c r="AE1000" s="78">
        <f>+(AD1000/Z1000*12.5)</f>
        <v>4.4072524407252428E-2</v>
      </c>
      <c r="AF1000" s="63">
        <f>AE1000*10000/25</f>
        <v>17.629009762900971</v>
      </c>
      <c r="AG1000" s="63"/>
      <c r="AH1000" s="74" t="s">
        <v>2993</v>
      </c>
    </row>
    <row r="1001" spans="1:34" ht="15" x14ac:dyDescent="0.2">
      <c r="A1001" s="106" t="s">
        <v>23</v>
      </c>
      <c r="B1001" s="74" t="s">
        <v>1086</v>
      </c>
      <c r="C1001" s="74" t="s">
        <v>1103</v>
      </c>
      <c r="D1001" s="74" t="s">
        <v>1104</v>
      </c>
      <c r="E1001" s="74" t="s">
        <v>1105</v>
      </c>
      <c r="H1001" s="74" t="s">
        <v>721</v>
      </c>
      <c r="I1001" s="74" t="s">
        <v>1414</v>
      </c>
      <c r="J1001" s="74" t="s">
        <v>1415</v>
      </c>
      <c r="K1001" s="74" t="s">
        <v>25</v>
      </c>
      <c r="L1001" s="74" t="s">
        <v>1416</v>
      </c>
      <c r="M1001" s="107">
        <v>-4.2878574639306697</v>
      </c>
      <c r="N1001" s="107">
        <v>35.675972520821503</v>
      </c>
      <c r="O1001" s="108">
        <v>1341.96303784618</v>
      </c>
      <c r="P1001" s="108">
        <v>1</v>
      </c>
      <c r="Q1001" s="108">
        <v>0.89550852000000003</v>
      </c>
      <c r="R1001" s="135"/>
      <c r="S1001" s="74">
        <v>46</v>
      </c>
      <c r="T1001" s="74">
        <v>26</v>
      </c>
      <c r="U1001" s="109">
        <f>V1001/X1001*T1001</f>
        <v>4.333333333333333</v>
      </c>
      <c r="V1001" s="109">
        <v>0.5</v>
      </c>
      <c r="W1001" s="109">
        <v>0.10031999999999999</v>
      </c>
      <c r="X1001" s="74">
        <v>3</v>
      </c>
      <c r="Y1001" s="109">
        <v>2.912E-2</v>
      </c>
      <c r="Z1001" s="76">
        <f>(V1001-W1001)/V1001*100</f>
        <v>79.936000000000007</v>
      </c>
      <c r="AA1001" s="77">
        <f>Y1001/W1001</f>
        <v>0.29027113237639557</v>
      </c>
      <c r="AB1001" s="77">
        <f>U1001</f>
        <v>4.333333333333333</v>
      </c>
      <c r="AC1001" s="78">
        <f>+AB1001*(100-Z1001)/100</f>
        <v>0.86943999999999955</v>
      </c>
      <c r="AD1001" s="78">
        <f>AC1001*AA1001</f>
        <v>0.25237333333333323</v>
      </c>
      <c r="AE1001" s="78">
        <f>+(AD1001/Z1001*12.5)</f>
        <v>3.9464905257539346E-2</v>
      </c>
      <c r="AF1001" s="63">
        <f>AE1001*10000/25</f>
        <v>15.785962103015738</v>
      </c>
      <c r="AG1001" s="63"/>
      <c r="AH1001" s="74" t="s">
        <v>1539</v>
      </c>
    </row>
    <row r="1002" spans="1:34" ht="15" x14ac:dyDescent="0.2">
      <c r="A1002" s="112" t="s">
        <v>23</v>
      </c>
      <c r="B1002" s="113" t="s">
        <v>1078</v>
      </c>
      <c r="C1002" s="113" t="s">
        <v>1157</v>
      </c>
      <c r="D1002" s="113" t="s">
        <v>1158</v>
      </c>
      <c r="E1002" s="113" t="s">
        <v>2402</v>
      </c>
      <c r="F1002" s="113"/>
      <c r="G1002" s="113"/>
      <c r="H1002" s="113" t="s">
        <v>2508</v>
      </c>
      <c r="I1002" s="113" t="s">
        <v>2509</v>
      </c>
      <c r="J1002" s="113" t="s">
        <v>2510</v>
      </c>
      <c r="K1002" s="113" t="s">
        <v>24</v>
      </c>
      <c r="L1002" s="113" t="s">
        <v>2512</v>
      </c>
      <c r="M1002" s="114">
        <v>-10.410774999999999</v>
      </c>
      <c r="N1002" s="114">
        <v>36.14329</v>
      </c>
      <c r="O1002" s="115">
        <v>823</v>
      </c>
      <c r="P1002" s="115">
        <v>2</v>
      </c>
      <c r="Q1002" s="115">
        <v>0.609113825</v>
      </c>
      <c r="R1002" s="137"/>
      <c r="S1002" s="113">
        <v>24</v>
      </c>
      <c r="T1002" s="113">
        <v>8</v>
      </c>
      <c r="U1002" s="109">
        <f>V1002/X1002*T1002</f>
        <v>0.88</v>
      </c>
      <c r="V1002" s="116">
        <v>0.33</v>
      </c>
      <c r="W1002" s="116">
        <v>0.06</v>
      </c>
      <c r="X1002" s="113">
        <v>3</v>
      </c>
      <c r="Y1002" s="116">
        <v>0.08</v>
      </c>
      <c r="Z1002" s="76">
        <f>(V1002-W1002)/V1002*100</f>
        <v>81.818181818181827</v>
      </c>
      <c r="AA1002" s="77">
        <f>Y1002/W1002</f>
        <v>1.3333333333333335</v>
      </c>
      <c r="AB1002" s="77">
        <f>U1002</f>
        <v>0.88</v>
      </c>
      <c r="AC1002" s="78">
        <f>+AB1002*(100-Z1002)/100</f>
        <v>0.15999999999999992</v>
      </c>
      <c r="AD1002" s="78">
        <f>AC1002*AA1002</f>
        <v>0.21333333333333326</v>
      </c>
      <c r="AE1002" s="78">
        <f>+(AD1002/Z1002*12.5)</f>
        <v>3.2592592592592583E-2</v>
      </c>
      <c r="AF1002" s="63">
        <f>AE1002*10000/25</f>
        <v>13.037037037037033</v>
      </c>
      <c r="AG1002" s="63"/>
      <c r="AH1002" s="74" t="s">
        <v>1539</v>
      </c>
    </row>
    <row r="1003" spans="1:34" ht="15" x14ac:dyDescent="0.2">
      <c r="A1003" s="106" t="s">
        <v>23</v>
      </c>
      <c r="B1003" s="74" t="s">
        <v>1078</v>
      </c>
      <c r="C1003" s="74" t="s">
        <v>1157</v>
      </c>
      <c r="D1003" s="74" t="s">
        <v>1158</v>
      </c>
      <c r="E1003" s="74" t="s">
        <v>1159</v>
      </c>
      <c r="H1003" s="74" t="s">
        <v>2411</v>
      </c>
      <c r="I1003" s="74" t="s">
        <v>2412</v>
      </c>
      <c r="J1003" s="74" t="s">
        <v>2412</v>
      </c>
      <c r="K1003" s="74" t="s">
        <v>25</v>
      </c>
      <c r="L1003" s="74" t="s">
        <v>2413</v>
      </c>
      <c r="M1003" s="107">
        <v>-10.459066666666599</v>
      </c>
      <c r="N1003" s="107">
        <v>36.1086216666666</v>
      </c>
      <c r="O1003" s="108">
        <v>850.8</v>
      </c>
      <c r="P1003" s="108">
        <v>4</v>
      </c>
      <c r="Q1003" s="108">
        <v>3.9316876550000002</v>
      </c>
      <c r="R1003" s="137"/>
      <c r="S1003" s="74">
        <v>51</v>
      </c>
      <c r="T1003" s="74">
        <v>47</v>
      </c>
      <c r="U1003" s="109">
        <f>V1003/X1003*T1003</f>
        <v>2.35</v>
      </c>
      <c r="V1003" s="109">
        <v>0.1</v>
      </c>
      <c r="W1003" s="109">
        <v>0.04</v>
      </c>
      <c r="X1003" s="74">
        <v>2</v>
      </c>
      <c r="Y1003" s="109">
        <v>6.0000000000000001E-3</v>
      </c>
      <c r="Z1003" s="76">
        <f>(V1003-W1003)/V1003*100</f>
        <v>60</v>
      </c>
      <c r="AA1003" s="77">
        <f>Y1003/W1003</f>
        <v>0.15</v>
      </c>
      <c r="AB1003" s="77">
        <f>U1003</f>
        <v>2.35</v>
      </c>
      <c r="AC1003" s="78">
        <f>+AB1003*(100-Z1003)/100</f>
        <v>0.94</v>
      </c>
      <c r="AD1003" s="78">
        <f>AC1003*AA1003</f>
        <v>0.14099999999999999</v>
      </c>
      <c r="AE1003" s="78">
        <f>+(AD1003/Z1003*12.5)</f>
        <v>2.9374999999999995E-2</v>
      </c>
      <c r="AF1003" s="63">
        <f>AE1003*10000/25</f>
        <v>11.749999999999998</v>
      </c>
      <c r="AG1003" s="63"/>
      <c r="AH1003" s="74" t="s">
        <v>1539</v>
      </c>
    </row>
    <row r="1004" spans="1:34" ht="15" x14ac:dyDescent="0.2">
      <c r="A1004" s="106" t="s">
        <v>23</v>
      </c>
      <c r="B1004" s="74" t="s">
        <v>1086</v>
      </c>
      <c r="C1004" s="74" t="s">
        <v>1103</v>
      </c>
      <c r="D1004" s="74" t="s">
        <v>1288</v>
      </c>
      <c r="E1004" s="74" t="s">
        <v>1330</v>
      </c>
      <c r="H1004" s="74" t="s">
        <v>676</v>
      </c>
      <c r="I1004" s="74" t="s">
        <v>1987</v>
      </c>
      <c r="J1004" s="74" t="s">
        <v>1987</v>
      </c>
      <c r="K1004" s="74" t="s">
        <v>24</v>
      </c>
      <c r="L1004" s="74" t="s">
        <v>1988</v>
      </c>
      <c r="M1004" s="107">
        <v>-3.7714349999999901</v>
      </c>
      <c r="N1004" s="107">
        <v>35.484029999999997</v>
      </c>
      <c r="O1004" s="108">
        <v>1762.3</v>
      </c>
      <c r="P1004" s="108">
        <v>3</v>
      </c>
      <c r="Q1004" s="108">
        <v>2.898788755</v>
      </c>
      <c r="R1004" s="135"/>
      <c r="S1004" s="74">
        <v>45</v>
      </c>
      <c r="T1004" s="74">
        <v>36</v>
      </c>
      <c r="U1004" s="109">
        <f>V1004/X1004*T1004</f>
        <v>2.5200000000000005</v>
      </c>
      <c r="V1004" s="109">
        <v>0.14000000000000001</v>
      </c>
      <c r="W1004" s="109">
        <v>6.9000000000000006E-2</v>
      </c>
      <c r="X1004" s="74">
        <v>2</v>
      </c>
      <c r="Y1004" s="109">
        <v>5.8300000000000001E-3</v>
      </c>
      <c r="Z1004" s="76">
        <f>(V1004-W1004)/V1004*100</f>
        <v>50.714285714285708</v>
      </c>
      <c r="AA1004" s="77">
        <f>Y1004/W1004</f>
        <v>8.4492753623188394E-2</v>
      </c>
      <c r="AB1004" s="77">
        <f>U1004</f>
        <v>2.5200000000000005</v>
      </c>
      <c r="AC1004" s="78">
        <f>+AB1004*(100-Z1004)/100</f>
        <v>1.2420000000000002</v>
      </c>
      <c r="AD1004" s="78">
        <f>AC1004*AA1004</f>
        <v>0.10494000000000001</v>
      </c>
      <c r="AE1004" s="78">
        <f>+(AD1004/Z1004*12.5)</f>
        <v>2.5865492957746483E-2</v>
      </c>
      <c r="AF1004" s="63">
        <f>AE1004*10000/25</f>
        <v>10.346197183098592</v>
      </c>
      <c r="AG1004" s="63"/>
      <c r="AH1004" s="74" t="s">
        <v>2993</v>
      </c>
    </row>
    <row r="1005" spans="1:34" ht="15" x14ac:dyDescent="0.2">
      <c r="A1005" s="106" t="s">
        <v>23</v>
      </c>
      <c r="B1005" s="74" t="s">
        <v>1078</v>
      </c>
      <c r="C1005" s="74" t="s">
        <v>1079</v>
      </c>
      <c r="D1005" s="74" t="s">
        <v>1080</v>
      </c>
      <c r="E1005" s="74" t="s">
        <v>1118</v>
      </c>
      <c r="H1005" s="74" t="s">
        <v>146</v>
      </c>
      <c r="I1005" s="74" t="s">
        <v>147</v>
      </c>
      <c r="J1005" s="74" t="s">
        <v>147</v>
      </c>
      <c r="K1005" s="74" t="s">
        <v>25</v>
      </c>
      <c r="L1005" s="74" t="s">
        <v>1151</v>
      </c>
      <c r="M1005" s="107">
        <v>-7.5447211743059004</v>
      </c>
      <c r="N1005" s="107">
        <v>35.762798312532297</v>
      </c>
      <c r="O1005" s="108">
        <v>1341.37756633854</v>
      </c>
      <c r="P1005" s="108">
        <v>7</v>
      </c>
      <c r="Q1005" s="108">
        <v>4.6539755700000001</v>
      </c>
      <c r="R1005" s="137"/>
      <c r="S1005" s="74">
        <v>73</v>
      </c>
      <c r="T1005" s="74">
        <v>3</v>
      </c>
      <c r="U1005" s="109">
        <f>V1005/X1005*T1005</f>
        <v>0.24</v>
      </c>
      <c r="V1005" s="109">
        <v>0.16</v>
      </c>
      <c r="W1005" s="109">
        <v>7.1739999999999998E-2</v>
      </c>
      <c r="X1005" s="74">
        <v>2</v>
      </c>
      <c r="Y1005" s="109">
        <v>3.057E-2</v>
      </c>
      <c r="Z1005" s="76">
        <f>(V1005-W1005)/V1005*100</f>
        <v>55.162500000000001</v>
      </c>
      <c r="AA1005" s="77">
        <f>Y1005/W1005</f>
        <v>0.42612210761081687</v>
      </c>
      <c r="AB1005" s="77">
        <f>U1005</f>
        <v>0.24</v>
      </c>
      <c r="AC1005" s="78">
        <f>+AB1005*(100-Z1005)/100</f>
        <v>0.10761</v>
      </c>
      <c r="AD1005" s="78">
        <f>AC1005*AA1005</f>
        <v>4.5855E-2</v>
      </c>
      <c r="AE1005" s="78">
        <f>+(AD1005/Z1005*12.5)</f>
        <v>1.0390890550645819E-2</v>
      </c>
      <c r="AF1005" s="63">
        <f>AE1005*10000/25</f>
        <v>4.1563562202583277</v>
      </c>
      <c r="AG1005" s="61"/>
      <c r="AH1005" s="74" t="s">
        <v>2993</v>
      </c>
    </row>
    <row r="1006" spans="1:34" ht="15" x14ac:dyDescent="0.2">
      <c r="A1006" s="106" t="s">
        <v>23</v>
      </c>
      <c r="B1006" s="74" t="s">
        <v>1078</v>
      </c>
      <c r="C1006" s="74" t="s">
        <v>1079</v>
      </c>
      <c r="D1006" s="74" t="s">
        <v>1080</v>
      </c>
      <c r="E1006" s="74" t="s">
        <v>1118</v>
      </c>
      <c r="H1006" s="74" t="s">
        <v>146</v>
      </c>
      <c r="I1006" s="74" t="s">
        <v>147</v>
      </c>
      <c r="J1006" s="74" t="s">
        <v>147</v>
      </c>
      <c r="K1006" s="74" t="s">
        <v>24</v>
      </c>
      <c r="L1006" s="74" t="s">
        <v>1150</v>
      </c>
      <c r="M1006" s="107">
        <v>-7.5445526551723603</v>
      </c>
      <c r="N1006" s="107">
        <v>35.762140290376003</v>
      </c>
      <c r="O1006" s="108">
        <v>1334.91697732684</v>
      </c>
      <c r="P1006" s="108">
        <v>7</v>
      </c>
      <c r="Q1006" s="108">
        <v>4.6539755700000001</v>
      </c>
      <c r="R1006" s="137"/>
      <c r="S1006" s="74">
        <v>10</v>
      </c>
      <c r="T1006" s="74">
        <v>2</v>
      </c>
      <c r="U1006" s="109">
        <f>V1006/X1006*T1006</f>
        <v>0.2</v>
      </c>
      <c r="V1006" s="109">
        <v>0.2</v>
      </c>
      <c r="W1006" s="109">
        <v>5.2670000000000002E-2</v>
      </c>
      <c r="X1006" s="74">
        <v>2</v>
      </c>
      <c r="Y1006" s="109">
        <v>3.7219999999999996E-2</v>
      </c>
      <c r="Z1006" s="76">
        <f>(V1006-W1006)/V1006*100</f>
        <v>73.665000000000006</v>
      </c>
      <c r="AA1006" s="77">
        <f>Y1006/W1006</f>
        <v>0.70666413518131754</v>
      </c>
      <c r="AB1006" s="77">
        <f>U1006</f>
        <v>0.2</v>
      </c>
      <c r="AC1006" s="78">
        <f>+AB1006*(100-Z1006)/100</f>
        <v>5.2669999999999995E-2</v>
      </c>
      <c r="AD1006" s="78">
        <f>AC1006*AA1006</f>
        <v>3.7219999999999989E-2</v>
      </c>
      <c r="AE1006" s="78">
        <f>+(AD1006/Z1006*12.5)</f>
        <v>6.3157537500848418E-3</v>
      </c>
      <c r="AF1006" s="63">
        <f>AE1006*10000/25</f>
        <v>2.5263015000339366</v>
      </c>
      <c r="AG1006" s="61"/>
      <c r="AH1006" s="74" t="s">
        <v>2993</v>
      </c>
    </row>
    <row r="1007" spans="1:34" ht="15" x14ac:dyDescent="0.2">
      <c r="A1007" s="106" t="s">
        <v>23</v>
      </c>
      <c r="B1007" s="74" t="s">
        <v>1086</v>
      </c>
      <c r="C1007" s="74" t="s">
        <v>1177</v>
      </c>
      <c r="D1007" s="74" t="s">
        <v>1191</v>
      </c>
      <c r="E1007" s="74" t="s">
        <v>1192</v>
      </c>
      <c r="H1007" s="74" t="s">
        <v>1072</v>
      </c>
      <c r="I1007" s="74" t="s">
        <v>2815</v>
      </c>
      <c r="J1007" s="74" t="s">
        <v>850</v>
      </c>
      <c r="K1007" s="74" t="s">
        <v>24</v>
      </c>
      <c r="L1007" s="74" t="s">
        <v>2993</v>
      </c>
      <c r="M1007" s="107">
        <v>-3.4635566666666602</v>
      </c>
      <c r="N1007" s="107">
        <v>36.858608333333301</v>
      </c>
      <c r="O1007" s="108">
        <v>1002.6</v>
      </c>
      <c r="P1007" s="108">
        <v>3</v>
      </c>
      <c r="Q1007" s="108">
        <v>3.4253695099999999</v>
      </c>
      <c r="R1007" s="135"/>
      <c r="U1007" s="109"/>
      <c r="AA1007" s="60"/>
      <c r="AB1007" s="60"/>
      <c r="AC1007" s="61"/>
      <c r="AD1007" s="62"/>
      <c r="AE1007" s="62"/>
      <c r="AF1007" s="63"/>
      <c r="AG1007" s="63"/>
      <c r="AH1007" s="74" t="s">
        <v>2993</v>
      </c>
    </row>
    <row r="1008" spans="1:34" ht="15" x14ac:dyDescent="0.2">
      <c r="A1008" s="106" t="s">
        <v>23</v>
      </c>
      <c r="B1008" s="74" t="s">
        <v>1086</v>
      </c>
      <c r="C1008" s="74" t="s">
        <v>1177</v>
      </c>
      <c r="D1008" s="74" t="s">
        <v>1191</v>
      </c>
      <c r="E1008" s="74" t="s">
        <v>1192</v>
      </c>
      <c r="H1008" s="74" t="s">
        <v>1072</v>
      </c>
      <c r="I1008" s="74" t="s">
        <v>2815</v>
      </c>
      <c r="J1008" s="74" t="s">
        <v>850</v>
      </c>
      <c r="K1008" s="74" t="s">
        <v>25</v>
      </c>
      <c r="L1008" s="74" t="s">
        <v>2993</v>
      </c>
      <c r="M1008" s="107">
        <v>-3.4633166666666599</v>
      </c>
      <c r="N1008" s="107">
        <v>36.8589633333333</v>
      </c>
      <c r="O1008" s="108">
        <v>1002.5</v>
      </c>
      <c r="P1008" s="108">
        <v>3</v>
      </c>
      <c r="Q1008" s="108">
        <v>3.4253695099999999</v>
      </c>
      <c r="R1008" s="135"/>
      <c r="U1008" s="109"/>
      <c r="AA1008" s="60"/>
      <c r="AB1008" s="60"/>
      <c r="AC1008" s="61"/>
      <c r="AD1008" s="62"/>
      <c r="AE1008" s="62"/>
      <c r="AF1008" s="63"/>
      <c r="AG1008" s="63"/>
      <c r="AH1008" s="74" t="s">
        <v>2993</v>
      </c>
    </row>
    <row r="1009" spans="1:34" ht="15" x14ac:dyDescent="0.2">
      <c r="A1009" s="106" t="s">
        <v>23</v>
      </c>
      <c r="B1009" s="74" t="s">
        <v>1086</v>
      </c>
      <c r="C1009" s="74" t="s">
        <v>1177</v>
      </c>
      <c r="D1009" s="74" t="s">
        <v>1191</v>
      </c>
      <c r="E1009" s="74" t="s">
        <v>1192</v>
      </c>
      <c r="H1009" s="74" t="s">
        <v>1072</v>
      </c>
      <c r="I1009" s="74" t="s">
        <v>2815</v>
      </c>
      <c r="J1009" s="74" t="s">
        <v>850</v>
      </c>
      <c r="K1009" s="74" t="s">
        <v>26</v>
      </c>
      <c r="L1009" s="74" t="s">
        <v>2993</v>
      </c>
      <c r="M1009" s="107">
        <v>-3.4638516670000001</v>
      </c>
      <c r="N1009" s="107">
        <v>36.858371669999997</v>
      </c>
      <c r="O1009" s="108">
        <v>1007.8</v>
      </c>
      <c r="P1009" s="108">
        <v>3</v>
      </c>
      <c r="Q1009" s="108">
        <v>3.4253695099999999</v>
      </c>
      <c r="R1009" s="135"/>
      <c r="U1009" s="109"/>
      <c r="AA1009" s="60"/>
      <c r="AB1009" s="60"/>
      <c r="AC1009" s="61"/>
      <c r="AD1009" s="62"/>
      <c r="AE1009" s="62"/>
      <c r="AF1009" s="63"/>
      <c r="AG1009" s="63"/>
      <c r="AH1009" s="74" t="s">
        <v>2993</v>
      </c>
    </row>
    <row r="1010" spans="1:34" ht="15" x14ac:dyDescent="0.2">
      <c r="A1010" s="106" t="s">
        <v>23</v>
      </c>
      <c r="B1010" s="74" t="s">
        <v>1086</v>
      </c>
      <c r="C1010" s="74" t="s">
        <v>1177</v>
      </c>
      <c r="D1010" s="74" t="s">
        <v>1191</v>
      </c>
      <c r="E1010" s="74" t="s">
        <v>1192</v>
      </c>
      <c r="H1010" s="74" t="s">
        <v>695</v>
      </c>
      <c r="I1010" s="74" t="s">
        <v>1193</v>
      </c>
      <c r="J1010" s="74" t="s">
        <v>1193</v>
      </c>
      <c r="K1010" s="74" t="s">
        <v>24</v>
      </c>
      <c r="L1010" s="74" t="s">
        <v>2993</v>
      </c>
      <c r="M1010" s="107">
        <v>-3.45249077539779</v>
      </c>
      <c r="N1010" s="107">
        <v>36.852874189669102</v>
      </c>
      <c r="O1010" s="108">
        <v>1010.18980423456</v>
      </c>
      <c r="P1010" s="108">
        <v>1</v>
      </c>
      <c r="Q1010" s="108">
        <v>0.81767044499999997</v>
      </c>
      <c r="R1010" s="135"/>
      <c r="U1010" s="109"/>
      <c r="AA1010" s="60"/>
      <c r="AB1010" s="60"/>
      <c r="AC1010" s="61"/>
      <c r="AD1010" s="62"/>
      <c r="AE1010" s="62"/>
      <c r="AF1010" s="63"/>
      <c r="AG1010" s="63"/>
      <c r="AH1010" s="74" t="s">
        <v>2993</v>
      </c>
    </row>
    <row r="1011" spans="1:34" ht="15" x14ac:dyDescent="0.2">
      <c r="A1011" s="106" t="s">
        <v>23</v>
      </c>
      <c r="B1011" s="74" t="s">
        <v>1086</v>
      </c>
      <c r="C1011" s="74" t="s">
        <v>1177</v>
      </c>
      <c r="D1011" s="74" t="s">
        <v>1191</v>
      </c>
      <c r="E1011" s="74" t="s">
        <v>1192</v>
      </c>
      <c r="H1011" s="74" t="s">
        <v>695</v>
      </c>
      <c r="I1011" s="74" t="s">
        <v>1193</v>
      </c>
      <c r="J1011" s="74" t="s">
        <v>1193</v>
      </c>
      <c r="K1011" s="74" t="s">
        <v>25</v>
      </c>
      <c r="L1011" s="74" t="s">
        <v>2993</v>
      </c>
      <c r="M1011" s="107">
        <v>-3.4525135766862798</v>
      </c>
      <c r="N1011" s="107">
        <v>36.852777624807501</v>
      </c>
      <c r="O1011" s="108">
        <v>1010.43018437174</v>
      </c>
      <c r="P1011" s="108">
        <v>1</v>
      </c>
      <c r="Q1011" s="108">
        <v>0.81767044499999997</v>
      </c>
      <c r="R1011" s="135"/>
      <c r="U1011" s="109"/>
      <c r="AA1011" s="60"/>
      <c r="AB1011" s="60"/>
      <c r="AC1011" s="61"/>
      <c r="AD1011" s="62"/>
      <c r="AE1011" s="62"/>
      <c r="AF1011" s="63"/>
      <c r="AG1011" s="63"/>
      <c r="AH1011" s="74" t="s">
        <v>2993</v>
      </c>
    </row>
    <row r="1012" spans="1:34" ht="15" x14ac:dyDescent="0.2">
      <c r="A1012" s="106" t="s">
        <v>23</v>
      </c>
      <c r="B1012" s="74" t="s">
        <v>1086</v>
      </c>
      <c r="C1012" s="74" t="s">
        <v>1177</v>
      </c>
      <c r="D1012" s="74" t="s">
        <v>1191</v>
      </c>
      <c r="E1012" s="74" t="s">
        <v>1192</v>
      </c>
      <c r="H1012" s="74" t="s">
        <v>695</v>
      </c>
      <c r="I1012" s="74" t="s">
        <v>1193</v>
      </c>
      <c r="J1012" s="74" t="s">
        <v>1193</v>
      </c>
      <c r="K1012" s="74" t="s">
        <v>26</v>
      </c>
      <c r="L1012" s="74" t="s">
        <v>2993</v>
      </c>
      <c r="M1012" s="107">
        <v>-3.4524623029999999</v>
      </c>
      <c r="N1012" s="107">
        <v>36.853203290000003</v>
      </c>
      <c r="O1012" s="108">
        <v>1017.296214</v>
      </c>
      <c r="P1012" s="108">
        <v>1</v>
      </c>
      <c r="Q1012" s="108">
        <v>0.81767044499999997</v>
      </c>
      <c r="R1012" s="135"/>
      <c r="U1012" s="109"/>
      <c r="AA1012" s="60"/>
      <c r="AB1012" s="60"/>
      <c r="AC1012" s="61"/>
      <c r="AD1012" s="62"/>
      <c r="AE1012" s="62"/>
      <c r="AF1012" s="63"/>
      <c r="AG1012" s="63"/>
      <c r="AH1012" s="74" t="s">
        <v>2993</v>
      </c>
    </row>
    <row r="1013" spans="1:34" ht="15" x14ac:dyDescent="0.2">
      <c r="A1013" s="106" t="s">
        <v>23</v>
      </c>
      <c r="B1013" s="74" t="s">
        <v>1086</v>
      </c>
      <c r="C1013" s="74" t="s">
        <v>1177</v>
      </c>
      <c r="D1013" s="74" t="s">
        <v>1191</v>
      </c>
      <c r="E1013" s="74" t="s">
        <v>1192</v>
      </c>
      <c r="H1013" s="74" t="s">
        <v>477</v>
      </c>
      <c r="I1013" s="74" t="s">
        <v>1223</v>
      </c>
      <c r="J1013" s="74" t="s">
        <v>701</v>
      </c>
      <c r="K1013" s="74" t="s">
        <v>24</v>
      </c>
      <c r="L1013" s="74" t="s">
        <v>2993</v>
      </c>
      <c r="M1013" s="107">
        <v>-3.45709812144867</v>
      </c>
      <c r="N1013" s="107">
        <v>36.856652066132803</v>
      </c>
      <c r="O1013" s="108">
        <v>990.60237169427603</v>
      </c>
      <c r="P1013" s="108">
        <v>2.25</v>
      </c>
      <c r="Q1013" s="108">
        <v>1.7257813200000001</v>
      </c>
      <c r="R1013" s="135"/>
      <c r="U1013" s="109"/>
      <c r="AA1013" s="60"/>
      <c r="AB1013" s="60"/>
      <c r="AC1013" s="61"/>
      <c r="AD1013" s="62"/>
      <c r="AE1013" s="62"/>
      <c r="AF1013" s="63"/>
      <c r="AG1013" s="63"/>
      <c r="AH1013" s="74" t="s">
        <v>2993</v>
      </c>
    </row>
    <row r="1014" spans="1:34" ht="15" x14ac:dyDescent="0.2">
      <c r="A1014" s="106" t="s">
        <v>23</v>
      </c>
      <c r="B1014" s="74" t="s">
        <v>1086</v>
      </c>
      <c r="C1014" s="74" t="s">
        <v>1177</v>
      </c>
      <c r="D1014" s="74" t="s">
        <v>1191</v>
      </c>
      <c r="E1014" s="74" t="s">
        <v>1192</v>
      </c>
      <c r="H1014" s="74" t="s">
        <v>477</v>
      </c>
      <c r="I1014" s="74" t="s">
        <v>1223</v>
      </c>
      <c r="J1014" s="74" t="s">
        <v>701</v>
      </c>
      <c r="K1014" s="74" t="s">
        <v>25</v>
      </c>
      <c r="L1014" s="74" t="s">
        <v>2993</v>
      </c>
      <c r="M1014" s="107">
        <v>-3.4569489966604499</v>
      </c>
      <c r="N1014" s="107">
        <v>36.857135538783403</v>
      </c>
      <c r="O1014" s="108">
        <v>989.72426999157506</v>
      </c>
      <c r="P1014" s="108">
        <v>2.25</v>
      </c>
      <c r="Q1014" s="108">
        <v>1.7257813200000001</v>
      </c>
      <c r="R1014" s="135"/>
      <c r="U1014" s="109"/>
      <c r="AA1014" s="60"/>
      <c r="AB1014" s="60"/>
      <c r="AC1014" s="61"/>
      <c r="AD1014" s="62"/>
      <c r="AE1014" s="62"/>
      <c r="AF1014" s="63"/>
      <c r="AG1014" s="63"/>
      <c r="AH1014" s="74" t="s">
        <v>2993</v>
      </c>
    </row>
    <row r="1015" spans="1:34" ht="15" x14ac:dyDescent="0.2">
      <c r="A1015" s="106" t="s">
        <v>23</v>
      </c>
      <c r="B1015" s="74" t="s">
        <v>1086</v>
      </c>
      <c r="C1015" s="74" t="s">
        <v>1177</v>
      </c>
      <c r="D1015" s="74" t="s">
        <v>1191</v>
      </c>
      <c r="E1015" s="74" t="s">
        <v>1192</v>
      </c>
      <c r="H1015" s="74" t="s">
        <v>477</v>
      </c>
      <c r="I1015" s="74" t="s">
        <v>1223</v>
      </c>
      <c r="J1015" s="74" t="s">
        <v>701</v>
      </c>
      <c r="K1015" s="74" t="s">
        <v>26</v>
      </c>
      <c r="L1015" s="74" t="s">
        <v>2993</v>
      </c>
      <c r="M1015" s="107">
        <v>-3.4572942969999998</v>
      </c>
      <c r="N1015" s="107">
        <v>36.856389440000001</v>
      </c>
      <c r="O1015" s="108">
        <v>997.75496669999995</v>
      </c>
      <c r="P1015" s="108">
        <v>2.25</v>
      </c>
      <c r="Q1015" s="108">
        <v>1.7257813200000001</v>
      </c>
      <c r="R1015" s="135"/>
      <c r="U1015" s="109"/>
      <c r="AA1015" s="60"/>
      <c r="AB1015" s="60"/>
      <c r="AC1015" s="61"/>
      <c r="AD1015" s="62"/>
      <c r="AE1015" s="62"/>
      <c r="AF1015" s="63"/>
      <c r="AG1015" s="63"/>
      <c r="AH1015" s="74" t="s">
        <v>2993</v>
      </c>
    </row>
    <row r="1016" spans="1:34" ht="15" x14ac:dyDescent="0.2">
      <c r="A1016" s="106" t="s">
        <v>23</v>
      </c>
      <c r="B1016" s="74" t="s">
        <v>1086</v>
      </c>
      <c r="C1016" s="74" t="s">
        <v>1177</v>
      </c>
      <c r="D1016" s="74" t="s">
        <v>1191</v>
      </c>
      <c r="E1016" s="74" t="s">
        <v>1192</v>
      </c>
      <c r="H1016" s="74" t="s">
        <v>1012</v>
      </c>
      <c r="I1016" s="74" t="s">
        <v>1510</v>
      </c>
      <c r="J1016" s="74" t="s">
        <v>1013</v>
      </c>
      <c r="K1016" s="74" t="s">
        <v>24</v>
      </c>
      <c r="L1016" s="74" t="s">
        <v>2993</v>
      </c>
      <c r="M1016" s="107">
        <v>-3.4583383333333302</v>
      </c>
      <c r="N1016" s="107">
        <v>36.847425000000001</v>
      </c>
      <c r="O1016" s="108">
        <v>1030.5999999999999</v>
      </c>
      <c r="P1016" s="108">
        <v>1</v>
      </c>
      <c r="Q1016" s="108">
        <v>0.938751895</v>
      </c>
      <c r="R1016" s="135"/>
      <c r="S1016" s="74" t="s">
        <v>2993</v>
      </c>
      <c r="U1016" s="109"/>
      <c r="AA1016" s="60"/>
      <c r="AB1016" s="60"/>
      <c r="AC1016" s="61"/>
      <c r="AD1016" s="62"/>
      <c r="AE1016" s="62"/>
      <c r="AF1016" s="63"/>
      <c r="AG1016" s="63"/>
      <c r="AH1016" s="74" t="s">
        <v>2993</v>
      </c>
    </row>
    <row r="1017" spans="1:34" ht="15" x14ac:dyDescent="0.2">
      <c r="A1017" s="106" t="s">
        <v>23</v>
      </c>
      <c r="B1017" s="74" t="s">
        <v>1086</v>
      </c>
      <c r="C1017" s="74" t="s">
        <v>1177</v>
      </c>
      <c r="D1017" s="74" t="s">
        <v>1191</v>
      </c>
      <c r="E1017" s="74" t="s">
        <v>1192</v>
      </c>
      <c r="H1017" s="74" t="s">
        <v>1012</v>
      </c>
      <c r="I1017" s="74" t="s">
        <v>1510</v>
      </c>
      <c r="J1017" s="74" t="s">
        <v>1013</v>
      </c>
      <c r="K1017" s="74" t="s">
        <v>25</v>
      </c>
      <c r="L1017" s="74" t="s">
        <v>2993</v>
      </c>
      <c r="M1017" s="107">
        <v>-3.458615</v>
      </c>
      <c r="N1017" s="107">
        <v>36.847214999999998</v>
      </c>
      <c r="O1017" s="108">
        <v>1032.9000000000001</v>
      </c>
      <c r="P1017" s="108">
        <v>1</v>
      </c>
      <c r="Q1017" s="108">
        <v>0.938751895</v>
      </c>
      <c r="R1017" s="135"/>
      <c r="S1017" s="74" t="s">
        <v>2993</v>
      </c>
      <c r="U1017" s="109"/>
      <c r="AA1017" s="60"/>
      <c r="AB1017" s="60"/>
      <c r="AC1017" s="61"/>
      <c r="AD1017" s="62"/>
      <c r="AE1017" s="62"/>
      <c r="AF1017" s="63"/>
      <c r="AG1017" s="63"/>
      <c r="AH1017" s="74" t="s">
        <v>2993</v>
      </c>
    </row>
    <row r="1018" spans="1:34" ht="15" x14ac:dyDescent="0.2">
      <c r="A1018" s="106" t="s">
        <v>23</v>
      </c>
      <c r="B1018" s="74" t="s">
        <v>1086</v>
      </c>
      <c r="C1018" s="74" t="s">
        <v>1177</v>
      </c>
      <c r="D1018" s="74" t="s">
        <v>1191</v>
      </c>
      <c r="E1018" s="74" t="s">
        <v>1192</v>
      </c>
      <c r="H1018" s="74" t="s">
        <v>1012</v>
      </c>
      <c r="I1018" s="74" t="s">
        <v>1510</v>
      </c>
      <c r="J1018" s="74" t="s">
        <v>1013</v>
      </c>
      <c r="K1018" s="74" t="s">
        <v>26</v>
      </c>
      <c r="L1018" s="74" t="s">
        <v>2993</v>
      </c>
      <c r="M1018" s="107">
        <v>-3.458138333</v>
      </c>
      <c r="N1018" s="107">
        <v>36.847521669999999</v>
      </c>
      <c r="O1018" s="108">
        <v>1019.1</v>
      </c>
      <c r="P1018" s="108">
        <v>1</v>
      </c>
      <c r="Q1018" s="108">
        <v>0.938751895</v>
      </c>
      <c r="R1018" s="135"/>
      <c r="S1018" s="74" t="s">
        <v>2993</v>
      </c>
      <c r="U1018" s="109"/>
      <c r="AA1018" s="60"/>
      <c r="AB1018" s="60"/>
      <c r="AC1018" s="61"/>
      <c r="AD1018" s="62"/>
      <c r="AE1018" s="62"/>
      <c r="AF1018" s="63"/>
      <c r="AG1018" s="63"/>
      <c r="AH1018" s="74" t="s">
        <v>2993</v>
      </c>
    </row>
    <row r="1019" spans="1:34" ht="15" x14ac:dyDescent="0.2">
      <c r="A1019" s="106" t="s">
        <v>23</v>
      </c>
      <c r="B1019" s="74" t="s">
        <v>1086</v>
      </c>
      <c r="C1019" s="74" t="s">
        <v>1177</v>
      </c>
      <c r="D1019" s="74" t="s">
        <v>1191</v>
      </c>
      <c r="E1019" s="74" t="s">
        <v>1192</v>
      </c>
      <c r="H1019" s="74" t="s">
        <v>478</v>
      </c>
      <c r="I1019" s="74" t="s">
        <v>1413</v>
      </c>
      <c r="K1019" s="74" t="s">
        <v>24</v>
      </c>
      <c r="L1019" s="74" t="s">
        <v>2993</v>
      </c>
      <c r="M1019" s="107">
        <v>-3.4606216666666598</v>
      </c>
      <c r="N1019" s="107">
        <v>36.856578333333303</v>
      </c>
      <c r="O1019" s="108">
        <v>1006.9</v>
      </c>
      <c r="P1019" s="108">
        <v>3</v>
      </c>
      <c r="Q1019" s="108">
        <v>2.0838364650000001</v>
      </c>
      <c r="R1019" s="135"/>
      <c r="U1019" s="109"/>
      <c r="AA1019" s="60"/>
      <c r="AB1019" s="60"/>
      <c r="AC1019" s="61"/>
      <c r="AD1019" s="62"/>
      <c r="AE1019" s="62"/>
      <c r="AF1019" s="63"/>
      <c r="AG1019" s="63"/>
      <c r="AH1019" s="74" t="s">
        <v>2993</v>
      </c>
    </row>
    <row r="1020" spans="1:34" ht="15" x14ac:dyDescent="0.2">
      <c r="A1020" s="106" t="s">
        <v>23</v>
      </c>
      <c r="B1020" s="74" t="s">
        <v>1086</v>
      </c>
      <c r="C1020" s="74" t="s">
        <v>1177</v>
      </c>
      <c r="D1020" s="74" t="s">
        <v>1191</v>
      </c>
      <c r="E1020" s="74" t="s">
        <v>1192</v>
      </c>
      <c r="H1020" s="74" t="s">
        <v>478</v>
      </c>
      <c r="I1020" s="74" t="s">
        <v>1413</v>
      </c>
      <c r="K1020" s="74" t="s">
        <v>25</v>
      </c>
      <c r="L1020" s="74" t="s">
        <v>2993</v>
      </c>
      <c r="M1020" s="107">
        <v>-3.4604816666666598</v>
      </c>
      <c r="N1020" s="107">
        <v>36.856184999999897</v>
      </c>
      <c r="O1020" s="108">
        <v>1020.2</v>
      </c>
      <c r="P1020" s="108">
        <v>3</v>
      </c>
      <c r="Q1020" s="108">
        <v>2.0838364650000001</v>
      </c>
      <c r="R1020" s="135"/>
      <c r="U1020" s="109"/>
      <c r="AA1020" s="60"/>
      <c r="AB1020" s="60"/>
      <c r="AC1020" s="61"/>
      <c r="AD1020" s="62"/>
      <c r="AE1020" s="62"/>
      <c r="AF1020" s="63"/>
      <c r="AG1020" s="63"/>
      <c r="AH1020" s="74" t="s">
        <v>2993</v>
      </c>
    </row>
    <row r="1021" spans="1:34" ht="15" x14ac:dyDescent="0.2">
      <c r="A1021" s="106" t="s">
        <v>23</v>
      </c>
      <c r="B1021" s="74" t="s">
        <v>1086</v>
      </c>
      <c r="C1021" s="74" t="s">
        <v>1177</v>
      </c>
      <c r="D1021" s="74" t="s">
        <v>1191</v>
      </c>
      <c r="E1021" s="74" t="s">
        <v>1192</v>
      </c>
      <c r="H1021" s="74" t="s">
        <v>478</v>
      </c>
      <c r="I1021" s="74" t="s">
        <v>1413</v>
      </c>
      <c r="K1021" s="74" t="s">
        <v>26</v>
      </c>
      <c r="L1021" s="74" t="s">
        <v>2993</v>
      </c>
      <c r="M1021" s="107">
        <v>-3.460893333</v>
      </c>
      <c r="N1021" s="107">
        <v>36.856760000000001</v>
      </c>
      <c r="O1021" s="108">
        <v>1014.7</v>
      </c>
      <c r="P1021" s="108">
        <v>3</v>
      </c>
      <c r="Q1021" s="108">
        <v>2.0838364650000001</v>
      </c>
      <c r="R1021" s="135"/>
      <c r="U1021" s="109"/>
      <c r="AA1021" s="60"/>
      <c r="AB1021" s="60"/>
      <c r="AC1021" s="61"/>
      <c r="AD1021" s="62"/>
      <c r="AE1021" s="62"/>
      <c r="AF1021" s="63"/>
      <c r="AG1021" s="63"/>
      <c r="AH1021" s="74" t="s">
        <v>2993</v>
      </c>
    </row>
    <row r="1022" spans="1:34" ht="15" x14ac:dyDescent="0.2">
      <c r="A1022" s="106" t="s">
        <v>23</v>
      </c>
      <c r="B1022" s="74" t="s">
        <v>1086</v>
      </c>
      <c r="C1022" s="74" t="s">
        <v>1177</v>
      </c>
      <c r="D1022" s="74" t="s">
        <v>1191</v>
      </c>
      <c r="E1022" s="74" t="s">
        <v>1503</v>
      </c>
      <c r="H1022" s="74" t="s">
        <v>860</v>
      </c>
      <c r="I1022" s="74" t="s">
        <v>2873</v>
      </c>
      <c r="J1022" s="74" t="s">
        <v>2874</v>
      </c>
      <c r="K1022" s="74" t="s">
        <v>24</v>
      </c>
      <c r="L1022" s="74" t="s">
        <v>2993</v>
      </c>
      <c r="M1022" s="107">
        <v>-3.4515326707185001</v>
      </c>
      <c r="N1022" s="107">
        <v>36.918372815386498</v>
      </c>
      <c r="O1022" s="108">
        <v>1015.67178176972</v>
      </c>
      <c r="P1022" s="108">
        <v>2</v>
      </c>
      <c r="Q1022" s="108">
        <v>1.369208805</v>
      </c>
      <c r="R1022" s="135"/>
      <c r="U1022" s="109"/>
      <c r="Z1022" s="110"/>
      <c r="AA1022" s="60"/>
      <c r="AB1022" s="60"/>
      <c r="AC1022" s="61"/>
      <c r="AD1022" s="61"/>
      <c r="AE1022" s="61"/>
      <c r="AF1022" s="63"/>
      <c r="AG1022" s="63"/>
      <c r="AH1022" s="74" t="s">
        <v>2993</v>
      </c>
    </row>
    <row r="1023" spans="1:34" ht="15" x14ac:dyDescent="0.2">
      <c r="A1023" s="106" t="s">
        <v>23</v>
      </c>
      <c r="B1023" s="74" t="s">
        <v>1086</v>
      </c>
      <c r="C1023" s="74" t="s">
        <v>1177</v>
      </c>
      <c r="D1023" s="74" t="s">
        <v>1191</v>
      </c>
      <c r="E1023" s="74" t="s">
        <v>1503</v>
      </c>
      <c r="H1023" s="74" t="s">
        <v>860</v>
      </c>
      <c r="I1023" s="74" t="s">
        <v>2873</v>
      </c>
      <c r="J1023" s="74" t="s">
        <v>2874</v>
      </c>
      <c r="K1023" s="74" t="s">
        <v>25</v>
      </c>
      <c r="L1023" s="74" t="s">
        <v>2993</v>
      </c>
      <c r="M1023" s="107">
        <v>-3.4512929173599098</v>
      </c>
      <c r="N1023" s="107">
        <v>36.918919065466497</v>
      </c>
      <c r="O1023" s="108">
        <v>1003.43727699526</v>
      </c>
      <c r="P1023" s="108">
        <v>2</v>
      </c>
      <c r="Q1023" s="108">
        <v>1.369208805</v>
      </c>
      <c r="R1023" s="135"/>
      <c r="U1023" s="109"/>
      <c r="Z1023" s="110"/>
      <c r="AA1023" s="60"/>
      <c r="AB1023" s="60"/>
      <c r="AC1023" s="61"/>
      <c r="AD1023" s="61"/>
      <c r="AE1023" s="61"/>
      <c r="AF1023" s="63"/>
      <c r="AG1023" s="63"/>
      <c r="AH1023" s="74" t="s">
        <v>2993</v>
      </c>
    </row>
    <row r="1024" spans="1:34" ht="15" x14ac:dyDescent="0.2">
      <c r="A1024" s="106" t="s">
        <v>23</v>
      </c>
      <c r="B1024" s="74" t="s">
        <v>1086</v>
      </c>
      <c r="C1024" s="74" t="s">
        <v>1177</v>
      </c>
      <c r="D1024" s="74" t="s">
        <v>1191</v>
      </c>
      <c r="E1024" s="74" t="s">
        <v>1503</v>
      </c>
      <c r="H1024" s="74" t="s">
        <v>860</v>
      </c>
      <c r="I1024" s="74" t="s">
        <v>2873</v>
      </c>
      <c r="J1024" s="74" t="s">
        <v>2874</v>
      </c>
      <c r="K1024" s="74" t="s">
        <v>26</v>
      </c>
      <c r="L1024" s="74" t="s">
        <v>2993</v>
      </c>
      <c r="M1024" s="107">
        <v>-3.4517839330000002</v>
      </c>
      <c r="N1024" s="107">
        <v>36.917955390000003</v>
      </c>
      <c r="O1024" s="108">
        <v>1000.669298</v>
      </c>
      <c r="P1024" s="108">
        <v>2</v>
      </c>
      <c r="Q1024" s="108">
        <v>1.369208805</v>
      </c>
      <c r="R1024" s="135"/>
      <c r="U1024" s="109"/>
      <c r="Z1024" s="110"/>
      <c r="AA1024" s="60"/>
      <c r="AB1024" s="60"/>
      <c r="AC1024" s="61"/>
      <c r="AD1024" s="61"/>
      <c r="AE1024" s="61"/>
      <c r="AF1024" s="63"/>
      <c r="AG1024" s="63"/>
      <c r="AH1024" s="74" t="s">
        <v>2993</v>
      </c>
    </row>
    <row r="1025" spans="1:34" ht="15" x14ac:dyDescent="0.2">
      <c r="A1025" s="106" t="s">
        <v>23</v>
      </c>
      <c r="B1025" s="74" t="s">
        <v>1086</v>
      </c>
      <c r="C1025" s="74" t="s">
        <v>1177</v>
      </c>
      <c r="D1025" s="74" t="s">
        <v>1191</v>
      </c>
      <c r="E1025" s="74" t="s">
        <v>1503</v>
      </c>
      <c r="H1025" s="74" t="s">
        <v>483</v>
      </c>
      <c r="I1025" s="74" t="s">
        <v>480</v>
      </c>
      <c r="J1025" s="74" t="s">
        <v>480</v>
      </c>
      <c r="K1025" s="74" t="s">
        <v>24</v>
      </c>
      <c r="L1025" s="74" t="s">
        <v>2993</v>
      </c>
      <c r="M1025" s="107">
        <v>-3.4514300723512701</v>
      </c>
      <c r="N1025" s="107">
        <v>36.915590193271299</v>
      </c>
      <c r="O1025" s="108">
        <v>998.04166611846495</v>
      </c>
      <c r="P1025" s="108">
        <v>0.75</v>
      </c>
      <c r="Q1025" s="108">
        <v>1.732947365</v>
      </c>
      <c r="R1025" s="135"/>
      <c r="U1025" s="109"/>
      <c r="AA1025" s="60"/>
      <c r="AB1025" s="60"/>
      <c r="AC1025" s="61"/>
      <c r="AD1025" s="62"/>
      <c r="AE1025" s="62"/>
      <c r="AF1025" s="63"/>
      <c r="AG1025" s="63"/>
      <c r="AH1025" s="74" t="s">
        <v>2993</v>
      </c>
    </row>
    <row r="1026" spans="1:34" ht="15" x14ac:dyDescent="0.2">
      <c r="A1026" s="106" t="s">
        <v>23</v>
      </c>
      <c r="B1026" s="74" t="s">
        <v>1086</v>
      </c>
      <c r="C1026" s="74" t="s">
        <v>1177</v>
      </c>
      <c r="D1026" s="74" t="s">
        <v>1191</v>
      </c>
      <c r="E1026" s="74" t="s">
        <v>1503</v>
      </c>
      <c r="H1026" s="74" t="s">
        <v>483</v>
      </c>
      <c r="I1026" s="74" t="s">
        <v>480</v>
      </c>
      <c r="J1026" s="74" t="s">
        <v>480</v>
      </c>
      <c r="K1026" s="74" t="s">
        <v>25</v>
      </c>
      <c r="L1026" s="74" t="s">
        <v>2993</v>
      </c>
      <c r="M1026" s="107">
        <v>-3.4519159861359898</v>
      </c>
      <c r="N1026" s="107">
        <v>36.915821649940298</v>
      </c>
      <c r="O1026" s="108">
        <v>1001.15348918365</v>
      </c>
      <c r="P1026" s="108">
        <v>0.75</v>
      </c>
      <c r="Q1026" s="108">
        <v>1.732947365</v>
      </c>
      <c r="R1026" s="135"/>
      <c r="U1026" s="109"/>
      <c r="AA1026" s="60"/>
      <c r="AB1026" s="60"/>
      <c r="AC1026" s="61"/>
      <c r="AD1026" s="62"/>
      <c r="AE1026" s="62"/>
      <c r="AF1026" s="63"/>
      <c r="AG1026" s="63"/>
      <c r="AH1026" s="74" t="s">
        <v>2993</v>
      </c>
    </row>
    <row r="1027" spans="1:34" ht="15" x14ac:dyDescent="0.2">
      <c r="A1027" s="106" t="s">
        <v>23</v>
      </c>
      <c r="B1027" s="74" t="s">
        <v>1086</v>
      </c>
      <c r="C1027" s="74" t="s">
        <v>1177</v>
      </c>
      <c r="D1027" s="74" t="s">
        <v>1191</v>
      </c>
      <c r="E1027" s="74" t="s">
        <v>1503</v>
      </c>
      <c r="H1027" s="74" t="s">
        <v>483</v>
      </c>
      <c r="I1027" s="74" t="s">
        <v>480</v>
      </c>
      <c r="J1027" s="74" t="s">
        <v>480</v>
      </c>
      <c r="K1027" s="74" t="s">
        <v>26</v>
      </c>
      <c r="L1027" s="74" t="s">
        <v>2993</v>
      </c>
      <c r="M1027" s="107">
        <v>-3.4511976290000002</v>
      </c>
      <c r="N1027" s="107">
        <v>36.915623099999998</v>
      </c>
      <c r="O1027" s="108">
        <v>998.577856</v>
      </c>
      <c r="P1027" s="108">
        <v>0.75</v>
      </c>
      <c r="Q1027" s="108">
        <v>1.732947365</v>
      </c>
      <c r="R1027" s="135"/>
      <c r="U1027" s="109"/>
      <c r="AA1027" s="60"/>
      <c r="AB1027" s="60"/>
      <c r="AC1027" s="61"/>
      <c r="AD1027" s="62"/>
      <c r="AE1027" s="62"/>
      <c r="AF1027" s="63"/>
      <c r="AG1027" s="63"/>
      <c r="AH1027" s="74" t="s">
        <v>2993</v>
      </c>
    </row>
    <row r="1028" spans="1:34" ht="15" x14ac:dyDescent="0.2">
      <c r="A1028" s="106" t="s">
        <v>23</v>
      </c>
      <c r="B1028" s="74" t="s">
        <v>1086</v>
      </c>
      <c r="C1028" s="74" t="s">
        <v>1177</v>
      </c>
      <c r="D1028" s="74" t="s">
        <v>1191</v>
      </c>
      <c r="E1028" s="74" t="s">
        <v>1503</v>
      </c>
      <c r="H1028" s="74" t="s">
        <v>484</v>
      </c>
      <c r="I1028" s="74" t="s">
        <v>1522</v>
      </c>
      <c r="J1028" s="74" t="s">
        <v>728</v>
      </c>
      <c r="K1028" s="74" t="s">
        <v>24</v>
      </c>
      <c r="L1028" s="74" t="s">
        <v>2993</v>
      </c>
      <c r="M1028" s="107">
        <v>-3.4457171823642501</v>
      </c>
      <c r="N1028" s="107">
        <v>36.913153106807698</v>
      </c>
      <c r="O1028" s="108">
        <v>1013.6136176934</v>
      </c>
      <c r="P1028" s="108">
        <v>1.5</v>
      </c>
      <c r="Q1028" s="108">
        <v>1.89480114</v>
      </c>
      <c r="R1028" s="135"/>
      <c r="S1028" s="74" t="s">
        <v>2993</v>
      </c>
      <c r="U1028" s="109"/>
      <c r="AA1028" s="60"/>
      <c r="AB1028" s="60"/>
      <c r="AC1028" s="61"/>
      <c r="AD1028" s="62"/>
      <c r="AE1028" s="62"/>
      <c r="AF1028" s="63"/>
      <c r="AG1028" s="63"/>
      <c r="AH1028" s="113" t="s">
        <v>1641</v>
      </c>
    </row>
    <row r="1029" spans="1:34" ht="15" x14ac:dyDescent="0.2">
      <c r="A1029" s="106" t="s">
        <v>23</v>
      </c>
      <c r="B1029" s="74" t="s">
        <v>1086</v>
      </c>
      <c r="C1029" s="74" t="s">
        <v>1177</v>
      </c>
      <c r="D1029" s="74" t="s">
        <v>1191</v>
      </c>
      <c r="E1029" s="74" t="s">
        <v>1503</v>
      </c>
      <c r="H1029" s="74" t="s">
        <v>484</v>
      </c>
      <c r="I1029" s="74" t="s">
        <v>1522</v>
      </c>
      <c r="J1029" s="74" t="s">
        <v>728</v>
      </c>
      <c r="K1029" s="74" t="s">
        <v>25</v>
      </c>
      <c r="L1029" s="74" t="s">
        <v>2993</v>
      </c>
      <c r="M1029" s="107">
        <v>-3.4454717998189599</v>
      </c>
      <c r="N1029" s="107">
        <v>36.913661554506497</v>
      </c>
      <c r="O1029" s="108">
        <v>1012.10443675468</v>
      </c>
      <c r="P1029" s="108">
        <v>1.5</v>
      </c>
      <c r="Q1029" s="108">
        <v>1.89480114</v>
      </c>
      <c r="R1029" s="135"/>
      <c r="S1029" s="74" t="s">
        <v>2993</v>
      </c>
      <c r="U1029" s="109"/>
      <c r="AA1029" s="60"/>
      <c r="AB1029" s="60"/>
      <c r="AC1029" s="61"/>
      <c r="AD1029" s="62"/>
      <c r="AE1029" s="62"/>
      <c r="AF1029" s="63"/>
      <c r="AG1029" s="63"/>
      <c r="AH1029" s="113" t="s">
        <v>1641</v>
      </c>
    </row>
    <row r="1030" spans="1:34" ht="15" x14ac:dyDescent="0.2">
      <c r="A1030" s="106" t="s">
        <v>23</v>
      </c>
      <c r="B1030" s="74" t="s">
        <v>1086</v>
      </c>
      <c r="C1030" s="74" t="s">
        <v>1177</v>
      </c>
      <c r="D1030" s="74" t="s">
        <v>1191</v>
      </c>
      <c r="E1030" s="74" t="s">
        <v>1503</v>
      </c>
      <c r="H1030" s="74" t="s">
        <v>484</v>
      </c>
      <c r="I1030" s="74" t="s">
        <v>1522</v>
      </c>
      <c r="J1030" s="74" t="s">
        <v>728</v>
      </c>
      <c r="K1030" s="74" t="s">
        <v>26</v>
      </c>
      <c r="L1030" s="74" t="s">
        <v>2993</v>
      </c>
      <c r="M1030" s="107">
        <v>-3.4460840049999999</v>
      </c>
      <c r="N1030" s="107">
        <v>36.913064040000002</v>
      </c>
      <c r="O1030" s="108">
        <v>1018.879871</v>
      </c>
      <c r="P1030" s="108">
        <v>1.5</v>
      </c>
      <c r="Q1030" s="108">
        <v>1.89480114</v>
      </c>
      <c r="R1030" s="135"/>
      <c r="S1030" s="74" t="s">
        <v>2993</v>
      </c>
      <c r="U1030" s="109"/>
      <c r="AA1030" s="60"/>
      <c r="AB1030" s="60"/>
      <c r="AC1030" s="61"/>
      <c r="AD1030" s="62"/>
      <c r="AE1030" s="62"/>
      <c r="AF1030" s="63"/>
      <c r="AG1030" s="63"/>
      <c r="AH1030" s="74" t="s">
        <v>1641</v>
      </c>
    </row>
    <row r="1031" spans="1:34" ht="15" x14ac:dyDescent="0.2">
      <c r="A1031" s="106" t="s">
        <v>23</v>
      </c>
      <c r="B1031" s="74" t="s">
        <v>1086</v>
      </c>
      <c r="C1031" s="74" t="s">
        <v>1177</v>
      </c>
      <c r="D1031" s="74" t="s">
        <v>1204</v>
      </c>
      <c r="E1031" s="74" t="s">
        <v>1205</v>
      </c>
      <c r="H1031" s="74" t="s">
        <v>1023</v>
      </c>
      <c r="I1031" s="74" t="s">
        <v>1687</v>
      </c>
      <c r="J1031" s="74" t="s">
        <v>1688</v>
      </c>
      <c r="K1031" s="74" t="s">
        <v>24</v>
      </c>
      <c r="L1031" s="74" t="s">
        <v>2993</v>
      </c>
      <c r="M1031" s="107">
        <v>-3.4058847383590698</v>
      </c>
      <c r="N1031" s="107">
        <v>35.602155205779802</v>
      </c>
      <c r="O1031" s="108">
        <v>1381.5096476507499</v>
      </c>
      <c r="P1031" s="108">
        <v>2.5</v>
      </c>
      <c r="Q1031" s="108">
        <v>2.7641165299999999</v>
      </c>
      <c r="R1031" s="135"/>
      <c r="S1031" s="74" t="s">
        <v>2993</v>
      </c>
      <c r="U1031" s="109"/>
      <c r="AA1031" s="60"/>
      <c r="AB1031" s="60"/>
      <c r="AC1031" s="61"/>
      <c r="AD1031" s="62"/>
      <c r="AE1031" s="62"/>
      <c r="AF1031" s="63"/>
      <c r="AG1031" s="63"/>
      <c r="AH1031" s="74" t="s">
        <v>1649</v>
      </c>
    </row>
    <row r="1032" spans="1:34" ht="15" x14ac:dyDescent="0.2">
      <c r="A1032" s="106" t="s">
        <v>23</v>
      </c>
      <c r="B1032" s="74" t="s">
        <v>1086</v>
      </c>
      <c r="C1032" s="74" t="s">
        <v>1177</v>
      </c>
      <c r="D1032" s="74" t="s">
        <v>1204</v>
      </c>
      <c r="E1032" s="74" t="s">
        <v>1205</v>
      </c>
      <c r="H1032" s="74" t="s">
        <v>1023</v>
      </c>
      <c r="I1032" s="74" t="s">
        <v>1687</v>
      </c>
      <c r="J1032" s="74" t="s">
        <v>1688</v>
      </c>
      <c r="K1032" s="74" t="s">
        <v>25</v>
      </c>
      <c r="L1032" s="74" t="s">
        <v>2993</v>
      </c>
      <c r="M1032" s="107">
        <v>-3.4057779467265101</v>
      </c>
      <c r="N1032" s="107">
        <v>35.602416166893903</v>
      </c>
      <c r="O1032" s="108">
        <v>1379.4300167993399</v>
      </c>
      <c r="P1032" s="108">
        <v>2.5</v>
      </c>
      <c r="Q1032" s="108">
        <v>2.7641165299999999</v>
      </c>
      <c r="R1032" s="135"/>
      <c r="S1032" s="74" t="s">
        <v>2993</v>
      </c>
      <c r="U1032" s="109"/>
      <c r="AA1032" s="60"/>
      <c r="AB1032" s="60"/>
      <c r="AC1032" s="61"/>
      <c r="AD1032" s="62"/>
      <c r="AE1032" s="62"/>
      <c r="AF1032" s="63"/>
      <c r="AG1032" s="63"/>
      <c r="AH1032" s="74" t="s">
        <v>1649</v>
      </c>
    </row>
    <row r="1033" spans="1:34" ht="15" x14ac:dyDescent="0.2">
      <c r="A1033" s="106" t="s">
        <v>23</v>
      </c>
      <c r="B1033" s="74" t="s">
        <v>1086</v>
      </c>
      <c r="C1033" s="74" t="s">
        <v>1177</v>
      </c>
      <c r="D1033" s="74" t="s">
        <v>1204</v>
      </c>
      <c r="E1033" s="74" t="s">
        <v>1205</v>
      </c>
      <c r="H1033" s="74" t="s">
        <v>1023</v>
      </c>
      <c r="I1033" s="74" t="s">
        <v>1687</v>
      </c>
      <c r="J1033" s="74" t="s">
        <v>1688</v>
      </c>
      <c r="K1033" s="74" t="s">
        <v>26</v>
      </c>
      <c r="L1033" s="74" t="s">
        <v>2993</v>
      </c>
      <c r="M1033" s="107">
        <v>-3.4060561109999998</v>
      </c>
      <c r="N1033" s="107">
        <v>35.60158328</v>
      </c>
      <c r="O1033" s="108">
        <v>1389.3152749999999</v>
      </c>
      <c r="P1033" s="108">
        <v>2.5</v>
      </c>
      <c r="Q1033" s="108">
        <v>2.7641165299999999</v>
      </c>
      <c r="R1033" s="135"/>
      <c r="S1033" s="74" t="s">
        <v>2993</v>
      </c>
      <c r="U1033" s="109"/>
      <c r="AA1033" s="60"/>
      <c r="AB1033" s="60"/>
      <c r="AC1033" s="61"/>
      <c r="AD1033" s="62"/>
      <c r="AE1033" s="62"/>
      <c r="AF1033" s="63"/>
      <c r="AG1033" s="63"/>
      <c r="AH1033" s="74" t="s">
        <v>1649</v>
      </c>
    </row>
    <row r="1034" spans="1:34" ht="15" x14ac:dyDescent="0.2">
      <c r="A1034" s="106" t="s">
        <v>23</v>
      </c>
      <c r="B1034" s="74" t="s">
        <v>1086</v>
      </c>
      <c r="C1034" s="74" t="s">
        <v>1177</v>
      </c>
      <c r="D1034" s="74" t="s">
        <v>1204</v>
      </c>
      <c r="E1034" s="74" t="s">
        <v>1371</v>
      </c>
      <c r="H1034" s="74" t="s">
        <v>1003</v>
      </c>
      <c r="I1034" s="74" t="s">
        <v>1372</v>
      </c>
      <c r="J1034" s="74" t="s">
        <v>1373</v>
      </c>
      <c r="K1034" s="74" t="s">
        <v>25</v>
      </c>
      <c r="L1034" s="74" t="s">
        <v>1376</v>
      </c>
      <c r="M1034" s="107">
        <v>-3.3194966666666601</v>
      </c>
      <c r="N1034" s="107">
        <v>35.715730000000001</v>
      </c>
      <c r="O1034" s="108">
        <v>1451.7</v>
      </c>
      <c r="P1034" s="108">
        <v>1</v>
      </c>
      <c r="Q1034" s="108">
        <v>1.0504433550000001</v>
      </c>
      <c r="R1034" s="135"/>
      <c r="S1034" s="74">
        <v>43</v>
      </c>
      <c r="T1034" s="74">
        <v>55</v>
      </c>
      <c r="U1034" s="109"/>
      <c r="V1034" s="74">
        <v>1.04</v>
      </c>
      <c r="W1034" s="108"/>
      <c r="Y1034" s="108"/>
      <c r="Z1034" s="108"/>
      <c r="AA1034" s="60"/>
      <c r="AB1034" s="60"/>
      <c r="AC1034" s="61"/>
      <c r="AD1034" s="62"/>
      <c r="AE1034" s="62"/>
      <c r="AF1034" s="63"/>
      <c r="AG1034" s="63"/>
      <c r="AH1034" s="74" t="s">
        <v>2993</v>
      </c>
    </row>
    <row r="1035" spans="1:34" ht="15" x14ac:dyDescent="0.2">
      <c r="A1035" s="106" t="s">
        <v>23</v>
      </c>
      <c r="B1035" s="74" t="s">
        <v>1086</v>
      </c>
      <c r="C1035" s="74" t="s">
        <v>1177</v>
      </c>
      <c r="D1035" s="74" t="s">
        <v>1178</v>
      </c>
      <c r="E1035" s="74" t="s">
        <v>1179</v>
      </c>
      <c r="H1035" s="74" t="s">
        <v>522</v>
      </c>
      <c r="I1035" s="74" t="s">
        <v>2422</v>
      </c>
      <c r="J1035" s="74" t="s">
        <v>528</v>
      </c>
      <c r="K1035" s="74" t="s">
        <v>24</v>
      </c>
      <c r="L1035" s="74" t="s">
        <v>2426</v>
      </c>
      <c r="M1035" s="107">
        <v>-3.38308187987364</v>
      </c>
      <c r="N1035" s="107">
        <v>36.319687656201999</v>
      </c>
      <c r="O1035" s="108">
        <v>1397.5190563584699</v>
      </c>
      <c r="P1035" s="108">
        <v>2.5</v>
      </c>
      <c r="Q1035" s="108">
        <v>2.496007605</v>
      </c>
      <c r="R1035" s="135"/>
      <c r="U1035" s="109"/>
      <c r="W1035" s="108"/>
      <c r="Y1035" s="108"/>
      <c r="Z1035" s="108"/>
      <c r="AA1035" s="60"/>
      <c r="AB1035" s="60"/>
      <c r="AC1035" s="61"/>
      <c r="AD1035" s="62"/>
      <c r="AE1035" s="62"/>
      <c r="AF1035" s="63"/>
      <c r="AG1035" s="63"/>
      <c r="AH1035" s="74" t="s">
        <v>2993</v>
      </c>
    </row>
    <row r="1036" spans="1:34" ht="15" x14ac:dyDescent="0.2">
      <c r="A1036" s="106" t="s">
        <v>23</v>
      </c>
      <c r="B1036" s="74" t="s">
        <v>1086</v>
      </c>
      <c r="C1036" s="74" t="s">
        <v>1177</v>
      </c>
      <c r="D1036" s="74" t="s">
        <v>1178</v>
      </c>
      <c r="E1036" s="74" t="s">
        <v>1179</v>
      </c>
      <c r="H1036" s="74" t="s">
        <v>527</v>
      </c>
      <c r="I1036" s="74" t="s">
        <v>2322</v>
      </c>
      <c r="J1036" s="74" t="s">
        <v>2323</v>
      </c>
      <c r="K1036" s="74" t="s">
        <v>24</v>
      </c>
      <c r="L1036" s="74" t="s">
        <v>2993</v>
      </c>
      <c r="M1036" s="107">
        <v>-3.38320833333333</v>
      </c>
      <c r="N1036" s="107">
        <v>36.3202966666666</v>
      </c>
      <c r="O1036" s="108">
        <v>1405.6</v>
      </c>
      <c r="P1036" s="108">
        <v>2.5</v>
      </c>
      <c r="Q1036" s="108">
        <v>2.9311595100000001</v>
      </c>
      <c r="R1036" s="135"/>
      <c r="S1036" s="74" t="s">
        <v>2993</v>
      </c>
      <c r="U1036" s="109"/>
      <c r="AA1036" s="60"/>
      <c r="AB1036" s="60"/>
      <c r="AC1036" s="61"/>
      <c r="AD1036" s="62"/>
      <c r="AE1036" s="62"/>
      <c r="AF1036" s="63"/>
      <c r="AG1036" s="63"/>
      <c r="AH1036" s="74" t="s">
        <v>2993</v>
      </c>
    </row>
    <row r="1037" spans="1:34" ht="15" x14ac:dyDescent="0.2">
      <c r="A1037" s="106" t="s">
        <v>23</v>
      </c>
      <c r="B1037" s="74" t="s">
        <v>1086</v>
      </c>
      <c r="C1037" s="74" t="s">
        <v>1177</v>
      </c>
      <c r="D1037" s="74" t="s">
        <v>1178</v>
      </c>
      <c r="E1037" s="74" t="s">
        <v>1179</v>
      </c>
      <c r="H1037" s="74" t="s">
        <v>527</v>
      </c>
      <c r="I1037" s="74" t="s">
        <v>2322</v>
      </c>
      <c r="J1037" s="74" t="s">
        <v>2323</v>
      </c>
      <c r="K1037" s="74" t="s">
        <v>25</v>
      </c>
      <c r="L1037" s="74" t="s">
        <v>2993</v>
      </c>
      <c r="M1037" s="107">
        <v>-3.3845083333333301</v>
      </c>
      <c r="N1037" s="107">
        <v>36.320178333333303</v>
      </c>
      <c r="O1037" s="108">
        <v>1391.4</v>
      </c>
      <c r="P1037" s="108">
        <v>2.5</v>
      </c>
      <c r="Q1037" s="108">
        <v>2.9311595100000001</v>
      </c>
      <c r="R1037" s="135"/>
      <c r="S1037" s="74" t="s">
        <v>2993</v>
      </c>
      <c r="U1037" s="109"/>
      <c r="AA1037" s="60"/>
      <c r="AB1037" s="60"/>
      <c r="AC1037" s="61"/>
      <c r="AD1037" s="62"/>
      <c r="AE1037" s="62"/>
      <c r="AF1037" s="63"/>
      <c r="AG1037" s="63"/>
      <c r="AH1037" s="74" t="s">
        <v>2993</v>
      </c>
    </row>
    <row r="1038" spans="1:34" ht="15" x14ac:dyDescent="0.2">
      <c r="A1038" s="106" t="s">
        <v>23</v>
      </c>
      <c r="B1038" s="74" t="s">
        <v>1086</v>
      </c>
      <c r="C1038" s="74" t="s">
        <v>1177</v>
      </c>
      <c r="D1038" s="74" t="s">
        <v>1178</v>
      </c>
      <c r="E1038" s="74" t="s">
        <v>1179</v>
      </c>
      <c r="H1038" s="74" t="s">
        <v>527</v>
      </c>
      <c r="I1038" s="74" t="s">
        <v>2322</v>
      </c>
      <c r="J1038" s="74" t="s">
        <v>2323</v>
      </c>
      <c r="K1038" s="74" t="s">
        <v>26</v>
      </c>
      <c r="L1038" s="74" t="s">
        <v>2993</v>
      </c>
      <c r="M1038" s="107">
        <v>-3.3817566669999999</v>
      </c>
      <c r="N1038" s="107">
        <v>36.320431669999998</v>
      </c>
      <c r="O1038" s="108">
        <v>1394.3</v>
      </c>
      <c r="P1038" s="108">
        <v>2.5</v>
      </c>
      <c r="Q1038" s="108">
        <v>2.9311595100000001</v>
      </c>
      <c r="R1038" s="135"/>
      <c r="S1038" s="74" t="s">
        <v>2993</v>
      </c>
      <c r="U1038" s="109"/>
      <c r="AA1038" s="60"/>
      <c r="AB1038" s="60"/>
      <c r="AC1038" s="61"/>
      <c r="AD1038" s="62"/>
      <c r="AE1038" s="62"/>
      <c r="AF1038" s="63"/>
      <c r="AG1038" s="63"/>
      <c r="AH1038" s="74" t="s">
        <v>2993</v>
      </c>
    </row>
    <row r="1039" spans="1:34" ht="15" x14ac:dyDescent="0.2">
      <c r="A1039" s="106" t="s">
        <v>23</v>
      </c>
      <c r="B1039" s="74" t="s">
        <v>1086</v>
      </c>
      <c r="C1039" s="74" t="s">
        <v>1087</v>
      </c>
      <c r="D1039" s="74" t="s">
        <v>1141</v>
      </c>
      <c r="E1039" s="74" t="s">
        <v>1495</v>
      </c>
      <c r="H1039" s="74" t="s">
        <v>537</v>
      </c>
      <c r="I1039" s="74" t="s">
        <v>1862</v>
      </c>
      <c r="J1039" s="74" t="s">
        <v>1862</v>
      </c>
      <c r="K1039" s="74" t="s">
        <v>24</v>
      </c>
      <c r="L1039" s="74" t="s">
        <v>2993</v>
      </c>
      <c r="M1039" s="107">
        <v>-3.2220128567640298</v>
      </c>
      <c r="N1039" s="107">
        <v>37.132661914332502</v>
      </c>
      <c r="O1039" s="108">
        <v>1285.0586481949299</v>
      </c>
      <c r="P1039" s="108">
        <v>0.75</v>
      </c>
      <c r="Q1039" s="108">
        <v>0.61282040000000004</v>
      </c>
      <c r="R1039" s="135"/>
      <c r="U1039" s="109"/>
      <c r="AA1039" s="60"/>
      <c r="AB1039" s="60"/>
      <c r="AC1039" s="61"/>
      <c r="AD1039" s="62"/>
      <c r="AE1039" s="62"/>
      <c r="AF1039" s="63"/>
      <c r="AG1039" s="63"/>
      <c r="AH1039" s="74" t="s">
        <v>2993</v>
      </c>
    </row>
    <row r="1040" spans="1:34" ht="15" x14ac:dyDescent="0.2">
      <c r="A1040" s="106" t="s">
        <v>23</v>
      </c>
      <c r="B1040" s="74" t="s">
        <v>1086</v>
      </c>
      <c r="C1040" s="74" t="s">
        <v>1087</v>
      </c>
      <c r="D1040" s="74" t="s">
        <v>1141</v>
      </c>
      <c r="E1040" s="74" t="s">
        <v>1495</v>
      </c>
      <c r="H1040" s="74" t="s">
        <v>537</v>
      </c>
      <c r="I1040" s="74" t="s">
        <v>1862</v>
      </c>
      <c r="J1040" s="74" t="s">
        <v>1862</v>
      </c>
      <c r="K1040" s="74" t="s">
        <v>25</v>
      </c>
      <c r="L1040" s="74" t="s">
        <v>2993</v>
      </c>
      <c r="M1040" s="107">
        <v>-3.2222978330687</v>
      </c>
      <c r="N1040" s="107">
        <v>37.132732118959801</v>
      </c>
      <c r="O1040" s="108">
        <v>1272.9310401564201</v>
      </c>
      <c r="P1040" s="108">
        <v>0.75</v>
      </c>
      <c r="Q1040" s="108">
        <v>0.61282040000000004</v>
      </c>
      <c r="R1040" s="135"/>
      <c r="U1040" s="109"/>
      <c r="AA1040" s="60"/>
      <c r="AB1040" s="60"/>
      <c r="AC1040" s="61"/>
      <c r="AD1040" s="62"/>
      <c r="AE1040" s="62"/>
      <c r="AF1040" s="63"/>
      <c r="AG1040" s="63"/>
      <c r="AH1040" s="74" t="s">
        <v>2993</v>
      </c>
    </row>
    <row r="1041" spans="1:34" ht="15" x14ac:dyDescent="0.2">
      <c r="A1041" s="106" t="s">
        <v>23</v>
      </c>
      <c r="B1041" s="74" t="s">
        <v>1086</v>
      </c>
      <c r="C1041" s="74" t="s">
        <v>1087</v>
      </c>
      <c r="D1041" s="74" t="s">
        <v>1141</v>
      </c>
      <c r="E1041" s="74" t="s">
        <v>1495</v>
      </c>
      <c r="H1041" s="74" t="s">
        <v>537</v>
      </c>
      <c r="I1041" s="74" t="s">
        <v>1862</v>
      </c>
      <c r="J1041" s="74" t="s">
        <v>1862</v>
      </c>
      <c r="K1041" s="74" t="s">
        <v>26</v>
      </c>
      <c r="L1041" s="74" t="s">
        <v>2993</v>
      </c>
      <c r="M1041" s="107">
        <v>-3.221840646</v>
      </c>
      <c r="N1041" s="107">
        <v>37.132313189999998</v>
      </c>
      <c r="O1041" s="108">
        <v>1292.343873</v>
      </c>
      <c r="P1041" s="108">
        <v>0.75</v>
      </c>
      <c r="Q1041" s="108">
        <v>0.61282040000000004</v>
      </c>
      <c r="R1041" s="135"/>
      <c r="U1041" s="109"/>
      <c r="AA1041" s="60"/>
      <c r="AB1041" s="60"/>
      <c r="AC1041" s="61"/>
      <c r="AD1041" s="62"/>
      <c r="AE1041" s="62"/>
      <c r="AF1041" s="63"/>
      <c r="AG1041" s="63"/>
      <c r="AH1041" s="74" t="s">
        <v>2993</v>
      </c>
    </row>
    <row r="1042" spans="1:34" ht="15" x14ac:dyDescent="0.2">
      <c r="A1042" s="106" t="s">
        <v>23</v>
      </c>
      <c r="B1042" s="74" t="s">
        <v>1086</v>
      </c>
      <c r="C1042" s="74" t="s">
        <v>1087</v>
      </c>
      <c r="D1042" s="74" t="s">
        <v>1141</v>
      </c>
      <c r="E1042" s="74" t="s">
        <v>1184</v>
      </c>
      <c r="H1042" s="74" t="s">
        <v>549</v>
      </c>
      <c r="I1042" s="74" t="s">
        <v>1854</v>
      </c>
      <c r="J1042" s="74" t="s">
        <v>539</v>
      </c>
      <c r="K1042" s="74" t="s">
        <v>24</v>
      </c>
      <c r="L1042" s="74" t="s">
        <v>2993</v>
      </c>
      <c r="M1042" s="107">
        <v>-3.2501171630819798</v>
      </c>
      <c r="N1042" s="107">
        <v>37.119234480625401</v>
      </c>
      <c r="O1042" s="108">
        <v>1062.0734325614601</v>
      </c>
      <c r="P1042" s="108">
        <v>1</v>
      </c>
      <c r="Q1042" s="108">
        <v>1.19450557</v>
      </c>
      <c r="R1042" s="135"/>
      <c r="U1042" s="109"/>
      <c r="AA1042" s="60"/>
      <c r="AB1042" s="60"/>
      <c r="AC1042" s="61"/>
      <c r="AD1042" s="62"/>
      <c r="AE1042" s="62"/>
      <c r="AF1042" s="63"/>
      <c r="AG1042" s="63"/>
      <c r="AH1042" s="74" t="s">
        <v>2993</v>
      </c>
    </row>
    <row r="1043" spans="1:34" ht="15" x14ac:dyDescent="0.2">
      <c r="A1043" s="106" t="s">
        <v>23</v>
      </c>
      <c r="B1043" s="74" t="s">
        <v>1086</v>
      </c>
      <c r="C1043" s="74" t="s">
        <v>1087</v>
      </c>
      <c r="D1043" s="74" t="s">
        <v>1141</v>
      </c>
      <c r="E1043" s="74" t="s">
        <v>1184</v>
      </c>
      <c r="H1043" s="74" t="s">
        <v>549</v>
      </c>
      <c r="I1043" s="74" t="s">
        <v>1854</v>
      </c>
      <c r="J1043" s="74" t="s">
        <v>539</v>
      </c>
      <c r="K1043" s="74" t="s">
        <v>25</v>
      </c>
      <c r="L1043" s="74" t="s">
        <v>2993</v>
      </c>
      <c r="M1043" s="107">
        <v>-3.2509873251202301</v>
      </c>
      <c r="N1043" s="107">
        <v>37.1193504675581</v>
      </c>
      <c r="O1043" s="108">
        <v>1056.4466091468801</v>
      </c>
      <c r="P1043" s="108">
        <v>1</v>
      </c>
      <c r="Q1043" s="108">
        <v>1.19450557</v>
      </c>
      <c r="R1043" s="135"/>
      <c r="U1043" s="109"/>
      <c r="AA1043" s="60"/>
      <c r="AB1043" s="60"/>
      <c r="AC1043" s="61"/>
      <c r="AD1043" s="62"/>
      <c r="AE1043" s="62"/>
      <c r="AF1043" s="63"/>
      <c r="AG1043" s="63"/>
      <c r="AH1043" s="74" t="s">
        <v>2993</v>
      </c>
    </row>
    <row r="1044" spans="1:34" ht="15" x14ac:dyDescent="0.2">
      <c r="A1044" s="106" t="s">
        <v>23</v>
      </c>
      <c r="B1044" s="74" t="s">
        <v>1086</v>
      </c>
      <c r="C1044" s="74" t="s">
        <v>1087</v>
      </c>
      <c r="D1044" s="74" t="s">
        <v>1141</v>
      </c>
      <c r="E1044" s="74" t="s">
        <v>1184</v>
      </c>
      <c r="H1044" s="74" t="s">
        <v>549</v>
      </c>
      <c r="I1044" s="74" t="s">
        <v>1854</v>
      </c>
      <c r="J1044" s="74" t="s">
        <v>539</v>
      </c>
      <c r="K1044" s="74" t="s">
        <v>26</v>
      </c>
      <c r="L1044" s="74" t="s">
        <v>2993</v>
      </c>
      <c r="M1044" s="107">
        <v>-3.2497761409999999</v>
      </c>
      <c r="N1044" s="107">
        <v>37.119338939999999</v>
      </c>
      <c r="O1044" s="108">
        <v>1068.7056729999999</v>
      </c>
      <c r="P1044" s="108">
        <v>1</v>
      </c>
      <c r="Q1044" s="108">
        <v>1.19450557</v>
      </c>
      <c r="R1044" s="135"/>
      <c r="U1044" s="109"/>
      <c r="AA1044" s="60"/>
      <c r="AB1044" s="60"/>
      <c r="AC1044" s="61"/>
      <c r="AD1044" s="62"/>
      <c r="AE1044" s="62"/>
      <c r="AF1044" s="63"/>
      <c r="AG1044" s="63"/>
      <c r="AH1044" s="74" t="s">
        <v>2993</v>
      </c>
    </row>
    <row r="1045" spans="1:34" ht="15" x14ac:dyDescent="0.2">
      <c r="A1045" s="106" t="s">
        <v>23</v>
      </c>
      <c r="B1045" s="74" t="s">
        <v>1086</v>
      </c>
      <c r="C1045" s="74" t="s">
        <v>1087</v>
      </c>
      <c r="D1045" s="74" t="s">
        <v>1141</v>
      </c>
      <c r="E1045" s="74" t="s">
        <v>1142</v>
      </c>
      <c r="H1045" s="74" t="s">
        <v>1069</v>
      </c>
      <c r="I1045" s="74" t="s">
        <v>2786</v>
      </c>
      <c r="J1045" s="74" t="s">
        <v>848</v>
      </c>
      <c r="K1045" s="74" t="s">
        <v>25</v>
      </c>
      <c r="L1045" s="74" t="s">
        <v>2793</v>
      </c>
      <c r="M1045" s="107">
        <v>-3.2382449999999898</v>
      </c>
      <c r="N1045" s="107">
        <v>37.138873333333301</v>
      </c>
      <c r="O1045" s="108">
        <v>1137.3</v>
      </c>
      <c r="P1045" s="108">
        <v>2</v>
      </c>
      <c r="Q1045" s="108">
        <v>1.9034498150000001</v>
      </c>
      <c r="R1045" s="135"/>
      <c r="S1045" s="74">
        <v>32</v>
      </c>
      <c r="U1045" s="109"/>
      <c r="W1045" s="108"/>
      <c r="Y1045" s="108"/>
      <c r="Z1045" s="108"/>
      <c r="AA1045" s="60"/>
      <c r="AB1045" s="60"/>
      <c r="AC1045" s="61"/>
      <c r="AD1045" s="62"/>
      <c r="AE1045" s="62"/>
      <c r="AF1045" s="63"/>
      <c r="AG1045" s="63"/>
      <c r="AH1045" s="74" t="s">
        <v>2993</v>
      </c>
    </row>
    <row r="1046" spans="1:34" ht="15" x14ac:dyDescent="0.2">
      <c r="A1046" s="106" t="s">
        <v>23</v>
      </c>
      <c r="B1046" s="74" t="s">
        <v>1086</v>
      </c>
      <c r="C1046" s="74" t="s">
        <v>1087</v>
      </c>
      <c r="D1046" s="74" t="s">
        <v>1141</v>
      </c>
      <c r="E1046" s="74" t="s">
        <v>1142</v>
      </c>
      <c r="H1046" s="74" t="s">
        <v>1061</v>
      </c>
      <c r="I1046" s="74" t="s">
        <v>839</v>
      </c>
      <c r="J1046" s="74" t="s">
        <v>839</v>
      </c>
      <c r="K1046" s="74" t="s">
        <v>24</v>
      </c>
      <c r="L1046" s="74" t="s">
        <v>2673</v>
      </c>
      <c r="M1046" s="107">
        <v>-3.2383303281160698</v>
      </c>
      <c r="N1046" s="107">
        <v>37.141873672160003</v>
      </c>
      <c r="O1046" s="108">
        <v>1218.19358863402</v>
      </c>
      <c r="P1046" s="108">
        <v>0.25</v>
      </c>
      <c r="Q1046" s="108">
        <v>0.23771501</v>
      </c>
      <c r="R1046" s="135"/>
      <c r="S1046" s="74">
        <v>32</v>
      </c>
      <c r="U1046" s="109"/>
      <c r="V1046" s="109">
        <v>1.45</v>
      </c>
      <c r="W1046" s="109">
        <v>0.46510000000000001</v>
      </c>
      <c r="X1046" s="74">
        <v>3</v>
      </c>
      <c r="Y1046" s="109">
        <v>0.33101999999999998</v>
      </c>
      <c r="Z1046" s="109">
        <v>13.7</v>
      </c>
      <c r="AA1046" s="77">
        <f>Y1046/W1046</f>
        <v>0.71171791012685437</v>
      </c>
      <c r="AB1046" s="77"/>
      <c r="AC1046" s="78"/>
      <c r="AD1046" s="78"/>
      <c r="AE1046" s="78"/>
      <c r="AF1046" s="63"/>
      <c r="AG1046" s="63"/>
      <c r="AH1046" s="74" t="s">
        <v>2993</v>
      </c>
    </row>
    <row r="1047" spans="1:34" ht="15" x14ac:dyDescent="0.2">
      <c r="A1047" s="106" t="s">
        <v>23</v>
      </c>
      <c r="B1047" s="74" t="s">
        <v>1086</v>
      </c>
      <c r="C1047" s="74" t="s">
        <v>1087</v>
      </c>
      <c r="D1047" s="74" t="s">
        <v>1141</v>
      </c>
      <c r="E1047" s="74" t="s">
        <v>1142</v>
      </c>
      <c r="H1047" s="74" t="s">
        <v>1061</v>
      </c>
      <c r="I1047" s="74" t="s">
        <v>839</v>
      </c>
      <c r="J1047" s="74" t="s">
        <v>839</v>
      </c>
      <c r="K1047" s="74" t="s">
        <v>26</v>
      </c>
      <c r="L1047" s="74" t="s">
        <v>2674</v>
      </c>
      <c r="M1047" s="107">
        <v>-3.2383323640000001</v>
      </c>
      <c r="N1047" s="107">
        <v>37.141950739999999</v>
      </c>
      <c r="O1047" s="108">
        <v>1218.202882</v>
      </c>
      <c r="P1047" s="108">
        <v>0.25</v>
      </c>
      <c r="Q1047" s="108">
        <v>0.23771501</v>
      </c>
      <c r="R1047" s="135"/>
      <c r="S1047" s="74">
        <v>30</v>
      </c>
      <c r="U1047" s="109"/>
      <c r="V1047" s="109">
        <v>1.3</v>
      </c>
      <c r="W1047" s="109">
        <v>0.42626999999999998</v>
      </c>
      <c r="X1047" s="74">
        <v>3</v>
      </c>
      <c r="Y1047" s="109">
        <v>0.31361</v>
      </c>
      <c r="Z1047" s="109">
        <v>12.5</v>
      </c>
      <c r="AA1047" s="77">
        <f>Y1047/W1047</f>
        <v>0.73570741548783636</v>
      </c>
      <c r="AB1047" s="77"/>
      <c r="AC1047" s="78"/>
      <c r="AD1047" s="78"/>
      <c r="AE1047" s="78"/>
      <c r="AF1047" s="63"/>
      <c r="AG1047" s="63"/>
      <c r="AH1047" s="74" t="s">
        <v>2993</v>
      </c>
    </row>
    <row r="1048" spans="1:34" ht="15" x14ac:dyDescent="0.2">
      <c r="A1048" s="106" t="s">
        <v>23</v>
      </c>
      <c r="B1048" s="74" t="s">
        <v>1086</v>
      </c>
      <c r="C1048" s="74" t="s">
        <v>1087</v>
      </c>
      <c r="D1048" s="74" t="s">
        <v>1141</v>
      </c>
      <c r="E1048" s="74" t="s">
        <v>1142</v>
      </c>
      <c r="H1048" s="74" t="s">
        <v>552</v>
      </c>
      <c r="I1048" s="74" t="s">
        <v>1427</v>
      </c>
      <c r="J1048" s="74" t="s">
        <v>714</v>
      </c>
      <c r="K1048" s="74" t="s">
        <v>24</v>
      </c>
      <c r="L1048" s="74" t="s">
        <v>2993</v>
      </c>
      <c r="M1048" s="107">
        <v>-3.2376200000000002</v>
      </c>
      <c r="N1048" s="107">
        <v>37.143886666666603</v>
      </c>
      <c r="O1048" s="108">
        <v>1290.3</v>
      </c>
      <c r="P1048" s="108">
        <v>1.5</v>
      </c>
      <c r="Q1048" s="108">
        <v>1.232806845</v>
      </c>
      <c r="R1048" s="135"/>
      <c r="U1048" s="109"/>
      <c r="AA1048" s="60"/>
      <c r="AB1048" s="60"/>
      <c r="AC1048" s="61"/>
      <c r="AD1048" s="62"/>
      <c r="AE1048" s="62"/>
      <c r="AF1048" s="63"/>
      <c r="AG1048" s="63"/>
      <c r="AH1048" s="74" t="s">
        <v>2993</v>
      </c>
    </row>
    <row r="1049" spans="1:34" ht="15" x14ac:dyDescent="0.2">
      <c r="A1049" s="106" t="s">
        <v>23</v>
      </c>
      <c r="B1049" s="74" t="s">
        <v>1086</v>
      </c>
      <c r="C1049" s="74" t="s">
        <v>1087</v>
      </c>
      <c r="D1049" s="74" t="s">
        <v>1141</v>
      </c>
      <c r="E1049" s="74" t="s">
        <v>1142</v>
      </c>
      <c r="H1049" s="74" t="s">
        <v>552</v>
      </c>
      <c r="I1049" s="74" t="s">
        <v>1427</v>
      </c>
      <c r="J1049" s="74" t="s">
        <v>714</v>
      </c>
      <c r="K1049" s="74" t="s">
        <v>25</v>
      </c>
      <c r="L1049" s="74" t="s">
        <v>2993</v>
      </c>
      <c r="M1049" s="107">
        <v>-3.2381600000000001</v>
      </c>
      <c r="N1049" s="107">
        <v>37.144548333333297</v>
      </c>
      <c r="O1049" s="108">
        <v>1245.8</v>
      </c>
      <c r="P1049" s="108">
        <v>1.5</v>
      </c>
      <c r="Q1049" s="108">
        <v>1.232806845</v>
      </c>
      <c r="R1049" s="135"/>
      <c r="U1049" s="109"/>
      <c r="AA1049" s="60"/>
      <c r="AB1049" s="60"/>
      <c r="AC1049" s="61"/>
      <c r="AD1049" s="62"/>
      <c r="AE1049" s="62"/>
      <c r="AF1049" s="63"/>
      <c r="AG1049" s="63"/>
      <c r="AH1049" s="74" t="s">
        <v>2993</v>
      </c>
    </row>
    <row r="1050" spans="1:34" ht="15" x14ac:dyDescent="0.2">
      <c r="A1050" s="106" t="s">
        <v>23</v>
      </c>
      <c r="B1050" s="74" t="s">
        <v>1086</v>
      </c>
      <c r="C1050" s="74" t="s">
        <v>1087</v>
      </c>
      <c r="D1050" s="74" t="s">
        <v>1141</v>
      </c>
      <c r="E1050" s="74" t="s">
        <v>1142</v>
      </c>
      <c r="H1050" s="74" t="s">
        <v>552</v>
      </c>
      <c r="I1050" s="74" t="s">
        <v>1427</v>
      </c>
      <c r="J1050" s="74" t="s">
        <v>714</v>
      </c>
      <c r="K1050" s="74" t="s">
        <v>26</v>
      </c>
      <c r="L1050" s="74" t="s">
        <v>2993</v>
      </c>
      <c r="M1050" s="107">
        <v>-3.2373050000000001</v>
      </c>
      <c r="N1050" s="107">
        <v>37.14357167</v>
      </c>
      <c r="O1050" s="108">
        <v>1227.7</v>
      </c>
      <c r="P1050" s="108">
        <v>1.5</v>
      </c>
      <c r="Q1050" s="108">
        <v>1.232806845</v>
      </c>
      <c r="R1050" s="135"/>
      <c r="U1050" s="109"/>
      <c r="AA1050" s="60"/>
      <c r="AB1050" s="60"/>
      <c r="AC1050" s="61"/>
      <c r="AD1050" s="62"/>
      <c r="AE1050" s="62"/>
      <c r="AF1050" s="63"/>
      <c r="AG1050" s="63"/>
      <c r="AH1050" s="74" t="s">
        <v>2993</v>
      </c>
    </row>
    <row r="1051" spans="1:34" ht="15" x14ac:dyDescent="0.2">
      <c r="A1051" s="106" t="s">
        <v>23</v>
      </c>
      <c r="B1051" s="74" t="s">
        <v>1086</v>
      </c>
      <c r="C1051" s="74" t="s">
        <v>1087</v>
      </c>
      <c r="D1051" s="74" t="s">
        <v>1095</v>
      </c>
      <c r="E1051" s="74" t="s">
        <v>1126</v>
      </c>
      <c r="H1051" s="74" t="s">
        <v>557</v>
      </c>
      <c r="I1051" s="74" t="s">
        <v>2746</v>
      </c>
      <c r="J1051" s="74" t="s">
        <v>847</v>
      </c>
      <c r="K1051" s="74" t="s">
        <v>24</v>
      </c>
      <c r="L1051" s="74" t="s">
        <v>2993</v>
      </c>
      <c r="M1051" s="107">
        <v>-3.4427541119703799</v>
      </c>
      <c r="N1051" s="107">
        <v>37.402348411672698</v>
      </c>
      <c r="O1051" s="108">
        <v>706.02562079055099</v>
      </c>
      <c r="P1051" s="108">
        <v>0.25</v>
      </c>
      <c r="Q1051" s="108">
        <v>0.25204710000000002</v>
      </c>
      <c r="R1051" s="135"/>
      <c r="U1051" s="109"/>
      <c r="AA1051" s="60"/>
      <c r="AB1051" s="60"/>
      <c r="AC1051" s="61"/>
      <c r="AD1051" s="62"/>
      <c r="AE1051" s="62"/>
      <c r="AF1051" s="63"/>
      <c r="AG1051" s="63"/>
      <c r="AH1051" s="74" t="s">
        <v>2993</v>
      </c>
    </row>
    <row r="1052" spans="1:34" ht="15" x14ac:dyDescent="0.2">
      <c r="A1052" s="106" t="s">
        <v>23</v>
      </c>
      <c r="B1052" s="74" t="s">
        <v>1086</v>
      </c>
      <c r="C1052" s="74" t="s">
        <v>1087</v>
      </c>
      <c r="D1052" s="74" t="s">
        <v>1095</v>
      </c>
      <c r="E1052" s="74" t="s">
        <v>1126</v>
      </c>
      <c r="H1052" s="74" t="s">
        <v>557</v>
      </c>
      <c r="I1052" s="74" t="s">
        <v>2746</v>
      </c>
      <c r="J1052" s="74" t="s">
        <v>847</v>
      </c>
      <c r="K1052" s="74" t="s">
        <v>25</v>
      </c>
      <c r="L1052" s="74" t="s">
        <v>2993</v>
      </c>
      <c r="M1052" s="107">
        <v>-3.44290221234359</v>
      </c>
      <c r="N1052" s="107">
        <v>37.402318001445401</v>
      </c>
      <c r="O1052" s="108">
        <v>704.61550397252995</v>
      </c>
      <c r="P1052" s="108">
        <v>0.25</v>
      </c>
      <c r="Q1052" s="108">
        <v>0.25204710000000002</v>
      </c>
      <c r="R1052" s="135"/>
      <c r="U1052" s="109"/>
      <c r="AA1052" s="60"/>
      <c r="AB1052" s="60"/>
      <c r="AC1052" s="61"/>
      <c r="AD1052" s="62"/>
      <c r="AE1052" s="62"/>
      <c r="AF1052" s="63"/>
      <c r="AG1052" s="63"/>
      <c r="AH1052" s="74" t="s">
        <v>2993</v>
      </c>
    </row>
    <row r="1053" spans="1:34" ht="15" x14ac:dyDescent="0.2">
      <c r="A1053" s="106" t="s">
        <v>23</v>
      </c>
      <c r="B1053" s="74" t="s">
        <v>1086</v>
      </c>
      <c r="C1053" s="74" t="s">
        <v>1087</v>
      </c>
      <c r="D1053" s="74" t="s">
        <v>1095</v>
      </c>
      <c r="E1053" s="74" t="s">
        <v>1126</v>
      </c>
      <c r="H1053" s="74" t="s">
        <v>557</v>
      </c>
      <c r="I1053" s="74" t="s">
        <v>2746</v>
      </c>
      <c r="J1053" s="74" t="s">
        <v>847</v>
      </c>
      <c r="K1053" s="74" t="s">
        <v>26</v>
      </c>
      <c r="L1053" s="74" t="s">
        <v>2993</v>
      </c>
      <c r="M1053" s="107">
        <v>-3.4427061079999999</v>
      </c>
      <c r="N1053" s="107">
        <v>37.402456049999998</v>
      </c>
      <c r="O1053" s="108">
        <v>706.75639260000003</v>
      </c>
      <c r="P1053" s="108">
        <v>0.25</v>
      </c>
      <c r="Q1053" s="108">
        <v>0.25204710000000002</v>
      </c>
      <c r="R1053" s="135"/>
      <c r="U1053" s="109"/>
      <c r="AA1053" s="60"/>
      <c r="AB1053" s="60"/>
      <c r="AC1053" s="61"/>
      <c r="AD1053" s="62"/>
      <c r="AE1053" s="62"/>
      <c r="AF1053" s="63"/>
      <c r="AG1053" s="63"/>
      <c r="AH1053" s="74" t="s">
        <v>2993</v>
      </c>
    </row>
    <row r="1054" spans="1:34" ht="15" x14ac:dyDescent="0.2">
      <c r="A1054" s="106" t="s">
        <v>23</v>
      </c>
      <c r="B1054" s="74" t="s">
        <v>1086</v>
      </c>
      <c r="C1054" s="74" t="s">
        <v>1087</v>
      </c>
      <c r="D1054" s="74" t="s">
        <v>1095</v>
      </c>
      <c r="E1054" s="74" t="s">
        <v>1126</v>
      </c>
      <c r="H1054" s="74" t="s">
        <v>559</v>
      </c>
      <c r="I1054" s="74" t="s">
        <v>2671</v>
      </c>
      <c r="J1054" s="74" t="s">
        <v>2672</v>
      </c>
      <c r="K1054" s="74" t="s">
        <v>24</v>
      </c>
      <c r="L1054" s="74" t="s">
        <v>2993</v>
      </c>
      <c r="M1054" s="107">
        <v>-3.4451533333333302</v>
      </c>
      <c r="N1054" s="107">
        <v>37.402939999999901</v>
      </c>
      <c r="O1054" s="108">
        <v>726.5</v>
      </c>
      <c r="P1054" s="108">
        <v>1</v>
      </c>
      <c r="Q1054" s="108">
        <v>0.93455111000000002</v>
      </c>
      <c r="R1054" s="135"/>
      <c r="S1054" s="74" t="s">
        <v>2993</v>
      </c>
      <c r="U1054" s="109"/>
      <c r="AA1054" s="60"/>
      <c r="AB1054" s="60"/>
      <c r="AC1054" s="61"/>
      <c r="AD1054" s="62"/>
      <c r="AE1054" s="62"/>
      <c r="AF1054" s="63"/>
      <c r="AG1054" s="63"/>
      <c r="AH1054" s="74" t="s">
        <v>2993</v>
      </c>
    </row>
    <row r="1055" spans="1:34" ht="15" x14ac:dyDescent="0.2">
      <c r="A1055" s="106" t="s">
        <v>23</v>
      </c>
      <c r="B1055" s="74" t="s">
        <v>1086</v>
      </c>
      <c r="C1055" s="74" t="s">
        <v>1087</v>
      </c>
      <c r="D1055" s="74" t="s">
        <v>1095</v>
      </c>
      <c r="E1055" s="74" t="s">
        <v>1126</v>
      </c>
      <c r="H1055" s="74" t="s">
        <v>559</v>
      </c>
      <c r="I1055" s="74" t="s">
        <v>2671</v>
      </c>
      <c r="J1055" s="74" t="s">
        <v>2672</v>
      </c>
      <c r="K1055" s="74" t="s">
        <v>25</v>
      </c>
      <c r="L1055" s="74" t="s">
        <v>2993</v>
      </c>
      <c r="M1055" s="107">
        <v>-3.44509666666666</v>
      </c>
      <c r="N1055" s="107">
        <v>37.40287</v>
      </c>
      <c r="O1055" s="108">
        <v>726.5</v>
      </c>
      <c r="P1055" s="108">
        <v>1</v>
      </c>
      <c r="Q1055" s="108">
        <v>0.93455111000000002</v>
      </c>
      <c r="R1055" s="135"/>
      <c r="S1055" s="74" t="s">
        <v>2993</v>
      </c>
      <c r="U1055" s="109"/>
      <c r="AA1055" s="60"/>
      <c r="AB1055" s="60"/>
      <c r="AC1055" s="61"/>
      <c r="AD1055" s="62"/>
      <c r="AE1055" s="62"/>
      <c r="AF1055" s="63"/>
      <c r="AG1055" s="63"/>
      <c r="AH1055" s="74" t="s">
        <v>2993</v>
      </c>
    </row>
    <row r="1056" spans="1:34" ht="15" x14ac:dyDescent="0.2">
      <c r="A1056" s="106" t="s">
        <v>23</v>
      </c>
      <c r="B1056" s="74" t="s">
        <v>1086</v>
      </c>
      <c r="C1056" s="74" t="s">
        <v>1087</v>
      </c>
      <c r="D1056" s="74" t="s">
        <v>1095</v>
      </c>
      <c r="E1056" s="74" t="s">
        <v>1126</v>
      </c>
      <c r="H1056" s="74" t="s">
        <v>559</v>
      </c>
      <c r="I1056" s="74" t="s">
        <v>2671</v>
      </c>
      <c r="J1056" s="74" t="s">
        <v>2672</v>
      </c>
      <c r="K1056" s="74" t="s">
        <v>26</v>
      </c>
      <c r="L1056" s="74" t="s">
        <v>2993</v>
      </c>
      <c r="M1056" s="107">
        <v>-3.4453049999999998</v>
      </c>
      <c r="N1056" s="107">
        <v>37.403116670000003</v>
      </c>
      <c r="O1056" s="108">
        <v>728.8</v>
      </c>
      <c r="P1056" s="108">
        <v>1</v>
      </c>
      <c r="Q1056" s="108">
        <v>0.93455111000000002</v>
      </c>
      <c r="R1056" s="135"/>
      <c r="S1056" s="74" t="s">
        <v>2993</v>
      </c>
      <c r="U1056" s="109"/>
      <c r="AA1056" s="60"/>
      <c r="AB1056" s="60"/>
      <c r="AC1056" s="61"/>
      <c r="AD1056" s="62"/>
      <c r="AE1056" s="62"/>
      <c r="AF1056" s="63"/>
      <c r="AG1056" s="63"/>
      <c r="AH1056" s="74" t="s">
        <v>2993</v>
      </c>
    </row>
    <row r="1057" spans="1:34" ht="15" x14ac:dyDescent="0.2">
      <c r="A1057" s="106" t="s">
        <v>23</v>
      </c>
      <c r="B1057" s="74" t="s">
        <v>1086</v>
      </c>
      <c r="C1057" s="74" t="s">
        <v>1087</v>
      </c>
      <c r="D1057" s="74" t="s">
        <v>1095</v>
      </c>
      <c r="E1057" s="74" t="s">
        <v>1096</v>
      </c>
      <c r="H1057" s="74" t="s">
        <v>560</v>
      </c>
      <c r="I1057" s="74" t="s">
        <v>1919</v>
      </c>
      <c r="J1057" s="74" t="s">
        <v>765</v>
      </c>
      <c r="K1057" s="74" t="s">
        <v>24</v>
      </c>
      <c r="L1057" s="74" t="s">
        <v>2993</v>
      </c>
      <c r="M1057" s="107">
        <v>-3.4888886826852499</v>
      </c>
      <c r="N1057" s="107">
        <v>37.445521926901797</v>
      </c>
      <c r="O1057" s="108">
        <v>683.34253415361195</v>
      </c>
      <c r="P1057" s="108">
        <v>2</v>
      </c>
      <c r="Q1057" s="108">
        <v>1.5394641499999999</v>
      </c>
      <c r="R1057" s="135"/>
      <c r="S1057" s="74" t="s">
        <v>2993</v>
      </c>
      <c r="U1057" s="109"/>
      <c r="Z1057" s="76"/>
      <c r="AA1057" s="60"/>
      <c r="AB1057" s="60"/>
      <c r="AC1057" s="61"/>
      <c r="AD1057" s="61"/>
      <c r="AE1057" s="61"/>
      <c r="AF1057" s="61"/>
      <c r="AG1057" s="63"/>
      <c r="AH1057" s="74" t="s">
        <v>2993</v>
      </c>
    </row>
    <row r="1058" spans="1:34" ht="15" x14ac:dyDescent="0.2">
      <c r="A1058" s="106" t="s">
        <v>23</v>
      </c>
      <c r="B1058" s="74" t="s">
        <v>1086</v>
      </c>
      <c r="C1058" s="74" t="s">
        <v>1087</v>
      </c>
      <c r="D1058" s="74" t="s">
        <v>1095</v>
      </c>
      <c r="E1058" s="74" t="s">
        <v>1096</v>
      </c>
      <c r="H1058" s="74" t="s">
        <v>560</v>
      </c>
      <c r="I1058" s="74" t="s">
        <v>1919</v>
      </c>
      <c r="J1058" s="74" t="s">
        <v>765</v>
      </c>
      <c r="K1058" s="74" t="s">
        <v>25</v>
      </c>
      <c r="L1058" s="74" t="s">
        <v>2993</v>
      </c>
      <c r="M1058" s="107">
        <v>-3.4888768753507602</v>
      </c>
      <c r="N1058" s="107">
        <v>37.445406701505803</v>
      </c>
      <c r="O1058" s="108">
        <v>691.98682190468196</v>
      </c>
      <c r="P1058" s="108">
        <v>2</v>
      </c>
      <c r="Q1058" s="108">
        <v>1.5394641499999999</v>
      </c>
      <c r="R1058" s="135"/>
      <c r="S1058" s="74" t="s">
        <v>2993</v>
      </c>
      <c r="U1058" s="109"/>
      <c r="Z1058" s="76"/>
      <c r="AA1058" s="60"/>
      <c r="AB1058" s="60"/>
      <c r="AC1058" s="61"/>
      <c r="AD1058" s="61"/>
      <c r="AE1058" s="61"/>
      <c r="AF1058" s="61"/>
      <c r="AG1058" s="63"/>
      <c r="AH1058" s="74" t="s">
        <v>2993</v>
      </c>
    </row>
    <row r="1059" spans="1:34" ht="15" x14ac:dyDescent="0.2">
      <c r="A1059" s="106" t="s">
        <v>23</v>
      </c>
      <c r="B1059" s="74" t="s">
        <v>1086</v>
      </c>
      <c r="C1059" s="74" t="s">
        <v>1087</v>
      </c>
      <c r="D1059" s="74" t="s">
        <v>1095</v>
      </c>
      <c r="E1059" s="74" t="s">
        <v>1096</v>
      </c>
      <c r="H1059" s="74" t="s">
        <v>560</v>
      </c>
      <c r="I1059" s="74" t="s">
        <v>1919</v>
      </c>
      <c r="J1059" s="74" t="s">
        <v>765</v>
      </c>
      <c r="K1059" s="74" t="s">
        <v>26</v>
      </c>
      <c r="L1059" s="74" t="s">
        <v>2993</v>
      </c>
      <c r="M1059" s="107">
        <v>-3.4888607949999999</v>
      </c>
      <c r="N1059" s="107">
        <v>37.445658590000001</v>
      </c>
      <c r="O1059" s="108">
        <v>694.61388950000003</v>
      </c>
      <c r="P1059" s="108">
        <v>2</v>
      </c>
      <c r="Q1059" s="108">
        <v>1.5394641499999999</v>
      </c>
      <c r="R1059" s="135"/>
      <c r="S1059" s="74" t="s">
        <v>2993</v>
      </c>
      <c r="U1059" s="109"/>
      <c r="Z1059" s="76"/>
      <c r="AA1059" s="60"/>
      <c r="AB1059" s="60"/>
      <c r="AC1059" s="61"/>
      <c r="AD1059" s="61"/>
      <c r="AE1059" s="61"/>
      <c r="AF1059" s="61"/>
      <c r="AG1059" s="63"/>
      <c r="AH1059" s="74" t="s">
        <v>2993</v>
      </c>
    </row>
    <row r="1060" spans="1:34" ht="15" x14ac:dyDescent="0.2">
      <c r="A1060" s="106" t="s">
        <v>23</v>
      </c>
      <c r="B1060" s="74" t="s">
        <v>1086</v>
      </c>
      <c r="C1060" s="74" t="s">
        <v>1087</v>
      </c>
      <c r="D1060" s="74" t="s">
        <v>1095</v>
      </c>
      <c r="E1060" s="74" t="s">
        <v>1096</v>
      </c>
      <c r="H1060" s="74" t="s">
        <v>561</v>
      </c>
      <c r="I1060" s="74" t="s">
        <v>1852</v>
      </c>
      <c r="J1060" s="74" t="s">
        <v>1853</v>
      </c>
      <c r="K1060" s="74" t="s">
        <v>24</v>
      </c>
      <c r="L1060" s="74" t="s">
        <v>2993</v>
      </c>
      <c r="M1060" s="107">
        <v>-3.4885656804993199</v>
      </c>
      <c r="N1060" s="107">
        <v>37.448463158677903</v>
      </c>
      <c r="O1060" s="108">
        <v>687.318646856339</v>
      </c>
      <c r="P1060" s="108">
        <v>1.25</v>
      </c>
      <c r="Q1060" s="108">
        <v>1.16188771</v>
      </c>
      <c r="R1060" s="135"/>
      <c r="U1060" s="109"/>
      <c r="AA1060" s="60"/>
      <c r="AB1060" s="60"/>
      <c r="AC1060" s="61"/>
      <c r="AD1060" s="62"/>
      <c r="AE1060" s="62"/>
      <c r="AF1060" s="63"/>
      <c r="AG1060" s="63"/>
      <c r="AH1060" s="74" t="s">
        <v>2993</v>
      </c>
    </row>
    <row r="1061" spans="1:34" ht="15" x14ac:dyDescent="0.2">
      <c r="A1061" s="106" t="s">
        <v>23</v>
      </c>
      <c r="B1061" s="74" t="s">
        <v>1086</v>
      </c>
      <c r="C1061" s="74" t="s">
        <v>1087</v>
      </c>
      <c r="D1061" s="74" t="s">
        <v>1095</v>
      </c>
      <c r="E1061" s="74" t="s">
        <v>1096</v>
      </c>
      <c r="H1061" s="74" t="s">
        <v>561</v>
      </c>
      <c r="I1061" s="74" t="s">
        <v>1852</v>
      </c>
      <c r="J1061" s="74" t="s">
        <v>1853</v>
      </c>
      <c r="K1061" s="74" t="s">
        <v>25</v>
      </c>
      <c r="L1061" s="74" t="s">
        <v>2993</v>
      </c>
      <c r="M1061" s="107">
        <v>-3.4885360786579902</v>
      </c>
      <c r="N1061" s="107">
        <v>37.448669854987102</v>
      </c>
      <c r="O1061" s="108">
        <v>682.123825395312</v>
      </c>
      <c r="P1061" s="108">
        <v>1.25</v>
      </c>
      <c r="Q1061" s="108">
        <v>1.16188771</v>
      </c>
      <c r="R1061" s="135"/>
      <c r="U1061" s="109"/>
      <c r="AA1061" s="60"/>
      <c r="AB1061" s="60"/>
      <c r="AC1061" s="61"/>
      <c r="AD1061" s="62"/>
      <c r="AE1061" s="62"/>
      <c r="AF1061" s="63"/>
      <c r="AG1061" s="63"/>
      <c r="AH1061" s="74" t="s">
        <v>2993</v>
      </c>
    </row>
    <row r="1062" spans="1:34" ht="15" x14ac:dyDescent="0.2">
      <c r="A1062" s="106" t="s">
        <v>23</v>
      </c>
      <c r="B1062" s="74" t="s">
        <v>1086</v>
      </c>
      <c r="C1062" s="74" t="s">
        <v>1087</v>
      </c>
      <c r="D1062" s="74" t="s">
        <v>1095</v>
      </c>
      <c r="E1062" s="74" t="s">
        <v>1096</v>
      </c>
      <c r="H1062" s="74" t="s">
        <v>561</v>
      </c>
      <c r="I1062" s="74" t="s">
        <v>1852</v>
      </c>
      <c r="J1062" s="74" t="s">
        <v>1853</v>
      </c>
      <c r="K1062" s="74" t="s">
        <v>26</v>
      </c>
      <c r="L1062" s="74" t="s">
        <v>2993</v>
      </c>
      <c r="M1062" s="107">
        <v>-3.488566493</v>
      </c>
      <c r="N1062" s="107">
        <v>37.448064860000002</v>
      </c>
      <c r="O1062" s="108">
        <v>698.04184789999999</v>
      </c>
      <c r="P1062" s="108">
        <v>1.25</v>
      </c>
      <c r="Q1062" s="108">
        <v>1.16188771</v>
      </c>
      <c r="R1062" s="135"/>
      <c r="U1062" s="109"/>
      <c r="AA1062" s="60"/>
      <c r="AB1062" s="60"/>
      <c r="AC1062" s="61"/>
      <c r="AD1062" s="62"/>
      <c r="AE1062" s="62"/>
      <c r="AF1062" s="63"/>
      <c r="AG1062" s="63"/>
      <c r="AH1062" s="74" t="s">
        <v>2993</v>
      </c>
    </row>
    <row r="1063" spans="1:34" ht="15" x14ac:dyDescent="0.2">
      <c r="A1063" s="106" t="s">
        <v>23</v>
      </c>
      <c r="B1063" s="74" t="s">
        <v>1086</v>
      </c>
      <c r="C1063" s="74" t="s">
        <v>1087</v>
      </c>
      <c r="D1063" s="74" t="s">
        <v>1095</v>
      </c>
      <c r="E1063" s="74" t="s">
        <v>1096</v>
      </c>
      <c r="H1063" s="74" t="s">
        <v>837</v>
      </c>
      <c r="I1063" s="74" t="s">
        <v>2613</v>
      </c>
      <c r="J1063" s="74" t="s">
        <v>2614</v>
      </c>
      <c r="K1063" s="74" t="s">
        <v>24</v>
      </c>
      <c r="L1063" s="74" t="s">
        <v>2993</v>
      </c>
      <c r="M1063" s="107">
        <v>-3.4875910377666002</v>
      </c>
      <c r="N1063" s="107">
        <v>37.446825912023101</v>
      </c>
      <c r="O1063" s="108">
        <v>688.85561713553795</v>
      </c>
      <c r="P1063" s="108">
        <v>0.25</v>
      </c>
      <c r="Q1063" s="108">
        <v>0.26662629500000001</v>
      </c>
      <c r="R1063" s="135"/>
      <c r="U1063" s="109"/>
      <c r="Z1063" s="110"/>
      <c r="AA1063" s="60"/>
      <c r="AB1063" s="60"/>
      <c r="AC1063" s="61"/>
      <c r="AD1063" s="61"/>
      <c r="AE1063" s="61"/>
      <c r="AF1063" s="63"/>
      <c r="AG1063" s="63"/>
      <c r="AH1063" s="74" t="s">
        <v>2993</v>
      </c>
    </row>
    <row r="1064" spans="1:34" ht="15" x14ac:dyDescent="0.2">
      <c r="A1064" s="106" t="s">
        <v>23</v>
      </c>
      <c r="B1064" s="74" t="s">
        <v>1086</v>
      </c>
      <c r="C1064" s="74" t="s">
        <v>1087</v>
      </c>
      <c r="D1064" s="74" t="s">
        <v>1095</v>
      </c>
      <c r="E1064" s="74" t="s">
        <v>1096</v>
      </c>
      <c r="H1064" s="74" t="s">
        <v>837</v>
      </c>
      <c r="I1064" s="74" t="s">
        <v>2613</v>
      </c>
      <c r="J1064" s="74" t="s">
        <v>2614</v>
      </c>
      <c r="K1064" s="74" t="s">
        <v>25</v>
      </c>
      <c r="L1064" s="74" t="s">
        <v>2993</v>
      </c>
      <c r="M1064" s="107">
        <v>-3.4875530715468401</v>
      </c>
      <c r="N1064" s="107">
        <v>37.446692000034702</v>
      </c>
      <c r="O1064" s="108">
        <v>672.75769761010099</v>
      </c>
      <c r="P1064" s="108">
        <v>0.25</v>
      </c>
      <c r="Q1064" s="108">
        <v>0.26662629500000001</v>
      </c>
      <c r="R1064" s="135"/>
      <c r="U1064" s="109"/>
      <c r="Z1064" s="110"/>
      <c r="AA1064" s="60"/>
      <c r="AB1064" s="60"/>
      <c r="AC1064" s="61"/>
      <c r="AD1064" s="61"/>
      <c r="AE1064" s="61"/>
      <c r="AF1064" s="63"/>
      <c r="AG1064" s="63"/>
      <c r="AH1064" s="74" t="s">
        <v>2993</v>
      </c>
    </row>
    <row r="1065" spans="1:34" ht="15" x14ac:dyDescent="0.2">
      <c r="A1065" s="106" t="s">
        <v>23</v>
      </c>
      <c r="B1065" s="74" t="s">
        <v>1086</v>
      </c>
      <c r="C1065" s="74" t="s">
        <v>1087</v>
      </c>
      <c r="D1065" s="74" t="s">
        <v>1095</v>
      </c>
      <c r="E1065" s="74" t="s">
        <v>1096</v>
      </c>
      <c r="H1065" s="74" t="s">
        <v>837</v>
      </c>
      <c r="I1065" s="74" t="s">
        <v>2613</v>
      </c>
      <c r="J1065" s="74" t="s">
        <v>2614</v>
      </c>
      <c r="K1065" s="74" t="s">
        <v>26</v>
      </c>
      <c r="L1065" s="74" t="s">
        <v>2993</v>
      </c>
      <c r="M1065" s="107">
        <v>-3.4876612840000001</v>
      </c>
      <c r="N1065" s="107">
        <v>37.446981909999998</v>
      </c>
      <c r="O1065" s="108">
        <v>680.29240040000002</v>
      </c>
      <c r="P1065" s="108">
        <v>0.25</v>
      </c>
      <c r="Q1065" s="108">
        <v>0.26662629500000001</v>
      </c>
      <c r="R1065" s="135"/>
      <c r="U1065" s="109"/>
      <c r="Z1065" s="110"/>
      <c r="AA1065" s="60"/>
      <c r="AB1065" s="60"/>
      <c r="AC1065" s="61"/>
      <c r="AD1065" s="61"/>
      <c r="AE1065" s="61"/>
      <c r="AF1065" s="63"/>
      <c r="AG1065" s="63"/>
      <c r="AH1065" s="74" t="s">
        <v>2993</v>
      </c>
    </row>
    <row r="1066" spans="1:34" ht="15" x14ac:dyDescent="0.2">
      <c r="A1066" s="106" t="s">
        <v>23</v>
      </c>
      <c r="B1066" s="74" t="s">
        <v>1086</v>
      </c>
      <c r="C1066" s="74" t="s">
        <v>1087</v>
      </c>
      <c r="D1066" s="74" t="s">
        <v>1095</v>
      </c>
      <c r="E1066" s="74" t="s">
        <v>1096</v>
      </c>
      <c r="H1066" s="74" t="s">
        <v>1015</v>
      </c>
      <c r="I1066" s="74" t="s">
        <v>1555</v>
      </c>
      <c r="J1066" s="74" t="s">
        <v>727</v>
      </c>
      <c r="K1066" s="74" t="s">
        <v>24</v>
      </c>
      <c r="L1066" s="74" t="s">
        <v>2993</v>
      </c>
      <c r="M1066" s="107">
        <v>-3.4841150000000001</v>
      </c>
      <c r="N1066" s="107">
        <v>37.451028333333298</v>
      </c>
      <c r="O1066" s="108">
        <v>712.8</v>
      </c>
      <c r="P1066" s="108">
        <v>1</v>
      </c>
      <c r="Q1066" s="108">
        <v>1.3239885899999999</v>
      </c>
      <c r="R1066" s="135"/>
      <c r="U1066" s="109"/>
      <c r="AA1066" s="60"/>
      <c r="AB1066" s="60"/>
      <c r="AC1066" s="61"/>
      <c r="AD1066" s="62"/>
      <c r="AE1066" s="62"/>
      <c r="AF1066" s="63"/>
      <c r="AG1066" s="63"/>
      <c r="AH1066" s="74" t="s">
        <v>2993</v>
      </c>
    </row>
    <row r="1067" spans="1:34" ht="15" x14ac:dyDescent="0.2">
      <c r="A1067" s="106" t="s">
        <v>23</v>
      </c>
      <c r="B1067" s="74" t="s">
        <v>1086</v>
      </c>
      <c r="C1067" s="74" t="s">
        <v>1087</v>
      </c>
      <c r="D1067" s="74" t="s">
        <v>1095</v>
      </c>
      <c r="E1067" s="74" t="s">
        <v>1096</v>
      </c>
      <c r="H1067" s="74" t="s">
        <v>1015</v>
      </c>
      <c r="I1067" s="74" t="s">
        <v>1555</v>
      </c>
      <c r="J1067" s="74" t="s">
        <v>727</v>
      </c>
      <c r="K1067" s="74" t="s">
        <v>25</v>
      </c>
      <c r="L1067" s="74" t="s">
        <v>2993</v>
      </c>
      <c r="M1067" s="107">
        <v>-3.4844716666666602</v>
      </c>
      <c r="N1067" s="107">
        <v>37.450813333333301</v>
      </c>
      <c r="O1067" s="108">
        <v>714</v>
      </c>
      <c r="P1067" s="108">
        <v>1</v>
      </c>
      <c r="Q1067" s="108">
        <v>1.3239885899999999</v>
      </c>
      <c r="R1067" s="135"/>
      <c r="U1067" s="109"/>
      <c r="AA1067" s="60"/>
      <c r="AB1067" s="60"/>
      <c r="AC1067" s="61"/>
      <c r="AD1067" s="62"/>
      <c r="AE1067" s="62"/>
      <c r="AF1067" s="63"/>
      <c r="AG1067" s="63"/>
      <c r="AH1067" s="74" t="s">
        <v>2993</v>
      </c>
    </row>
    <row r="1068" spans="1:34" ht="15" x14ac:dyDescent="0.2">
      <c r="A1068" s="106" t="s">
        <v>23</v>
      </c>
      <c r="B1068" s="74" t="s">
        <v>1086</v>
      </c>
      <c r="C1068" s="74" t="s">
        <v>1087</v>
      </c>
      <c r="D1068" s="74" t="s">
        <v>1095</v>
      </c>
      <c r="E1068" s="74" t="s">
        <v>1096</v>
      </c>
      <c r="H1068" s="74" t="s">
        <v>1015</v>
      </c>
      <c r="I1068" s="74" t="s">
        <v>1555</v>
      </c>
      <c r="J1068" s="74" t="s">
        <v>727</v>
      </c>
      <c r="K1068" s="74" t="s">
        <v>26</v>
      </c>
      <c r="L1068" s="74" t="s">
        <v>2993</v>
      </c>
      <c r="M1068" s="107">
        <v>-3.4837983330000002</v>
      </c>
      <c r="N1068" s="107">
        <v>37.450964999999997</v>
      </c>
      <c r="O1068" s="108">
        <v>709.6</v>
      </c>
      <c r="P1068" s="108">
        <v>1</v>
      </c>
      <c r="Q1068" s="108">
        <v>1.3239885899999999</v>
      </c>
      <c r="R1068" s="135"/>
      <c r="U1068" s="109"/>
      <c r="AA1068" s="60"/>
      <c r="AB1068" s="60"/>
      <c r="AC1068" s="61"/>
      <c r="AD1068" s="62"/>
      <c r="AE1068" s="62"/>
      <c r="AF1068" s="63"/>
      <c r="AG1068" s="63"/>
      <c r="AH1068" s="74" t="s">
        <v>2993</v>
      </c>
    </row>
    <row r="1069" spans="1:34" ht="15" x14ac:dyDescent="0.2">
      <c r="A1069" s="106" t="s">
        <v>23</v>
      </c>
      <c r="B1069" s="74" t="s">
        <v>1086</v>
      </c>
      <c r="C1069" s="74" t="s">
        <v>1087</v>
      </c>
      <c r="D1069" s="74" t="s">
        <v>1095</v>
      </c>
      <c r="E1069" s="74" t="s">
        <v>1096</v>
      </c>
      <c r="H1069" s="74" t="s">
        <v>1316</v>
      </c>
      <c r="I1069" s="74" t="s">
        <v>1317</v>
      </c>
      <c r="J1069" s="74" t="s">
        <v>1318</v>
      </c>
      <c r="K1069" s="74" t="s">
        <v>24</v>
      </c>
      <c r="L1069" s="74" t="s">
        <v>2993</v>
      </c>
      <c r="M1069" s="107">
        <v>-3.4843933333333301</v>
      </c>
      <c r="N1069" s="107">
        <v>37.452568333333303</v>
      </c>
      <c r="O1069" s="108">
        <v>717.8</v>
      </c>
      <c r="P1069" s="108">
        <v>1</v>
      </c>
      <c r="Q1069" s="108">
        <v>0.93257427000000004</v>
      </c>
      <c r="R1069" s="135"/>
      <c r="U1069" s="109"/>
      <c r="AA1069" s="60"/>
      <c r="AB1069" s="60"/>
      <c r="AC1069" s="61"/>
      <c r="AD1069" s="62"/>
      <c r="AE1069" s="62"/>
      <c r="AF1069" s="63"/>
      <c r="AG1069" s="63"/>
      <c r="AH1069" s="74" t="s">
        <v>2993</v>
      </c>
    </row>
    <row r="1070" spans="1:34" ht="15" x14ac:dyDescent="0.2">
      <c r="A1070" s="106" t="s">
        <v>23</v>
      </c>
      <c r="B1070" s="74" t="s">
        <v>1086</v>
      </c>
      <c r="C1070" s="74" t="s">
        <v>1087</v>
      </c>
      <c r="D1070" s="74" t="s">
        <v>1095</v>
      </c>
      <c r="E1070" s="74" t="s">
        <v>1096</v>
      </c>
      <c r="H1070" s="74" t="s">
        <v>1316</v>
      </c>
      <c r="I1070" s="74" t="s">
        <v>1317</v>
      </c>
      <c r="J1070" s="74" t="s">
        <v>1318</v>
      </c>
      <c r="K1070" s="74" t="s">
        <v>25</v>
      </c>
      <c r="L1070" s="74" t="s">
        <v>2993</v>
      </c>
      <c r="M1070" s="107">
        <v>-3.4841533333333299</v>
      </c>
      <c r="N1070" s="107">
        <v>37.452838333333297</v>
      </c>
      <c r="O1070" s="108">
        <v>717.7</v>
      </c>
      <c r="P1070" s="108">
        <v>1</v>
      </c>
      <c r="Q1070" s="108">
        <v>0.93257427000000004</v>
      </c>
      <c r="R1070" s="135"/>
      <c r="U1070" s="109"/>
      <c r="AA1070" s="60"/>
      <c r="AB1070" s="60"/>
      <c r="AC1070" s="61"/>
      <c r="AD1070" s="62"/>
      <c r="AE1070" s="62"/>
      <c r="AF1070" s="63"/>
      <c r="AG1070" s="63"/>
      <c r="AH1070" s="74" t="s">
        <v>2993</v>
      </c>
    </row>
    <row r="1071" spans="1:34" ht="15" x14ac:dyDescent="0.2">
      <c r="A1071" s="106" t="s">
        <v>23</v>
      </c>
      <c r="B1071" s="74" t="s">
        <v>1086</v>
      </c>
      <c r="C1071" s="74" t="s">
        <v>1087</v>
      </c>
      <c r="D1071" s="74" t="s">
        <v>1095</v>
      </c>
      <c r="E1071" s="74" t="s">
        <v>1096</v>
      </c>
      <c r="H1071" s="74" t="s">
        <v>1316</v>
      </c>
      <c r="I1071" s="74" t="s">
        <v>1317</v>
      </c>
      <c r="J1071" s="74" t="s">
        <v>1318</v>
      </c>
      <c r="K1071" s="74" t="s">
        <v>26</v>
      </c>
      <c r="L1071" s="74" t="s">
        <v>2993</v>
      </c>
      <c r="M1071" s="107">
        <v>-3.484175</v>
      </c>
      <c r="N1071" s="107">
        <v>37.452473329999997</v>
      </c>
      <c r="O1071" s="108">
        <v>708</v>
      </c>
      <c r="P1071" s="108">
        <v>1</v>
      </c>
      <c r="Q1071" s="108">
        <v>0.93257427000000004</v>
      </c>
      <c r="R1071" s="135"/>
      <c r="U1071" s="109"/>
      <c r="AA1071" s="60"/>
      <c r="AB1071" s="60"/>
      <c r="AC1071" s="61"/>
      <c r="AD1071" s="62"/>
      <c r="AE1071" s="62"/>
      <c r="AF1071" s="63"/>
      <c r="AG1071" s="63"/>
      <c r="AH1071" s="74" t="s">
        <v>2993</v>
      </c>
    </row>
    <row r="1072" spans="1:34" ht="15" x14ac:dyDescent="0.2">
      <c r="A1072" s="106" t="s">
        <v>23</v>
      </c>
      <c r="B1072" s="74" t="s">
        <v>1086</v>
      </c>
      <c r="C1072" s="74" t="s">
        <v>1087</v>
      </c>
      <c r="D1072" s="74" t="s">
        <v>1095</v>
      </c>
      <c r="E1072" s="74" t="s">
        <v>1096</v>
      </c>
      <c r="H1072" s="74" t="s">
        <v>564</v>
      </c>
      <c r="I1072" s="74" t="s">
        <v>2178</v>
      </c>
      <c r="J1072" s="74" t="s">
        <v>565</v>
      </c>
      <c r="K1072" s="74" t="s">
        <v>24</v>
      </c>
      <c r="L1072" s="74" t="s">
        <v>2993</v>
      </c>
      <c r="M1072" s="107">
        <v>-3.4820500000000001</v>
      </c>
      <c r="N1072" s="107">
        <v>37.451498333333298</v>
      </c>
      <c r="O1072" s="108">
        <v>713.5</v>
      </c>
      <c r="P1072" s="108">
        <v>1</v>
      </c>
      <c r="Q1072" s="108">
        <v>0.61479724000000002</v>
      </c>
      <c r="R1072" s="135"/>
      <c r="U1072" s="109"/>
      <c r="AA1072" s="60"/>
      <c r="AB1072" s="60"/>
      <c r="AC1072" s="61"/>
      <c r="AD1072" s="62"/>
      <c r="AE1072" s="62"/>
      <c r="AF1072" s="63"/>
      <c r="AG1072" s="63"/>
      <c r="AH1072" s="74" t="s">
        <v>2993</v>
      </c>
    </row>
    <row r="1073" spans="1:34" ht="15" x14ac:dyDescent="0.2">
      <c r="A1073" s="106" t="s">
        <v>23</v>
      </c>
      <c r="B1073" s="74" t="s">
        <v>1086</v>
      </c>
      <c r="C1073" s="74" t="s">
        <v>1087</v>
      </c>
      <c r="D1073" s="74" t="s">
        <v>1095</v>
      </c>
      <c r="E1073" s="74" t="s">
        <v>1096</v>
      </c>
      <c r="H1073" s="74" t="s">
        <v>564</v>
      </c>
      <c r="I1073" s="74" t="s">
        <v>2178</v>
      </c>
      <c r="J1073" s="74" t="s">
        <v>565</v>
      </c>
      <c r="K1073" s="74" t="s">
        <v>25</v>
      </c>
      <c r="L1073" s="74" t="s">
        <v>2993</v>
      </c>
      <c r="M1073" s="107">
        <v>-3.4818216666666602</v>
      </c>
      <c r="N1073" s="107">
        <v>37.451726666666602</v>
      </c>
      <c r="O1073" s="108">
        <v>711.1</v>
      </c>
      <c r="P1073" s="108">
        <v>1</v>
      </c>
      <c r="Q1073" s="108">
        <v>0.61479724000000002</v>
      </c>
      <c r="R1073" s="135"/>
      <c r="U1073" s="109"/>
      <c r="AA1073" s="60"/>
      <c r="AB1073" s="60"/>
      <c r="AC1073" s="61"/>
      <c r="AD1073" s="62"/>
      <c r="AE1073" s="62"/>
      <c r="AF1073" s="63"/>
      <c r="AG1073" s="63"/>
      <c r="AH1073" s="74" t="s">
        <v>2735</v>
      </c>
    </row>
    <row r="1074" spans="1:34" ht="15" x14ac:dyDescent="0.2">
      <c r="A1074" s="106" t="s">
        <v>23</v>
      </c>
      <c r="B1074" s="74" t="s">
        <v>1086</v>
      </c>
      <c r="C1074" s="74" t="s">
        <v>1087</v>
      </c>
      <c r="D1074" s="74" t="s">
        <v>1095</v>
      </c>
      <c r="E1074" s="74" t="s">
        <v>1096</v>
      </c>
      <c r="H1074" s="74" t="s">
        <v>564</v>
      </c>
      <c r="I1074" s="74" t="s">
        <v>2178</v>
      </c>
      <c r="J1074" s="74" t="s">
        <v>565</v>
      </c>
      <c r="K1074" s="74" t="s">
        <v>26</v>
      </c>
      <c r="L1074" s="74" t="s">
        <v>2993</v>
      </c>
      <c r="M1074" s="107">
        <v>-3.4823283329999999</v>
      </c>
      <c r="N1074" s="107">
        <v>37.451266670000003</v>
      </c>
      <c r="O1074" s="108">
        <v>719.8</v>
      </c>
      <c r="P1074" s="108">
        <v>1</v>
      </c>
      <c r="Q1074" s="108">
        <v>0.61479724000000002</v>
      </c>
      <c r="R1074" s="135"/>
      <c r="U1074" s="109"/>
      <c r="AA1074" s="60"/>
      <c r="AB1074" s="60"/>
      <c r="AC1074" s="61"/>
      <c r="AD1074" s="62"/>
      <c r="AE1074" s="62"/>
      <c r="AF1074" s="63"/>
      <c r="AG1074" s="63"/>
      <c r="AH1074" s="74" t="s">
        <v>2735</v>
      </c>
    </row>
    <row r="1075" spans="1:34" ht="15" x14ac:dyDescent="0.2">
      <c r="A1075" s="106" t="s">
        <v>23</v>
      </c>
      <c r="B1075" s="74" t="s">
        <v>1086</v>
      </c>
      <c r="C1075" s="74" t="s">
        <v>1087</v>
      </c>
      <c r="D1075" s="74" t="s">
        <v>1095</v>
      </c>
      <c r="E1075" s="74" t="s">
        <v>1096</v>
      </c>
      <c r="H1075" s="74" t="s">
        <v>685</v>
      </c>
      <c r="I1075" s="74" t="s">
        <v>1097</v>
      </c>
      <c r="J1075" s="74" t="s">
        <v>686</v>
      </c>
      <c r="K1075" s="74" t="s">
        <v>24</v>
      </c>
      <c r="L1075" s="74" t="s">
        <v>2993</v>
      </c>
      <c r="M1075" s="107">
        <v>-3.4813649999999901</v>
      </c>
      <c r="N1075" s="107">
        <v>37.451585000000001</v>
      </c>
      <c r="O1075" s="108">
        <v>714.3</v>
      </c>
      <c r="P1075" s="108">
        <v>3</v>
      </c>
      <c r="Q1075" s="108">
        <v>2.5990503899999999</v>
      </c>
      <c r="R1075" s="135"/>
      <c r="U1075" s="109"/>
      <c r="AA1075" s="60"/>
      <c r="AB1075" s="60"/>
      <c r="AC1075" s="61"/>
      <c r="AD1075" s="62"/>
      <c r="AE1075" s="62"/>
      <c r="AF1075" s="63"/>
      <c r="AG1075" s="63"/>
      <c r="AH1075" s="74" t="s">
        <v>2735</v>
      </c>
    </row>
    <row r="1076" spans="1:34" ht="15" x14ac:dyDescent="0.2">
      <c r="A1076" s="106" t="s">
        <v>23</v>
      </c>
      <c r="B1076" s="74" t="s">
        <v>1086</v>
      </c>
      <c r="C1076" s="74" t="s">
        <v>1087</v>
      </c>
      <c r="D1076" s="74" t="s">
        <v>1095</v>
      </c>
      <c r="E1076" s="74" t="s">
        <v>1096</v>
      </c>
      <c r="H1076" s="74" t="s">
        <v>685</v>
      </c>
      <c r="I1076" s="74" t="s">
        <v>1097</v>
      </c>
      <c r="J1076" s="74" t="s">
        <v>686</v>
      </c>
      <c r="K1076" s="74" t="s">
        <v>25</v>
      </c>
      <c r="L1076" s="74" t="s">
        <v>2993</v>
      </c>
      <c r="M1076" s="107">
        <v>-3.48109</v>
      </c>
      <c r="N1076" s="107">
        <v>37.451473333333297</v>
      </c>
      <c r="O1076" s="108">
        <v>721.5</v>
      </c>
      <c r="P1076" s="108">
        <v>3</v>
      </c>
      <c r="Q1076" s="108">
        <v>2.5990503899999999</v>
      </c>
      <c r="R1076" s="135"/>
      <c r="U1076" s="109"/>
      <c r="AA1076" s="60"/>
      <c r="AB1076" s="60"/>
      <c r="AC1076" s="61"/>
      <c r="AD1076" s="62"/>
      <c r="AE1076" s="62"/>
      <c r="AF1076" s="63"/>
      <c r="AG1076" s="63"/>
      <c r="AH1076" s="74" t="s">
        <v>1973</v>
      </c>
    </row>
    <row r="1077" spans="1:34" ht="15" x14ac:dyDescent="0.2">
      <c r="A1077" s="106" t="s">
        <v>23</v>
      </c>
      <c r="B1077" s="74" t="s">
        <v>1086</v>
      </c>
      <c r="C1077" s="74" t="s">
        <v>1087</v>
      </c>
      <c r="D1077" s="74" t="s">
        <v>1095</v>
      </c>
      <c r="E1077" s="74" t="s">
        <v>1096</v>
      </c>
      <c r="H1077" s="74" t="s">
        <v>685</v>
      </c>
      <c r="I1077" s="74" t="s">
        <v>1097</v>
      </c>
      <c r="J1077" s="74" t="s">
        <v>686</v>
      </c>
      <c r="K1077" s="74" t="s">
        <v>26</v>
      </c>
      <c r="L1077" s="74" t="s">
        <v>2993</v>
      </c>
      <c r="M1077" s="107">
        <v>-3.4819283329999999</v>
      </c>
      <c r="N1077" s="107">
        <v>37.451218330000003</v>
      </c>
      <c r="O1077" s="108">
        <v>714.4</v>
      </c>
      <c r="P1077" s="108">
        <v>3</v>
      </c>
      <c r="Q1077" s="108">
        <v>2.5990503899999999</v>
      </c>
      <c r="R1077" s="135"/>
      <c r="U1077" s="109"/>
      <c r="AA1077" s="60"/>
      <c r="AB1077" s="60"/>
      <c r="AC1077" s="61"/>
      <c r="AD1077" s="62"/>
      <c r="AE1077" s="62"/>
      <c r="AF1077" s="63"/>
      <c r="AG1077" s="63"/>
      <c r="AH1077" s="74" t="s">
        <v>1973</v>
      </c>
    </row>
    <row r="1078" spans="1:34" ht="15" x14ac:dyDescent="0.2">
      <c r="A1078" s="106" t="s">
        <v>23</v>
      </c>
      <c r="B1078" s="74" t="s">
        <v>1086</v>
      </c>
      <c r="C1078" s="74" t="s">
        <v>1087</v>
      </c>
      <c r="D1078" s="74" t="s">
        <v>1095</v>
      </c>
      <c r="E1078" s="74" t="s">
        <v>1235</v>
      </c>
      <c r="H1078" s="74" t="s">
        <v>842</v>
      </c>
      <c r="I1078" s="74" t="s">
        <v>2693</v>
      </c>
      <c r="J1078" s="74" t="s">
        <v>843</v>
      </c>
      <c r="K1078" s="74" t="s">
        <v>24</v>
      </c>
      <c r="L1078" s="74" t="s">
        <v>2993</v>
      </c>
      <c r="M1078" s="107">
        <v>-3.47186499999999</v>
      </c>
      <c r="N1078" s="107">
        <v>37.421476666666599</v>
      </c>
      <c r="O1078" s="108">
        <v>723.3</v>
      </c>
      <c r="P1078" s="108">
        <v>1</v>
      </c>
      <c r="Q1078" s="108">
        <v>0.81618781500000004</v>
      </c>
      <c r="R1078" s="135"/>
      <c r="S1078" s="74" t="s">
        <v>2993</v>
      </c>
      <c r="U1078" s="109"/>
      <c r="AA1078" s="60"/>
      <c r="AB1078" s="60"/>
      <c r="AC1078" s="61"/>
      <c r="AD1078" s="62"/>
      <c r="AE1078" s="62"/>
      <c r="AF1078" s="63"/>
      <c r="AG1078" s="63"/>
      <c r="AH1078" s="74" t="s">
        <v>1973</v>
      </c>
    </row>
    <row r="1079" spans="1:34" ht="15" x14ac:dyDescent="0.2">
      <c r="A1079" s="106" t="s">
        <v>23</v>
      </c>
      <c r="B1079" s="74" t="s">
        <v>1086</v>
      </c>
      <c r="C1079" s="74" t="s">
        <v>1087</v>
      </c>
      <c r="D1079" s="74" t="s">
        <v>1095</v>
      </c>
      <c r="E1079" s="74" t="s">
        <v>1235</v>
      </c>
      <c r="H1079" s="74" t="s">
        <v>842</v>
      </c>
      <c r="I1079" s="74" t="s">
        <v>2693</v>
      </c>
      <c r="J1079" s="74" t="s">
        <v>843</v>
      </c>
      <c r="K1079" s="74" t="s">
        <v>25</v>
      </c>
      <c r="L1079" s="74" t="s">
        <v>2993</v>
      </c>
      <c r="M1079" s="107">
        <v>-3.4714883333333302</v>
      </c>
      <c r="N1079" s="107">
        <v>37.421448333333302</v>
      </c>
      <c r="O1079" s="108">
        <v>702.7</v>
      </c>
      <c r="P1079" s="108">
        <v>1</v>
      </c>
      <c r="Q1079" s="108">
        <v>0.81618781500000004</v>
      </c>
      <c r="R1079" s="135"/>
      <c r="S1079" s="74" t="s">
        <v>2993</v>
      </c>
      <c r="U1079" s="109"/>
      <c r="AA1079" s="60"/>
      <c r="AB1079" s="60"/>
      <c r="AC1079" s="61"/>
      <c r="AD1079" s="62"/>
      <c r="AE1079" s="62"/>
      <c r="AF1079" s="63"/>
      <c r="AG1079" s="63"/>
      <c r="AH1079" s="74" t="s">
        <v>2993</v>
      </c>
    </row>
    <row r="1080" spans="1:34" ht="15" x14ac:dyDescent="0.2">
      <c r="A1080" s="106" t="s">
        <v>23</v>
      </c>
      <c r="B1080" s="74" t="s">
        <v>1086</v>
      </c>
      <c r="C1080" s="74" t="s">
        <v>1087</v>
      </c>
      <c r="D1080" s="74" t="s">
        <v>1095</v>
      </c>
      <c r="E1080" s="74" t="s">
        <v>1235</v>
      </c>
      <c r="H1080" s="74" t="s">
        <v>842</v>
      </c>
      <c r="I1080" s="74" t="s">
        <v>2693</v>
      </c>
      <c r="J1080" s="74" t="s">
        <v>843</v>
      </c>
      <c r="K1080" s="74" t="s">
        <v>26</v>
      </c>
      <c r="L1080" s="74" t="s">
        <v>2993</v>
      </c>
      <c r="M1080" s="107">
        <v>-3.4722533329999998</v>
      </c>
      <c r="N1080" s="107">
        <v>37.421514999999999</v>
      </c>
      <c r="O1080" s="108">
        <v>715.9</v>
      </c>
      <c r="P1080" s="108">
        <v>1</v>
      </c>
      <c r="Q1080" s="108">
        <v>0.81618781500000004</v>
      </c>
      <c r="R1080" s="135"/>
      <c r="S1080" s="74" t="s">
        <v>2993</v>
      </c>
      <c r="U1080" s="109"/>
      <c r="AA1080" s="60"/>
      <c r="AB1080" s="60"/>
      <c r="AC1080" s="61"/>
      <c r="AD1080" s="62"/>
      <c r="AE1080" s="62"/>
      <c r="AF1080" s="63"/>
      <c r="AG1080" s="63"/>
      <c r="AH1080" s="74" t="s">
        <v>2993</v>
      </c>
    </row>
    <row r="1081" spans="1:34" ht="15" x14ac:dyDescent="0.2">
      <c r="A1081" s="106" t="s">
        <v>23</v>
      </c>
      <c r="B1081" s="74" t="s">
        <v>1086</v>
      </c>
      <c r="C1081" s="74" t="s">
        <v>1087</v>
      </c>
      <c r="D1081" s="74" t="s">
        <v>1260</v>
      </c>
      <c r="E1081" s="74" t="s">
        <v>1261</v>
      </c>
      <c r="H1081" s="74" t="s">
        <v>757</v>
      </c>
      <c r="I1081" s="74" t="s">
        <v>1851</v>
      </c>
      <c r="J1081" s="74" t="s">
        <v>758</v>
      </c>
      <c r="K1081" s="74" t="s">
        <v>24</v>
      </c>
      <c r="L1081" s="74" t="s">
        <v>2993</v>
      </c>
      <c r="M1081" s="107">
        <v>-3.7751305068749899</v>
      </c>
      <c r="N1081" s="107">
        <v>37.616779414089997</v>
      </c>
      <c r="O1081" s="108">
        <v>988.11585892155904</v>
      </c>
      <c r="P1081" s="108">
        <v>0.75</v>
      </c>
      <c r="Q1081" s="108">
        <v>0.96099134500000005</v>
      </c>
      <c r="R1081" s="135"/>
      <c r="U1081" s="109"/>
      <c r="AA1081" s="60"/>
      <c r="AB1081" s="60"/>
      <c r="AC1081" s="61"/>
      <c r="AD1081" s="62"/>
      <c r="AE1081" s="62"/>
      <c r="AF1081" s="63"/>
      <c r="AG1081" s="63"/>
      <c r="AH1081" s="74" t="s">
        <v>2993</v>
      </c>
    </row>
    <row r="1082" spans="1:34" ht="15" x14ac:dyDescent="0.2">
      <c r="A1082" s="106" t="s">
        <v>23</v>
      </c>
      <c r="B1082" s="74" t="s">
        <v>1086</v>
      </c>
      <c r="C1082" s="74" t="s">
        <v>1087</v>
      </c>
      <c r="D1082" s="74" t="s">
        <v>1260</v>
      </c>
      <c r="E1082" s="74" t="s">
        <v>1261</v>
      </c>
      <c r="H1082" s="74" t="s">
        <v>757</v>
      </c>
      <c r="I1082" s="74" t="s">
        <v>1851</v>
      </c>
      <c r="J1082" s="74" t="s">
        <v>758</v>
      </c>
      <c r="K1082" s="74" t="s">
        <v>25</v>
      </c>
      <c r="L1082" s="74" t="s">
        <v>2993</v>
      </c>
      <c r="M1082" s="107">
        <v>-3.7752924600179298</v>
      </c>
      <c r="N1082" s="107">
        <v>37.616452026988703</v>
      </c>
      <c r="O1082" s="108">
        <v>990.29588929333295</v>
      </c>
      <c r="P1082" s="108">
        <v>0.75</v>
      </c>
      <c r="Q1082" s="108">
        <v>0.96099134500000005</v>
      </c>
      <c r="R1082" s="135"/>
      <c r="U1082" s="109"/>
      <c r="AA1082" s="60"/>
      <c r="AB1082" s="60"/>
      <c r="AC1082" s="61"/>
      <c r="AD1082" s="62"/>
      <c r="AE1082" s="62"/>
      <c r="AF1082" s="63"/>
      <c r="AG1082" s="63"/>
      <c r="AH1082" s="74" t="s">
        <v>2993</v>
      </c>
    </row>
    <row r="1083" spans="1:34" ht="15" x14ac:dyDescent="0.2">
      <c r="A1083" s="106" t="s">
        <v>23</v>
      </c>
      <c r="B1083" s="74" t="s">
        <v>1086</v>
      </c>
      <c r="C1083" s="74" t="s">
        <v>1087</v>
      </c>
      <c r="D1083" s="74" t="s">
        <v>1260</v>
      </c>
      <c r="E1083" s="74" t="s">
        <v>1261</v>
      </c>
      <c r="H1083" s="74" t="s">
        <v>757</v>
      </c>
      <c r="I1083" s="74" t="s">
        <v>1851</v>
      </c>
      <c r="J1083" s="74" t="s">
        <v>758</v>
      </c>
      <c r="K1083" s="74" t="s">
        <v>26</v>
      </c>
      <c r="L1083" s="74" t="s">
        <v>2993</v>
      </c>
      <c r="M1083" s="107">
        <v>-3.7751767150000002</v>
      </c>
      <c r="N1083" s="107">
        <v>37.617071920000001</v>
      </c>
      <c r="O1083" s="108">
        <v>1001.086789</v>
      </c>
      <c r="P1083" s="108">
        <v>0.75</v>
      </c>
      <c r="Q1083" s="108">
        <v>0.96099134500000005</v>
      </c>
      <c r="R1083" s="135"/>
      <c r="U1083" s="109"/>
      <c r="AA1083" s="60"/>
      <c r="AB1083" s="60"/>
      <c r="AC1083" s="61"/>
      <c r="AD1083" s="62"/>
      <c r="AE1083" s="62"/>
      <c r="AF1083" s="63"/>
      <c r="AG1083" s="63"/>
      <c r="AH1083" s="74" t="s">
        <v>2993</v>
      </c>
    </row>
    <row r="1084" spans="1:34" ht="15" x14ac:dyDescent="0.2">
      <c r="A1084" s="106" t="s">
        <v>23</v>
      </c>
      <c r="B1084" s="74" t="s">
        <v>1086</v>
      </c>
      <c r="C1084" s="74" t="s">
        <v>1087</v>
      </c>
      <c r="D1084" s="74" t="s">
        <v>1260</v>
      </c>
      <c r="E1084" s="74" t="s">
        <v>1261</v>
      </c>
      <c r="H1084" s="74" t="s">
        <v>834</v>
      </c>
      <c r="I1084" s="74" t="s">
        <v>835</v>
      </c>
      <c r="J1084" s="74" t="s">
        <v>2594</v>
      </c>
      <c r="K1084" s="74" t="s">
        <v>24</v>
      </c>
      <c r="L1084" s="74" t="s">
        <v>2993</v>
      </c>
      <c r="M1084" s="107">
        <v>-3.77634882266738</v>
      </c>
      <c r="N1084" s="107">
        <v>37.617791956065801</v>
      </c>
      <c r="O1084" s="108">
        <v>993.73888894983895</v>
      </c>
      <c r="P1084" s="108">
        <v>0.25</v>
      </c>
      <c r="Q1084" s="108">
        <v>0.381777225</v>
      </c>
      <c r="R1084" s="135"/>
      <c r="U1084" s="109"/>
      <c r="Z1084" s="110"/>
      <c r="AA1084" s="60"/>
      <c r="AB1084" s="60"/>
      <c r="AC1084" s="61"/>
      <c r="AD1084" s="61"/>
      <c r="AE1084" s="61"/>
      <c r="AF1084" s="63"/>
      <c r="AG1084" s="63"/>
      <c r="AH1084" s="74" t="s">
        <v>2993</v>
      </c>
    </row>
    <row r="1085" spans="1:34" ht="15" x14ac:dyDescent="0.2">
      <c r="A1085" s="106" t="s">
        <v>23</v>
      </c>
      <c r="B1085" s="74" t="s">
        <v>1086</v>
      </c>
      <c r="C1085" s="74" t="s">
        <v>1087</v>
      </c>
      <c r="D1085" s="74" t="s">
        <v>1260</v>
      </c>
      <c r="E1085" s="74" t="s">
        <v>1261</v>
      </c>
      <c r="H1085" s="74" t="s">
        <v>834</v>
      </c>
      <c r="I1085" s="74" t="s">
        <v>835</v>
      </c>
      <c r="J1085" s="74" t="s">
        <v>2594</v>
      </c>
      <c r="K1085" s="74" t="s">
        <v>25</v>
      </c>
      <c r="L1085" s="74" t="s">
        <v>2993</v>
      </c>
      <c r="M1085" s="107">
        <v>-3.7761833960316298</v>
      </c>
      <c r="N1085" s="107">
        <v>37.617767988620102</v>
      </c>
      <c r="O1085" s="108">
        <v>1005.68415874391</v>
      </c>
      <c r="P1085" s="108">
        <v>0.25</v>
      </c>
      <c r="Q1085" s="108">
        <v>0.381777225</v>
      </c>
      <c r="R1085" s="135"/>
      <c r="U1085" s="109"/>
      <c r="Z1085" s="110"/>
      <c r="AA1085" s="60"/>
      <c r="AB1085" s="60"/>
      <c r="AC1085" s="61"/>
      <c r="AD1085" s="61"/>
      <c r="AE1085" s="61"/>
      <c r="AF1085" s="63"/>
      <c r="AG1085" s="63"/>
      <c r="AH1085" s="74" t="s">
        <v>2993</v>
      </c>
    </row>
    <row r="1086" spans="1:34" ht="15" x14ac:dyDescent="0.2">
      <c r="A1086" s="106" t="s">
        <v>23</v>
      </c>
      <c r="B1086" s="74" t="s">
        <v>1086</v>
      </c>
      <c r="C1086" s="74" t="s">
        <v>1087</v>
      </c>
      <c r="D1086" s="74" t="s">
        <v>1260</v>
      </c>
      <c r="E1086" s="74" t="s">
        <v>1261</v>
      </c>
      <c r="H1086" s="74" t="s">
        <v>834</v>
      </c>
      <c r="I1086" s="74" t="s">
        <v>835</v>
      </c>
      <c r="J1086" s="74" t="s">
        <v>2594</v>
      </c>
      <c r="K1086" s="74" t="s">
        <v>26</v>
      </c>
      <c r="L1086" s="74" t="s">
        <v>2993</v>
      </c>
      <c r="M1086" s="107">
        <v>-3.776445909</v>
      </c>
      <c r="N1086" s="107">
        <v>37.617769439999996</v>
      </c>
      <c r="O1086" s="108">
        <v>999.62688109999999</v>
      </c>
      <c r="P1086" s="108">
        <v>0.25</v>
      </c>
      <c r="Q1086" s="108">
        <v>0.381777225</v>
      </c>
      <c r="R1086" s="135"/>
      <c r="U1086" s="109"/>
      <c r="Z1086" s="110"/>
      <c r="AA1086" s="60"/>
      <c r="AB1086" s="60"/>
      <c r="AC1086" s="61"/>
      <c r="AD1086" s="61"/>
      <c r="AE1086" s="61"/>
      <c r="AF1086" s="63"/>
      <c r="AG1086" s="63"/>
      <c r="AH1086" s="74" t="s">
        <v>2993</v>
      </c>
    </row>
    <row r="1087" spans="1:34" ht="15" x14ac:dyDescent="0.2">
      <c r="A1087" s="106" t="s">
        <v>23</v>
      </c>
      <c r="B1087" s="74" t="s">
        <v>1086</v>
      </c>
      <c r="C1087" s="74" t="s">
        <v>1087</v>
      </c>
      <c r="D1087" s="74" t="s">
        <v>1260</v>
      </c>
      <c r="E1087" s="74" t="s">
        <v>1261</v>
      </c>
      <c r="H1087" s="74" t="s">
        <v>1005</v>
      </c>
      <c r="I1087" s="74" t="s">
        <v>1287</v>
      </c>
      <c r="J1087" s="74" t="s">
        <v>1006</v>
      </c>
      <c r="K1087" s="74" t="s">
        <v>24</v>
      </c>
      <c r="L1087" s="74" t="s">
        <v>2993</v>
      </c>
      <c r="M1087" s="107">
        <v>-3.7688276342847198</v>
      </c>
      <c r="N1087" s="107">
        <v>37.614445043715598</v>
      </c>
      <c r="O1087" s="108">
        <v>995.77026780925803</v>
      </c>
      <c r="P1087" s="108">
        <v>0.5</v>
      </c>
      <c r="Q1087" s="108">
        <v>0.40525220000000001</v>
      </c>
      <c r="R1087" s="135"/>
      <c r="U1087" s="109"/>
      <c r="AA1087" s="60"/>
      <c r="AB1087" s="60"/>
      <c r="AC1087" s="61"/>
      <c r="AD1087" s="62"/>
      <c r="AE1087" s="62"/>
      <c r="AF1087" s="63"/>
      <c r="AG1087" s="63"/>
      <c r="AH1087" s="74" t="s">
        <v>2993</v>
      </c>
    </row>
    <row r="1088" spans="1:34" ht="15" x14ac:dyDescent="0.2">
      <c r="A1088" s="106" t="s">
        <v>23</v>
      </c>
      <c r="B1088" s="74" t="s">
        <v>1086</v>
      </c>
      <c r="C1088" s="74" t="s">
        <v>1087</v>
      </c>
      <c r="D1088" s="74" t="s">
        <v>1260</v>
      </c>
      <c r="E1088" s="74" t="s">
        <v>1261</v>
      </c>
      <c r="H1088" s="74" t="s">
        <v>1005</v>
      </c>
      <c r="I1088" s="74" t="s">
        <v>1287</v>
      </c>
      <c r="J1088" s="74" t="s">
        <v>1006</v>
      </c>
      <c r="K1088" s="74" t="s">
        <v>25</v>
      </c>
      <c r="L1088" s="74" t="s">
        <v>2993</v>
      </c>
      <c r="M1088" s="107">
        <v>-3.7688047731552299</v>
      </c>
      <c r="N1088" s="107">
        <v>37.614212727848802</v>
      </c>
      <c r="O1088" s="108">
        <v>993.83486501702998</v>
      </c>
      <c r="P1088" s="108">
        <v>0.5</v>
      </c>
      <c r="Q1088" s="108">
        <v>0.40525220000000001</v>
      </c>
      <c r="R1088" s="135"/>
      <c r="U1088" s="109"/>
      <c r="AA1088" s="60"/>
      <c r="AB1088" s="60"/>
      <c r="AC1088" s="61"/>
      <c r="AD1088" s="62"/>
      <c r="AE1088" s="62"/>
      <c r="AF1088" s="63"/>
      <c r="AG1088" s="63"/>
      <c r="AH1088" s="74" t="s">
        <v>2993</v>
      </c>
    </row>
    <row r="1089" spans="1:34" ht="15" x14ac:dyDescent="0.2">
      <c r="A1089" s="106" t="s">
        <v>23</v>
      </c>
      <c r="B1089" s="74" t="s">
        <v>1086</v>
      </c>
      <c r="C1089" s="74" t="s">
        <v>1087</v>
      </c>
      <c r="D1089" s="74" t="s">
        <v>1260</v>
      </c>
      <c r="E1089" s="74" t="s">
        <v>1261</v>
      </c>
      <c r="H1089" s="74" t="s">
        <v>1005</v>
      </c>
      <c r="I1089" s="74" t="s">
        <v>1287</v>
      </c>
      <c r="J1089" s="74" t="s">
        <v>1006</v>
      </c>
      <c r="K1089" s="74" t="s">
        <v>26</v>
      </c>
      <c r="L1089" s="74" t="s">
        <v>2993</v>
      </c>
      <c r="M1089" s="107">
        <v>-3.7687826800000002</v>
      </c>
      <c r="N1089" s="107">
        <v>37.614689060000003</v>
      </c>
      <c r="O1089" s="108">
        <v>994.45474119999994</v>
      </c>
      <c r="P1089" s="108">
        <v>0.5</v>
      </c>
      <c r="Q1089" s="108">
        <v>0.40525220000000001</v>
      </c>
      <c r="R1089" s="135"/>
      <c r="U1089" s="109"/>
      <c r="AA1089" s="60"/>
      <c r="AB1089" s="60"/>
      <c r="AC1089" s="61"/>
      <c r="AD1089" s="62"/>
      <c r="AE1089" s="62"/>
      <c r="AF1089" s="63"/>
      <c r="AG1089" s="63"/>
      <c r="AH1089" s="74" t="s">
        <v>2993</v>
      </c>
    </row>
    <row r="1090" spans="1:34" ht="15" x14ac:dyDescent="0.2">
      <c r="A1090" s="106" t="s">
        <v>23</v>
      </c>
      <c r="B1090" s="74" t="s">
        <v>1086</v>
      </c>
      <c r="C1090" s="74" t="s">
        <v>1087</v>
      </c>
      <c r="D1090" s="74" t="s">
        <v>1260</v>
      </c>
      <c r="E1090" s="74" t="s">
        <v>1261</v>
      </c>
      <c r="H1090" s="74" t="s">
        <v>575</v>
      </c>
      <c r="I1090" s="74" t="s">
        <v>2009</v>
      </c>
      <c r="J1090" s="74" t="s">
        <v>2009</v>
      </c>
      <c r="K1090" s="74" t="s">
        <v>24</v>
      </c>
      <c r="L1090" s="74" t="s">
        <v>2993</v>
      </c>
      <c r="M1090" s="107">
        <v>-3.7681835163167698</v>
      </c>
      <c r="N1090" s="107">
        <v>37.616042579378998</v>
      </c>
      <c r="O1090" s="108">
        <v>995.75549717300896</v>
      </c>
      <c r="P1090" s="108">
        <v>1.5</v>
      </c>
      <c r="Q1090" s="108">
        <v>1.33387279</v>
      </c>
      <c r="R1090" s="135"/>
      <c r="S1090" s="74" t="s">
        <v>2993</v>
      </c>
      <c r="U1090" s="109"/>
      <c r="AA1090" s="60"/>
      <c r="AB1090" s="60"/>
      <c r="AC1090" s="61"/>
      <c r="AD1090" s="62"/>
      <c r="AE1090" s="62"/>
      <c r="AF1090" s="63"/>
      <c r="AG1090" s="63"/>
      <c r="AH1090" s="74" t="s">
        <v>2993</v>
      </c>
    </row>
    <row r="1091" spans="1:34" ht="15" x14ac:dyDescent="0.2">
      <c r="A1091" s="106" t="s">
        <v>23</v>
      </c>
      <c r="B1091" s="74" t="s">
        <v>1086</v>
      </c>
      <c r="C1091" s="74" t="s">
        <v>1087</v>
      </c>
      <c r="D1091" s="74" t="s">
        <v>1260</v>
      </c>
      <c r="E1091" s="74" t="s">
        <v>1261</v>
      </c>
      <c r="H1091" s="74" t="s">
        <v>575</v>
      </c>
      <c r="I1091" s="74" t="s">
        <v>2009</v>
      </c>
      <c r="J1091" s="74" t="s">
        <v>2009</v>
      </c>
      <c r="K1091" s="74" t="s">
        <v>25</v>
      </c>
      <c r="L1091" s="74" t="s">
        <v>2993</v>
      </c>
      <c r="M1091" s="107">
        <v>-3.7677243012422701</v>
      </c>
      <c r="N1091" s="107">
        <v>37.616002195060297</v>
      </c>
      <c r="O1091" s="108">
        <v>991.41581493908905</v>
      </c>
      <c r="P1091" s="108">
        <v>1.5</v>
      </c>
      <c r="Q1091" s="108">
        <v>1.33387279</v>
      </c>
      <c r="R1091" s="135"/>
      <c r="S1091" s="74" t="s">
        <v>2993</v>
      </c>
      <c r="U1091" s="109"/>
      <c r="AA1091" s="60"/>
      <c r="AB1091" s="60"/>
      <c r="AC1091" s="61"/>
      <c r="AD1091" s="62"/>
      <c r="AE1091" s="62"/>
      <c r="AF1091" s="63"/>
      <c r="AG1091" s="63"/>
      <c r="AH1091" s="74" t="s">
        <v>1624</v>
      </c>
    </row>
    <row r="1092" spans="1:34" ht="15" x14ac:dyDescent="0.2">
      <c r="A1092" s="106" t="s">
        <v>23</v>
      </c>
      <c r="B1092" s="74" t="s">
        <v>1086</v>
      </c>
      <c r="C1092" s="74" t="s">
        <v>1087</v>
      </c>
      <c r="D1092" s="74" t="s">
        <v>1260</v>
      </c>
      <c r="E1092" s="74" t="s">
        <v>1261</v>
      </c>
      <c r="H1092" s="74" t="s">
        <v>575</v>
      </c>
      <c r="I1092" s="74" t="s">
        <v>2009</v>
      </c>
      <c r="J1092" s="74" t="s">
        <v>2009</v>
      </c>
      <c r="K1092" s="74" t="s">
        <v>26</v>
      </c>
      <c r="L1092" s="74" t="s">
        <v>2993</v>
      </c>
      <c r="M1092" s="107">
        <v>-3.7685618120000002</v>
      </c>
      <c r="N1092" s="107">
        <v>37.616053399999998</v>
      </c>
      <c r="O1092" s="108">
        <v>1005.472409</v>
      </c>
      <c r="P1092" s="108">
        <v>1.5</v>
      </c>
      <c r="Q1092" s="108">
        <v>1.33387279</v>
      </c>
      <c r="R1092" s="135"/>
      <c r="S1092" s="74" t="s">
        <v>2993</v>
      </c>
      <c r="U1092" s="109"/>
      <c r="AA1092" s="60"/>
      <c r="AB1092" s="60"/>
      <c r="AC1092" s="61"/>
      <c r="AD1092" s="62"/>
      <c r="AE1092" s="62"/>
      <c r="AF1092" s="63"/>
      <c r="AG1092" s="63"/>
      <c r="AH1092" s="74" t="s">
        <v>1624</v>
      </c>
    </row>
    <row r="1093" spans="1:34" ht="15" x14ac:dyDescent="0.2">
      <c r="A1093" s="106" t="s">
        <v>23</v>
      </c>
      <c r="B1093" s="74" t="s">
        <v>1086</v>
      </c>
      <c r="C1093" s="74" t="s">
        <v>1087</v>
      </c>
      <c r="D1093" s="74" t="s">
        <v>1260</v>
      </c>
      <c r="E1093" s="74" t="s">
        <v>1261</v>
      </c>
      <c r="H1093" s="74" t="s">
        <v>790</v>
      </c>
      <c r="I1093" s="74" t="s">
        <v>1319</v>
      </c>
      <c r="J1093" s="74" t="s">
        <v>574</v>
      </c>
      <c r="K1093" s="74" t="s">
        <v>24</v>
      </c>
      <c r="L1093" s="74" t="s">
        <v>2993</v>
      </c>
      <c r="M1093" s="107">
        <v>-3.7692166666666602</v>
      </c>
      <c r="N1093" s="107">
        <v>37.615636666666603</v>
      </c>
      <c r="O1093" s="108">
        <v>1045.5999999999999</v>
      </c>
      <c r="P1093" s="108">
        <v>1</v>
      </c>
      <c r="Q1093" s="108">
        <v>0.85201804000000003</v>
      </c>
      <c r="R1093" s="135"/>
      <c r="U1093" s="109"/>
      <c r="AA1093" s="60"/>
      <c r="AB1093" s="60"/>
      <c r="AC1093" s="61"/>
      <c r="AD1093" s="62"/>
      <c r="AE1093" s="62"/>
      <c r="AF1093" s="63"/>
      <c r="AG1093" s="63"/>
      <c r="AH1093" s="74" t="s">
        <v>1624</v>
      </c>
    </row>
    <row r="1094" spans="1:34" ht="15" x14ac:dyDescent="0.2">
      <c r="A1094" s="106" t="s">
        <v>23</v>
      </c>
      <c r="B1094" s="74" t="s">
        <v>1086</v>
      </c>
      <c r="C1094" s="74" t="s">
        <v>1087</v>
      </c>
      <c r="D1094" s="74" t="s">
        <v>1260</v>
      </c>
      <c r="E1094" s="74" t="s">
        <v>1261</v>
      </c>
      <c r="H1094" s="74" t="s">
        <v>790</v>
      </c>
      <c r="I1094" s="74" t="s">
        <v>1319</v>
      </c>
      <c r="J1094" s="74" t="s">
        <v>574</v>
      </c>
      <c r="K1094" s="74" t="s">
        <v>25</v>
      </c>
      <c r="L1094" s="74" t="s">
        <v>2993</v>
      </c>
      <c r="M1094" s="107">
        <v>-3.7688866666666598</v>
      </c>
      <c r="N1094" s="107">
        <v>37.6154466666666</v>
      </c>
      <c r="O1094" s="108">
        <v>1034.0999999999999</v>
      </c>
      <c r="P1094" s="108">
        <v>1</v>
      </c>
      <c r="Q1094" s="108">
        <v>0.85201804000000003</v>
      </c>
      <c r="R1094" s="135"/>
      <c r="U1094" s="109"/>
      <c r="AA1094" s="60"/>
      <c r="AB1094" s="60"/>
      <c r="AC1094" s="61"/>
      <c r="AD1094" s="62"/>
      <c r="AE1094" s="62"/>
      <c r="AF1094" s="63"/>
      <c r="AG1094" s="63"/>
      <c r="AH1094" s="74" t="s">
        <v>2111</v>
      </c>
    </row>
    <row r="1095" spans="1:34" ht="15" x14ac:dyDescent="0.2">
      <c r="A1095" s="106" t="s">
        <v>23</v>
      </c>
      <c r="B1095" s="74" t="s">
        <v>1086</v>
      </c>
      <c r="C1095" s="74" t="s">
        <v>1087</v>
      </c>
      <c r="D1095" s="74" t="s">
        <v>1260</v>
      </c>
      <c r="E1095" s="74" t="s">
        <v>1261</v>
      </c>
      <c r="H1095" s="74" t="s">
        <v>790</v>
      </c>
      <c r="I1095" s="74" t="s">
        <v>1319</v>
      </c>
      <c r="J1095" s="74" t="s">
        <v>574</v>
      </c>
      <c r="K1095" s="74" t="s">
        <v>26</v>
      </c>
      <c r="L1095" s="74" t="s">
        <v>2993</v>
      </c>
      <c r="M1095" s="107">
        <v>-3.7693916669999998</v>
      </c>
      <c r="N1095" s="107">
        <v>37.615765000000003</v>
      </c>
      <c r="O1095" s="108">
        <v>1046.5999999999999</v>
      </c>
      <c r="P1095" s="108">
        <v>1</v>
      </c>
      <c r="Q1095" s="108">
        <v>0.85201804000000003</v>
      </c>
      <c r="R1095" s="135"/>
      <c r="U1095" s="109"/>
      <c r="AA1095" s="60"/>
      <c r="AB1095" s="60"/>
      <c r="AC1095" s="61"/>
      <c r="AD1095" s="62"/>
      <c r="AE1095" s="62"/>
      <c r="AF1095" s="63"/>
      <c r="AG1095" s="63"/>
      <c r="AH1095" s="74" t="s">
        <v>2111</v>
      </c>
    </row>
    <row r="1096" spans="1:34" ht="15" x14ac:dyDescent="0.2">
      <c r="A1096" s="106" t="s">
        <v>23</v>
      </c>
      <c r="B1096" s="74" t="s">
        <v>1086</v>
      </c>
      <c r="C1096" s="74" t="s">
        <v>1087</v>
      </c>
      <c r="D1096" s="74" t="s">
        <v>1260</v>
      </c>
      <c r="E1096" s="74" t="s">
        <v>1261</v>
      </c>
      <c r="H1096" s="74" t="s">
        <v>849</v>
      </c>
      <c r="I1096" s="74" t="s">
        <v>2794</v>
      </c>
      <c r="J1096" s="74" t="s">
        <v>2795</v>
      </c>
      <c r="K1096" s="74" t="s">
        <v>24</v>
      </c>
      <c r="L1096" s="74" t="s">
        <v>2993</v>
      </c>
      <c r="M1096" s="107">
        <v>-3.77002999999999</v>
      </c>
      <c r="N1096" s="107">
        <v>37.615606666666601</v>
      </c>
      <c r="O1096" s="108">
        <v>1011.2</v>
      </c>
      <c r="P1096" s="108">
        <v>0.25</v>
      </c>
      <c r="Q1096" s="108">
        <v>0.52336839000000002</v>
      </c>
      <c r="R1096" s="135"/>
      <c r="U1096" s="109"/>
      <c r="AA1096" s="60"/>
      <c r="AB1096" s="60"/>
      <c r="AC1096" s="61"/>
      <c r="AD1096" s="62"/>
      <c r="AE1096" s="62"/>
      <c r="AF1096" s="63"/>
      <c r="AG1096" s="63"/>
      <c r="AH1096" s="74" t="s">
        <v>2111</v>
      </c>
    </row>
    <row r="1097" spans="1:34" ht="15" x14ac:dyDescent="0.2">
      <c r="A1097" s="106" t="s">
        <v>23</v>
      </c>
      <c r="B1097" s="74" t="s">
        <v>1086</v>
      </c>
      <c r="C1097" s="74" t="s">
        <v>1087</v>
      </c>
      <c r="D1097" s="74" t="s">
        <v>1260</v>
      </c>
      <c r="E1097" s="74" t="s">
        <v>1261</v>
      </c>
      <c r="H1097" s="74" t="s">
        <v>849</v>
      </c>
      <c r="I1097" s="74" t="s">
        <v>2794</v>
      </c>
      <c r="J1097" s="74" t="s">
        <v>2795</v>
      </c>
      <c r="K1097" s="74" t="s">
        <v>25</v>
      </c>
      <c r="L1097" s="74" t="s">
        <v>2993</v>
      </c>
      <c r="M1097" s="107">
        <v>-3.77016166666666</v>
      </c>
      <c r="N1097" s="107">
        <v>37.615384999999897</v>
      </c>
      <c r="O1097" s="108">
        <v>1008.6</v>
      </c>
      <c r="P1097" s="108">
        <v>0.25</v>
      </c>
      <c r="Q1097" s="108">
        <v>0.52336839000000002</v>
      </c>
      <c r="R1097" s="135"/>
      <c r="U1097" s="109"/>
      <c r="AA1097" s="60"/>
      <c r="AB1097" s="60"/>
      <c r="AC1097" s="61"/>
      <c r="AD1097" s="62"/>
      <c r="AE1097" s="62"/>
      <c r="AF1097" s="63"/>
      <c r="AG1097" s="63"/>
      <c r="AH1097" s="74" t="s">
        <v>1156</v>
      </c>
    </row>
    <row r="1098" spans="1:34" ht="15" x14ac:dyDescent="0.2">
      <c r="A1098" s="106" t="s">
        <v>23</v>
      </c>
      <c r="B1098" s="74" t="s">
        <v>1086</v>
      </c>
      <c r="C1098" s="74" t="s">
        <v>1087</v>
      </c>
      <c r="D1098" s="74" t="s">
        <v>1260</v>
      </c>
      <c r="E1098" s="74" t="s">
        <v>1261</v>
      </c>
      <c r="H1098" s="74" t="s">
        <v>849</v>
      </c>
      <c r="I1098" s="74" t="s">
        <v>2794</v>
      </c>
      <c r="J1098" s="74" t="s">
        <v>2795</v>
      </c>
      <c r="K1098" s="74" t="s">
        <v>26</v>
      </c>
      <c r="L1098" s="74" t="s">
        <v>2993</v>
      </c>
      <c r="M1098" s="107">
        <v>-3.7699633330000002</v>
      </c>
      <c r="N1098" s="107">
        <v>37.615859999999998</v>
      </c>
      <c r="O1098" s="108">
        <v>1008.5</v>
      </c>
      <c r="P1098" s="108">
        <v>0.25</v>
      </c>
      <c r="Q1098" s="108">
        <v>0.52336839000000002</v>
      </c>
      <c r="R1098" s="135"/>
      <c r="U1098" s="109"/>
      <c r="AA1098" s="60"/>
      <c r="AB1098" s="60"/>
      <c r="AC1098" s="61"/>
      <c r="AD1098" s="62"/>
      <c r="AE1098" s="62"/>
      <c r="AF1098" s="63"/>
      <c r="AG1098" s="63"/>
      <c r="AH1098" s="74" t="s">
        <v>1156</v>
      </c>
    </row>
    <row r="1099" spans="1:34" ht="15" x14ac:dyDescent="0.2">
      <c r="A1099" s="106" t="s">
        <v>23</v>
      </c>
      <c r="B1099" s="74" t="s">
        <v>1086</v>
      </c>
      <c r="C1099" s="74" t="s">
        <v>1087</v>
      </c>
      <c r="D1099" s="74" t="s">
        <v>1260</v>
      </c>
      <c r="E1099" s="74" t="s">
        <v>1300</v>
      </c>
      <c r="H1099" s="74" t="s">
        <v>752</v>
      </c>
      <c r="I1099" s="74" t="s">
        <v>1800</v>
      </c>
      <c r="J1099" s="74" t="s">
        <v>1801</v>
      </c>
      <c r="K1099" s="74" t="s">
        <v>24</v>
      </c>
      <c r="L1099" s="74" t="s">
        <v>2993</v>
      </c>
      <c r="M1099" s="107">
        <v>-3.7457033333333301</v>
      </c>
      <c r="N1099" s="107">
        <v>37.602378333333299</v>
      </c>
      <c r="O1099" s="108">
        <v>956.9</v>
      </c>
      <c r="P1099" s="108">
        <v>1</v>
      </c>
      <c r="Q1099" s="108">
        <v>0.76083629500000005</v>
      </c>
      <c r="R1099" s="135"/>
      <c r="S1099" s="74" t="s">
        <v>2993</v>
      </c>
      <c r="U1099" s="109"/>
      <c r="AA1099" s="60"/>
      <c r="AB1099" s="60"/>
      <c r="AC1099" s="61"/>
      <c r="AD1099" s="62"/>
      <c r="AE1099" s="62"/>
      <c r="AF1099" s="63"/>
      <c r="AG1099" s="63"/>
      <c r="AH1099" s="74" t="s">
        <v>1156</v>
      </c>
    </row>
    <row r="1100" spans="1:34" ht="15" x14ac:dyDescent="0.2">
      <c r="A1100" s="106" t="s">
        <v>23</v>
      </c>
      <c r="B1100" s="74" t="s">
        <v>1086</v>
      </c>
      <c r="C1100" s="74" t="s">
        <v>1087</v>
      </c>
      <c r="D1100" s="74" t="s">
        <v>1260</v>
      </c>
      <c r="E1100" s="74" t="s">
        <v>1300</v>
      </c>
      <c r="H1100" s="74" t="s">
        <v>752</v>
      </c>
      <c r="I1100" s="74" t="s">
        <v>1800</v>
      </c>
      <c r="J1100" s="74" t="s">
        <v>1801</v>
      </c>
      <c r="K1100" s="74" t="s">
        <v>25</v>
      </c>
      <c r="L1100" s="74" t="s">
        <v>2993</v>
      </c>
      <c r="M1100" s="107">
        <v>-3.7459833333333301</v>
      </c>
      <c r="N1100" s="107">
        <v>37.602513333333299</v>
      </c>
      <c r="O1100" s="108">
        <v>962.3</v>
      </c>
      <c r="P1100" s="108">
        <v>1</v>
      </c>
      <c r="Q1100" s="108">
        <v>0.76083629500000005</v>
      </c>
      <c r="R1100" s="135"/>
      <c r="S1100" s="74" t="s">
        <v>2993</v>
      </c>
      <c r="U1100" s="109"/>
      <c r="AA1100" s="60"/>
      <c r="AB1100" s="60"/>
      <c r="AC1100" s="61"/>
      <c r="AD1100" s="62"/>
      <c r="AE1100" s="62"/>
      <c r="AF1100" s="63"/>
      <c r="AG1100" s="63"/>
      <c r="AH1100" s="74" t="s">
        <v>2993</v>
      </c>
    </row>
    <row r="1101" spans="1:34" ht="15" x14ac:dyDescent="0.2">
      <c r="A1101" s="106" t="s">
        <v>23</v>
      </c>
      <c r="B1101" s="74" t="s">
        <v>1086</v>
      </c>
      <c r="C1101" s="74" t="s">
        <v>1087</v>
      </c>
      <c r="D1101" s="74" t="s">
        <v>1260</v>
      </c>
      <c r="E1101" s="74" t="s">
        <v>1300</v>
      </c>
      <c r="H1101" s="74" t="s">
        <v>752</v>
      </c>
      <c r="I1101" s="74" t="s">
        <v>1800</v>
      </c>
      <c r="J1101" s="74" t="s">
        <v>1801</v>
      </c>
      <c r="K1101" s="74" t="s">
        <v>26</v>
      </c>
      <c r="L1101" s="74" t="s">
        <v>2993</v>
      </c>
      <c r="M1101" s="107">
        <v>-3.7454733330000001</v>
      </c>
      <c r="N1101" s="107">
        <v>37.602445000000003</v>
      </c>
      <c r="O1101" s="108">
        <v>957.1</v>
      </c>
      <c r="P1101" s="108">
        <v>1</v>
      </c>
      <c r="Q1101" s="108">
        <v>0.76083629500000005</v>
      </c>
      <c r="R1101" s="135"/>
      <c r="S1101" s="74" t="s">
        <v>2993</v>
      </c>
      <c r="U1101" s="109"/>
      <c r="AA1101" s="60"/>
      <c r="AB1101" s="60"/>
      <c r="AC1101" s="61"/>
      <c r="AD1101" s="62"/>
      <c r="AE1101" s="62"/>
      <c r="AF1101" s="63"/>
      <c r="AG1101" s="63"/>
      <c r="AH1101" s="74" t="s">
        <v>2993</v>
      </c>
    </row>
    <row r="1102" spans="1:34" ht="15" x14ac:dyDescent="0.2">
      <c r="A1102" s="106" t="s">
        <v>23</v>
      </c>
      <c r="B1102" s="74" t="s">
        <v>1086</v>
      </c>
      <c r="C1102" s="74" t="s">
        <v>1087</v>
      </c>
      <c r="D1102" s="74" t="s">
        <v>1260</v>
      </c>
      <c r="E1102" s="74" t="s">
        <v>1300</v>
      </c>
      <c r="H1102" s="74" t="s">
        <v>703</v>
      </c>
      <c r="I1102" s="74" t="s">
        <v>1301</v>
      </c>
      <c r="J1102" s="74" t="s">
        <v>1301</v>
      </c>
      <c r="K1102" s="74" t="s">
        <v>24</v>
      </c>
      <c r="L1102" s="74" t="s">
        <v>2993</v>
      </c>
      <c r="M1102" s="107">
        <v>-3.74419345846254</v>
      </c>
      <c r="N1102" s="107">
        <v>37.602763808359299</v>
      </c>
      <c r="O1102" s="108">
        <v>935.26290139624302</v>
      </c>
      <c r="P1102" s="108">
        <v>0.25</v>
      </c>
      <c r="Q1102" s="108">
        <v>0.25649498999999998</v>
      </c>
      <c r="R1102" s="135"/>
      <c r="U1102" s="109"/>
      <c r="AA1102" s="60"/>
      <c r="AB1102" s="60"/>
      <c r="AC1102" s="61"/>
      <c r="AD1102" s="62"/>
      <c r="AE1102" s="62"/>
      <c r="AF1102" s="63"/>
      <c r="AG1102" s="63"/>
      <c r="AH1102" s="74" t="s">
        <v>2993</v>
      </c>
    </row>
    <row r="1103" spans="1:34" ht="15" x14ac:dyDescent="0.2">
      <c r="A1103" s="106" t="s">
        <v>23</v>
      </c>
      <c r="B1103" s="74" t="s">
        <v>1086</v>
      </c>
      <c r="C1103" s="74" t="s">
        <v>1087</v>
      </c>
      <c r="D1103" s="74" t="s">
        <v>1260</v>
      </c>
      <c r="E1103" s="74" t="s">
        <v>1300</v>
      </c>
      <c r="H1103" s="74" t="s">
        <v>703</v>
      </c>
      <c r="I1103" s="74" t="s">
        <v>1301</v>
      </c>
      <c r="J1103" s="74" t="s">
        <v>1301</v>
      </c>
      <c r="K1103" s="74" t="s">
        <v>25</v>
      </c>
      <c r="L1103" s="74" t="s">
        <v>2993</v>
      </c>
      <c r="M1103" s="107">
        <v>-3.7442517797422199</v>
      </c>
      <c r="N1103" s="107">
        <v>37.602677041177898</v>
      </c>
      <c r="O1103" s="108">
        <v>921.64528109346202</v>
      </c>
      <c r="P1103" s="108">
        <v>0.25</v>
      </c>
      <c r="Q1103" s="108">
        <v>0.25649498999999998</v>
      </c>
      <c r="R1103" s="135"/>
      <c r="U1103" s="109"/>
      <c r="AA1103" s="60"/>
      <c r="AB1103" s="60"/>
      <c r="AC1103" s="61"/>
      <c r="AD1103" s="62"/>
      <c r="AE1103" s="62"/>
      <c r="AF1103" s="63"/>
      <c r="AG1103" s="63"/>
      <c r="AH1103" s="74" t="s">
        <v>1431</v>
      </c>
    </row>
    <row r="1104" spans="1:34" ht="15" x14ac:dyDescent="0.2">
      <c r="A1104" s="106" t="s">
        <v>23</v>
      </c>
      <c r="B1104" s="74" t="s">
        <v>1086</v>
      </c>
      <c r="C1104" s="74" t="s">
        <v>1087</v>
      </c>
      <c r="D1104" s="74" t="s">
        <v>1260</v>
      </c>
      <c r="E1104" s="74" t="s">
        <v>1300</v>
      </c>
      <c r="H1104" s="74" t="s">
        <v>703</v>
      </c>
      <c r="I1104" s="74" t="s">
        <v>1301</v>
      </c>
      <c r="J1104" s="74" t="s">
        <v>1301</v>
      </c>
      <c r="K1104" s="74" t="s">
        <v>26</v>
      </c>
      <c r="L1104" s="74" t="s">
        <v>2993</v>
      </c>
      <c r="M1104" s="107">
        <v>-3.7441670770000002</v>
      </c>
      <c r="N1104" s="107">
        <v>37.602984499999998</v>
      </c>
      <c r="O1104" s="108">
        <v>934.28507030000003</v>
      </c>
      <c r="P1104" s="108">
        <v>0.25</v>
      </c>
      <c r="Q1104" s="108">
        <v>0.25649498999999998</v>
      </c>
      <c r="R1104" s="135"/>
      <c r="U1104" s="109"/>
      <c r="AA1104" s="60"/>
      <c r="AB1104" s="60"/>
      <c r="AC1104" s="61"/>
      <c r="AD1104" s="62"/>
      <c r="AE1104" s="62"/>
      <c r="AF1104" s="63"/>
      <c r="AG1104" s="63"/>
      <c r="AH1104" s="74" t="s">
        <v>1431</v>
      </c>
    </row>
    <row r="1105" spans="1:34" ht="15" x14ac:dyDescent="0.2">
      <c r="A1105" s="106" t="s">
        <v>23</v>
      </c>
      <c r="B1105" s="74" t="s">
        <v>1086</v>
      </c>
      <c r="C1105" s="74" t="s">
        <v>1087</v>
      </c>
      <c r="D1105" s="74" t="s">
        <v>1260</v>
      </c>
      <c r="E1105" s="74" t="s">
        <v>1300</v>
      </c>
      <c r="H1105" s="74" t="s">
        <v>766</v>
      </c>
      <c r="I1105" s="74" t="s">
        <v>1950</v>
      </c>
      <c r="J1105" s="74" t="s">
        <v>767</v>
      </c>
      <c r="K1105" s="74" t="s">
        <v>24</v>
      </c>
      <c r="L1105" s="74" t="s">
        <v>2993</v>
      </c>
      <c r="M1105" s="107">
        <v>-3.7496176836558202</v>
      </c>
      <c r="N1105" s="107">
        <v>37.6052118633989</v>
      </c>
      <c r="O1105" s="108">
        <v>927.86041916100703</v>
      </c>
      <c r="P1105" s="108">
        <v>1</v>
      </c>
      <c r="Q1105" s="108">
        <v>0.87228064999999999</v>
      </c>
      <c r="R1105" s="135"/>
      <c r="S1105" s="74" t="s">
        <v>2993</v>
      </c>
      <c r="U1105" s="109"/>
      <c r="Z1105" s="76"/>
      <c r="AA1105" s="60"/>
      <c r="AB1105" s="60"/>
      <c r="AC1105" s="61"/>
      <c r="AD1105" s="61"/>
      <c r="AE1105" s="61"/>
      <c r="AF1105" s="61"/>
      <c r="AG1105" s="63"/>
      <c r="AH1105" s="74" t="s">
        <v>1431</v>
      </c>
    </row>
    <row r="1106" spans="1:34" ht="15" x14ac:dyDescent="0.2">
      <c r="A1106" s="106" t="s">
        <v>23</v>
      </c>
      <c r="B1106" s="74" t="s">
        <v>1086</v>
      </c>
      <c r="C1106" s="74" t="s">
        <v>1087</v>
      </c>
      <c r="D1106" s="74" t="s">
        <v>1260</v>
      </c>
      <c r="E1106" s="74" t="s">
        <v>1300</v>
      </c>
      <c r="H1106" s="74" t="s">
        <v>766</v>
      </c>
      <c r="I1106" s="74" t="s">
        <v>1950</v>
      </c>
      <c r="J1106" s="74" t="s">
        <v>767</v>
      </c>
      <c r="K1106" s="74" t="s">
        <v>25</v>
      </c>
      <c r="L1106" s="74" t="s">
        <v>2993</v>
      </c>
      <c r="M1106" s="107">
        <v>-3.7497495896356501</v>
      </c>
      <c r="N1106" s="107">
        <v>37.605358565359197</v>
      </c>
      <c r="O1106" s="108">
        <v>920.83024667012205</v>
      </c>
      <c r="P1106" s="108">
        <v>1</v>
      </c>
      <c r="Q1106" s="108">
        <v>0.87228064999999999</v>
      </c>
      <c r="R1106" s="135"/>
      <c r="S1106" s="74" t="s">
        <v>2993</v>
      </c>
      <c r="U1106" s="109"/>
      <c r="Z1106" s="76"/>
      <c r="AA1106" s="60"/>
      <c r="AB1106" s="60"/>
      <c r="AC1106" s="61"/>
      <c r="AD1106" s="61"/>
      <c r="AE1106" s="61"/>
      <c r="AF1106" s="61"/>
      <c r="AG1106" s="61"/>
      <c r="AH1106" s="74" t="s">
        <v>2993</v>
      </c>
    </row>
    <row r="1107" spans="1:34" ht="15" x14ac:dyDescent="0.2">
      <c r="A1107" s="106" t="s">
        <v>23</v>
      </c>
      <c r="B1107" s="74" t="s">
        <v>1086</v>
      </c>
      <c r="C1107" s="74" t="s">
        <v>1087</v>
      </c>
      <c r="D1107" s="74" t="s">
        <v>1260</v>
      </c>
      <c r="E1107" s="74" t="s">
        <v>1300</v>
      </c>
      <c r="H1107" s="74" t="s">
        <v>766</v>
      </c>
      <c r="I1107" s="74" t="s">
        <v>1950</v>
      </c>
      <c r="J1107" s="74" t="s">
        <v>767</v>
      </c>
      <c r="K1107" s="74" t="s">
        <v>26</v>
      </c>
      <c r="L1107" s="74" t="s">
        <v>2993</v>
      </c>
      <c r="M1107" s="107">
        <v>-3.7494581</v>
      </c>
      <c r="N1107" s="107">
        <v>37.60512602</v>
      </c>
      <c r="O1107" s="108">
        <v>925.35330499999998</v>
      </c>
      <c r="P1107" s="108">
        <v>1</v>
      </c>
      <c r="Q1107" s="108">
        <v>0.87228064999999999</v>
      </c>
      <c r="R1107" s="135"/>
      <c r="S1107" s="74" t="s">
        <v>2993</v>
      </c>
      <c r="U1107" s="109"/>
      <c r="Z1107" s="76"/>
      <c r="AA1107" s="60"/>
      <c r="AB1107" s="60"/>
      <c r="AC1107" s="61"/>
      <c r="AD1107" s="61"/>
      <c r="AE1107" s="61"/>
      <c r="AF1107" s="61"/>
      <c r="AG1107" s="61"/>
      <c r="AH1107" s="74" t="s">
        <v>2993</v>
      </c>
    </row>
    <row r="1108" spans="1:34" ht="15" x14ac:dyDescent="0.2">
      <c r="A1108" s="106" t="s">
        <v>23</v>
      </c>
      <c r="B1108" s="74" t="s">
        <v>1086</v>
      </c>
      <c r="C1108" s="74" t="s">
        <v>1087</v>
      </c>
      <c r="D1108" s="74" t="s">
        <v>1260</v>
      </c>
      <c r="E1108" s="74" t="s">
        <v>1300</v>
      </c>
      <c r="H1108" s="74" t="s">
        <v>1065</v>
      </c>
      <c r="I1108" s="74" t="s">
        <v>1066</v>
      </c>
      <c r="J1108" s="74" t="s">
        <v>1066</v>
      </c>
      <c r="K1108" s="74" t="s">
        <v>24</v>
      </c>
      <c r="L1108" s="74" t="s">
        <v>2993</v>
      </c>
      <c r="M1108" s="107">
        <v>-3.7483389044549398</v>
      </c>
      <c r="N1108" s="107">
        <v>37.6019222852902</v>
      </c>
      <c r="O1108" s="108">
        <v>914.47374508663597</v>
      </c>
      <c r="P1108" s="108">
        <v>0.75</v>
      </c>
      <c r="Q1108" s="108">
        <v>0.92417269999999996</v>
      </c>
      <c r="R1108" s="135"/>
      <c r="U1108" s="109"/>
      <c r="AA1108" s="60"/>
      <c r="AB1108" s="60"/>
      <c r="AC1108" s="61"/>
      <c r="AD1108" s="62"/>
      <c r="AE1108" s="62"/>
      <c r="AF1108" s="63"/>
      <c r="AG1108" s="61"/>
      <c r="AH1108" s="74" t="s">
        <v>2993</v>
      </c>
    </row>
    <row r="1109" spans="1:34" ht="15" x14ac:dyDescent="0.2">
      <c r="A1109" s="106" t="s">
        <v>23</v>
      </c>
      <c r="B1109" s="74" t="s">
        <v>1086</v>
      </c>
      <c r="C1109" s="74" t="s">
        <v>1087</v>
      </c>
      <c r="D1109" s="74" t="s">
        <v>1260</v>
      </c>
      <c r="E1109" s="74" t="s">
        <v>1300</v>
      </c>
      <c r="H1109" s="74" t="s">
        <v>1065</v>
      </c>
      <c r="I1109" s="74" t="s">
        <v>1066</v>
      </c>
      <c r="J1109" s="74" t="s">
        <v>1066</v>
      </c>
      <c r="K1109" s="74" t="s">
        <v>25</v>
      </c>
      <c r="L1109" s="74" t="s">
        <v>2993</v>
      </c>
      <c r="M1109" s="107">
        <v>-3.74852141059</v>
      </c>
      <c r="N1109" s="107">
        <v>37.602213618643297</v>
      </c>
      <c r="O1109" s="108">
        <v>910.12181938466802</v>
      </c>
      <c r="P1109" s="108">
        <v>0.75</v>
      </c>
      <c r="Q1109" s="108">
        <v>0.92417269999999996</v>
      </c>
      <c r="R1109" s="135"/>
      <c r="U1109" s="109"/>
      <c r="AA1109" s="60"/>
      <c r="AB1109" s="60"/>
      <c r="AC1109" s="61"/>
      <c r="AD1109" s="62"/>
      <c r="AE1109" s="62"/>
      <c r="AF1109" s="63"/>
      <c r="AG1109" s="63"/>
      <c r="AH1109" s="74" t="s">
        <v>1431</v>
      </c>
    </row>
    <row r="1110" spans="1:34" ht="15" x14ac:dyDescent="0.2">
      <c r="A1110" s="106" t="s">
        <v>23</v>
      </c>
      <c r="B1110" s="74" t="s">
        <v>1086</v>
      </c>
      <c r="C1110" s="74" t="s">
        <v>1087</v>
      </c>
      <c r="D1110" s="74" t="s">
        <v>1260</v>
      </c>
      <c r="E1110" s="74" t="s">
        <v>1300</v>
      </c>
      <c r="H1110" s="74" t="s">
        <v>1065</v>
      </c>
      <c r="I1110" s="74" t="s">
        <v>1066</v>
      </c>
      <c r="J1110" s="74" t="s">
        <v>1066</v>
      </c>
      <c r="K1110" s="74" t="s">
        <v>26</v>
      </c>
      <c r="L1110" s="74" t="s">
        <v>2993</v>
      </c>
      <c r="M1110" s="107">
        <v>-3.748056466</v>
      </c>
      <c r="N1110" s="107">
        <v>37.60213821</v>
      </c>
      <c r="O1110" s="108">
        <v>918.87089130000004</v>
      </c>
      <c r="P1110" s="108">
        <v>0.75</v>
      </c>
      <c r="Q1110" s="108">
        <v>0.92417269999999996</v>
      </c>
      <c r="R1110" s="135"/>
      <c r="U1110" s="109"/>
      <c r="AA1110" s="60"/>
      <c r="AB1110" s="60"/>
      <c r="AC1110" s="61"/>
      <c r="AD1110" s="62"/>
      <c r="AE1110" s="62"/>
      <c r="AF1110" s="63"/>
      <c r="AG1110" s="63"/>
      <c r="AH1110" s="74" t="s">
        <v>1431</v>
      </c>
    </row>
    <row r="1111" spans="1:34" ht="15" x14ac:dyDescent="0.2">
      <c r="A1111" s="106" t="s">
        <v>23</v>
      </c>
      <c r="B1111" s="74" t="s">
        <v>1086</v>
      </c>
      <c r="C1111" s="74" t="s">
        <v>1087</v>
      </c>
      <c r="D1111" s="74" t="s">
        <v>1260</v>
      </c>
      <c r="E1111" s="74" t="s">
        <v>1300</v>
      </c>
      <c r="H1111" s="74" t="s">
        <v>821</v>
      </c>
      <c r="I1111" s="74" t="s">
        <v>2495</v>
      </c>
      <c r="J1111" s="74" t="s">
        <v>822</v>
      </c>
      <c r="K1111" s="74" t="s">
        <v>24</v>
      </c>
      <c r="L1111" s="74" t="s">
        <v>2993</v>
      </c>
      <c r="M1111" s="107">
        <v>-3.7482516666666599</v>
      </c>
      <c r="N1111" s="107">
        <v>37.601333333333301</v>
      </c>
      <c r="O1111" s="108">
        <v>942.4</v>
      </c>
      <c r="P1111" s="108">
        <v>0.75</v>
      </c>
      <c r="Q1111" s="108">
        <v>0.64914483499999998</v>
      </c>
      <c r="R1111" s="135"/>
      <c r="S1111" s="74" t="s">
        <v>2993</v>
      </c>
      <c r="U1111" s="109"/>
      <c r="AA1111" s="60"/>
      <c r="AB1111" s="60"/>
      <c r="AC1111" s="61"/>
      <c r="AD1111" s="62"/>
      <c r="AE1111" s="62"/>
      <c r="AF1111" s="63"/>
      <c r="AG1111" s="63"/>
      <c r="AH1111" s="74" t="s">
        <v>1431</v>
      </c>
    </row>
    <row r="1112" spans="1:34" ht="15" x14ac:dyDescent="0.2">
      <c r="A1112" s="106" t="s">
        <v>23</v>
      </c>
      <c r="B1112" s="74" t="s">
        <v>1086</v>
      </c>
      <c r="C1112" s="74" t="s">
        <v>1087</v>
      </c>
      <c r="D1112" s="74" t="s">
        <v>1260</v>
      </c>
      <c r="E1112" s="74" t="s">
        <v>1300</v>
      </c>
      <c r="H1112" s="74" t="s">
        <v>821</v>
      </c>
      <c r="I1112" s="74" t="s">
        <v>2495</v>
      </c>
      <c r="J1112" s="74" t="s">
        <v>822</v>
      </c>
      <c r="K1112" s="74" t="s">
        <v>25</v>
      </c>
      <c r="L1112" s="74" t="s">
        <v>2993</v>
      </c>
      <c r="M1112" s="107">
        <v>-3.74833166666666</v>
      </c>
      <c r="N1112" s="107">
        <v>37.601549999999897</v>
      </c>
      <c r="O1112" s="108">
        <v>961.1</v>
      </c>
      <c r="P1112" s="108">
        <v>0.75</v>
      </c>
      <c r="Q1112" s="108">
        <v>0.64914483499999998</v>
      </c>
      <c r="R1112" s="135"/>
      <c r="S1112" s="74" t="s">
        <v>2993</v>
      </c>
      <c r="U1112" s="109"/>
      <c r="AA1112" s="60"/>
      <c r="AB1112" s="60"/>
      <c r="AC1112" s="61"/>
      <c r="AD1112" s="62"/>
      <c r="AE1112" s="62"/>
      <c r="AF1112" s="63"/>
      <c r="AG1112" s="63"/>
      <c r="AH1112" s="74" t="s">
        <v>2993</v>
      </c>
    </row>
    <row r="1113" spans="1:34" ht="15" x14ac:dyDescent="0.2">
      <c r="A1113" s="106" t="s">
        <v>23</v>
      </c>
      <c r="B1113" s="74" t="s">
        <v>1086</v>
      </c>
      <c r="C1113" s="74" t="s">
        <v>1087</v>
      </c>
      <c r="D1113" s="74" t="s">
        <v>1260</v>
      </c>
      <c r="E1113" s="74" t="s">
        <v>1300</v>
      </c>
      <c r="H1113" s="74" t="s">
        <v>821</v>
      </c>
      <c r="I1113" s="74" t="s">
        <v>2495</v>
      </c>
      <c r="J1113" s="74" t="s">
        <v>822</v>
      </c>
      <c r="K1113" s="74" t="s">
        <v>26</v>
      </c>
      <c r="L1113" s="74" t="s">
        <v>2993</v>
      </c>
      <c r="M1113" s="107">
        <v>-3.7481683330000002</v>
      </c>
      <c r="N1113" s="107">
        <v>37.600924999999997</v>
      </c>
      <c r="O1113" s="108">
        <v>942.5</v>
      </c>
      <c r="P1113" s="108">
        <v>0.75</v>
      </c>
      <c r="Q1113" s="108">
        <v>0.64914483499999998</v>
      </c>
      <c r="R1113" s="135"/>
      <c r="S1113" s="74" t="s">
        <v>2993</v>
      </c>
      <c r="U1113" s="109"/>
      <c r="AA1113" s="60"/>
      <c r="AB1113" s="60"/>
      <c r="AC1113" s="61"/>
      <c r="AD1113" s="62"/>
      <c r="AE1113" s="62"/>
      <c r="AF1113" s="63"/>
      <c r="AG1113" s="63"/>
      <c r="AH1113" s="74" t="s">
        <v>2993</v>
      </c>
    </row>
    <row r="1114" spans="1:34" ht="15" x14ac:dyDescent="0.2">
      <c r="A1114" s="106" t="s">
        <v>23</v>
      </c>
      <c r="B1114" s="74" t="s">
        <v>1086</v>
      </c>
      <c r="C1114" s="74" t="s">
        <v>1087</v>
      </c>
      <c r="D1114" s="74" t="s">
        <v>1260</v>
      </c>
      <c r="E1114" s="74" t="s">
        <v>1300</v>
      </c>
      <c r="H1114" s="74" t="s">
        <v>784</v>
      </c>
      <c r="I1114" s="74" t="s">
        <v>2077</v>
      </c>
      <c r="J1114" s="74" t="s">
        <v>2078</v>
      </c>
      <c r="K1114" s="74" t="s">
        <v>24</v>
      </c>
      <c r="L1114" s="74" t="s">
        <v>2993</v>
      </c>
      <c r="M1114" s="107">
        <v>-3.7449933333333298</v>
      </c>
      <c r="N1114" s="107">
        <v>37.601503333333298</v>
      </c>
      <c r="O1114" s="108">
        <v>949</v>
      </c>
      <c r="P1114" s="108">
        <v>0.5</v>
      </c>
      <c r="Q1114" s="108">
        <v>0.51694366000000003</v>
      </c>
      <c r="R1114" s="135"/>
      <c r="S1114" s="74" t="s">
        <v>2993</v>
      </c>
      <c r="U1114" s="109"/>
      <c r="AA1114" s="60"/>
      <c r="AB1114" s="60"/>
      <c r="AC1114" s="61"/>
      <c r="AD1114" s="62"/>
      <c r="AE1114" s="62"/>
      <c r="AF1114" s="63"/>
      <c r="AG1114" s="63"/>
      <c r="AH1114" s="74" t="s">
        <v>2993</v>
      </c>
    </row>
    <row r="1115" spans="1:34" ht="15" x14ac:dyDescent="0.2">
      <c r="A1115" s="106" t="s">
        <v>23</v>
      </c>
      <c r="B1115" s="74" t="s">
        <v>1086</v>
      </c>
      <c r="C1115" s="74" t="s">
        <v>1087</v>
      </c>
      <c r="D1115" s="74" t="s">
        <v>1260</v>
      </c>
      <c r="E1115" s="74" t="s">
        <v>1300</v>
      </c>
      <c r="H1115" s="74" t="s">
        <v>784</v>
      </c>
      <c r="I1115" s="74" t="s">
        <v>2077</v>
      </c>
      <c r="J1115" s="74" t="s">
        <v>2078</v>
      </c>
      <c r="K1115" s="74" t="s">
        <v>25</v>
      </c>
      <c r="L1115" s="74" t="s">
        <v>2993</v>
      </c>
      <c r="M1115" s="107">
        <v>-3.7448516666666598</v>
      </c>
      <c r="N1115" s="107">
        <v>37.601568333333297</v>
      </c>
      <c r="O1115" s="108">
        <v>942.6</v>
      </c>
      <c r="P1115" s="108">
        <v>0.5</v>
      </c>
      <c r="Q1115" s="108">
        <v>0.51694366000000003</v>
      </c>
      <c r="R1115" s="135"/>
      <c r="S1115" s="74" t="s">
        <v>2993</v>
      </c>
      <c r="U1115" s="109"/>
      <c r="AA1115" s="60"/>
      <c r="AB1115" s="60"/>
      <c r="AC1115" s="61"/>
      <c r="AD1115" s="62"/>
      <c r="AE1115" s="62"/>
      <c r="AF1115" s="63"/>
      <c r="AG1115" s="63"/>
      <c r="AH1115" s="74" t="s">
        <v>2993</v>
      </c>
    </row>
    <row r="1116" spans="1:34" ht="15" x14ac:dyDescent="0.2">
      <c r="A1116" s="106" t="s">
        <v>23</v>
      </c>
      <c r="B1116" s="74" t="s">
        <v>1086</v>
      </c>
      <c r="C1116" s="74" t="s">
        <v>1087</v>
      </c>
      <c r="D1116" s="74" t="s">
        <v>1260</v>
      </c>
      <c r="E1116" s="74" t="s">
        <v>1300</v>
      </c>
      <c r="H1116" s="74" t="s">
        <v>784</v>
      </c>
      <c r="I1116" s="74" t="s">
        <v>2077</v>
      </c>
      <c r="J1116" s="74" t="s">
        <v>2078</v>
      </c>
      <c r="K1116" s="74" t="s">
        <v>26</v>
      </c>
      <c r="L1116" s="74" t="s">
        <v>2993</v>
      </c>
      <c r="M1116" s="107">
        <v>-3.745158333</v>
      </c>
      <c r="N1116" s="107">
        <v>37.601419999999997</v>
      </c>
      <c r="O1116" s="108">
        <v>947.4</v>
      </c>
      <c r="P1116" s="108">
        <v>0.5</v>
      </c>
      <c r="Q1116" s="108">
        <v>0.51694366000000003</v>
      </c>
      <c r="R1116" s="135"/>
      <c r="S1116" s="74" t="s">
        <v>2993</v>
      </c>
      <c r="U1116" s="109"/>
      <c r="AA1116" s="60"/>
      <c r="AB1116" s="60"/>
      <c r="AC1116" s="61"/>
      <c r="AD1116" s="62"/>
      <c r="AE1116" s="62"/>
      <c r="AF1116" s="63"/>
      <c r="AG1116" s="63"/>
      <c r="AH1116" s="74" t="s">
        <v>2993</v>
      </c>
    </row>
    <row r="1117" spans="1:34" ht="15" x14ac:dyDescent="0.2">
      <c r="A1117" s="106" t="s">
        <v>23</v>
      </c>
      <c r="B1117" s="74" t="s">
        <v>1086</v>
      </c>
      <c r="C1117" s="74" t="s">
        <v>1087</v>
      </c>
      <c r="D1117" s="74" t="s">
        <v>1260</v>
      </c>
      <c r="E1117" s="74" t="s">
        <v>1300</v>
      </c>
      <c r="H1117" s="74" t="s">
        <v>840</v>
      </c>
      <c r="I1117" s="74" t="s">
        <v>2894</v>
      </c>
      <c r="J1117" s="74" t="s">
        <v>841</v>
      </c>
      <c r="K1117" s="74" t="s">
        <v>24</v>
      </c>
      <c r="L1117" s="74" t="s">
        <v>2993</v>
      </c>
      <c r="M1117" s="107">
        <v>-3.7452333333333301</v>
      </c>
      <c r="N1117" s="107">
        <v>37.601026666666598</v>
      </c>
      <c r="O1117" s="108">
        <v>849.1</v>
      </c>
      <c r="P1117" s="108">
        <v>0.5</v>
      </c>
      <c r="Q1117" s="108">
        <v>0.15098115500000001</v>
      </c>
      <c r="R1117" s="135"/>
      <c r="U1117" s="109"/>
      <c r="Z1117" s="110"/>
      <c r="AA1117" s="60"/>
      <c r="AB1117" s="60"/>
      <c r="AC1117" s="61"/>
      <c r="AD1117" s="61"/>
      <c r="AE1117" s="61"/>
      <c r="AF1117" s="63"/>
      <c r="AG1117" s="63"/>
      <c r="AH1117" s="74" t="s">
        <v>2993</v>
      </c>
    </row>
    <row r="1118" spans="1:34" ht="15" x14ac:dyDescent="0.2">
      <c r="A1118" s="106" t="s">
        <v>23</v>
      </c>
      <c r="B1118" s="74" t="s">
        <v>1086</v>
      </c>
      <c r="C1118" s="74" t="s">
        <v>1087</v>
      </c>
      <c r="D1118" s="74" t="s">
        <v>1260</v>
      </c>
      <c r="E1118" s="74" t="s">
        <v>1300</v>
      </c>
      <c r="H1118" s="74" t="s">
        <v>840</v>
      </c>
      <c r="I1118" s="74" t="s">
        <v>2894</v>
      </c>
      <c r="J1118" s="74" t="s">
        <v>841</v>
      </c>
      <c r="K1118" s="74" t="s">
        <v>25</v>
      </c>
      <c r="L1118" s="74" t="s">
        <v>2993</v>
      </c>
      <c r="M1118" s="107">
        <v>-3.7448233333333301</v>
      </c>
      <c r="N1118" s="107">
        <v>37.601026666666598</v>
      </c>
      <c r="O1118" s="108">
        <v>932.9</v>
      </c>
      <c r="P1118" s="108">
        <v>0.5</v>
      </c>
      <c r="Q1118" s="108">
        <v>0.15098115500000001</v>
      </c>
      <c r="R1118" s="135"/>
      <c r="U1118" s="109"/>
      <c r="Z1118" s="110"/>
      <c r="AA1118" s="60"/>
      <c r="AB1118" s="60"/>
      <c r="AC1118" s="61"/>
      <c r="AD1118" s="61"/>
      <c r="AE1118" s="61"/>
      <c r="AF1118" s="63"/>
      <c r="AG1118" s="63"/>
      <c r="AH1118" s="74" t="s">
        <v>2993</v>
      </c>
    </row>
    <row r="1119" spans="1:34" ht="15" x14ac:dyDescent="0.2">
      <c r="A1119" s="106" t="s">
        <v>23</v>
      </c>
      <c r="B1119" s="74" t="s">
        <v>1086</v>
      </c>
      <c r="C1119" s="74" t="s">
        <v>1087</v>
      </c>
      <c r="D1119" s="74" t="s">
        <v>1260</v>
      </c>
      <c r="E1119" s="74" t="s">
        <v>1300</v>
      </c>
      <c r="H1119" s="74" t="s">
        <v>840</v>
      </c>
      <c r="I1119" s="74" t="s">
        <v>2894</v>
      </c>
      <c r="J1119" s="74" t="s">
        <v>841</v>
      </c>
      <c r="K1119" s="74" t="s">
        <v>26</v>
      </c>
      <c r="L1119" s="74" t="s">
        <v>2993</v>
      </c>
      <c r="M1119" s="107">
        <v>-3.7451883330000002</v>
      </c>
      <c r="N1119" s="107">
        <v>37.601644999999998</v>
      </c>
      <c r="O1119" s="108">
        <v>875.7</v>
      </c>
      <c r="P1119" s="108">
        <v>0.5</v>
      </c>
      <c r="Q1119" s="108">
        <v>0.15098115500000001</v>
      </c>
      <c r="R1119" s="135"/>
      <c r="U1119" s="109"/>
      <c r="Z1119" s="110"/>
      <c r="AA1119" s="60"/>
      <c r="AB1119" s="60"/>
      <c r="AC1119" s="61"/>
      <c r="AD1119" s="61"/>
      <c r="AE1119" s="61"/>
      <c r="AF1119" s="63"/>
      <c r="AG1119" s="63"/>
      <c r="AH1119" s="74" t="s">
        <v>2993</v>
      </c>
    </row>
    <row r="1120" spans="1:34" ht="15" x14ac:dyDescent="0.2">
      <c r="A1120" s="106" t="s">
        <v>23</v>
      </c>
      <c r="B1120" s="74" t="s">
        <v>1086</v>
      </c>
      <c r="C1120" s="74" t="s">
        <v>1087</v>
      </c>
      <c r="D1120" s="74" t="s">
        <v>1260</v>
      </c>
      <c r="E1120" s="74" t="s">
        <v>1508</v>
      </c>
      <c r="H1120" s="74" t="s">
        <v>769</v>
      </c>
      <c r="I1120" s="74" t="s">
        <v>579</v>
      </c>
      <c r="J1120" s="74" t="s">
        <v>579</v>
      </c>
      <c r="K1120" s="74" t="s">
        <v>25</v>
      </c>
      <c r="L1120" s="74" t="s">
        <v>1993</v>
      </c>
      <c r="M1120" s="107">
        <v>-3.7100152337219798</v>
      </c>
      <c r="N1120" s="107">
        <v>37.587679602557301</v>
      </c>
      <c r="O1120" s="108">
        <v>856.115821020368</v>
      </c>
      <c r="P1120" s="108">
        <v>0.5</v>
      </c>
      <c r="Q1120" s="108">
        <v>0.30888125</v>
      </c>
      <c r="R1120" s="135"/>
      <c r="S1120" s="74">
        <v>47</v>
      </c>
      <c r="U1120" s="109"/>
      <c r="W1120" s="108"/>
      <c r="Y1120" s="108"/>
      <c r="Z1120" s="108"/>
      <c r="AA1120" s="60"/>
      <c r="AB1120" s="60"/>
      <c r="AC1120" s="61"/>
      <c r="AD1120" s="62"/>
      <c r="AE1120" s="62"/>
      <c r="AF1120" s="63"/>
      <c r="AG1120" s="63"/>
      <c r="AH1120" s="74" t="s">
        <v>2993</v>
      </c>
    </row>
    <row r="1121" spans="1:34" ht="15" x14ac:dyDescent="0.2">
      <c r="A1121" s="106" t="s">
        <v>23</v>
      </c>
      <c r="B1121" s="74" t="s">
        <v>1086</v>
      </c>
      <c r="C1121" s="74" t="s">
        <v>1087</v>
      </c>
      <c r="D1121" s="74" t="s">
        <v>1260</v>
      </c>
      <c r="E1121" s="74" t="s">
        <v>1508</v>
      </c>
      <c r="H1121" s="74" t="s">
        <v>576</v>
      </c>
      <c r="I1121" s="74" t="s">
        <v>734</v>
      </c>
      <c r="J1121" s="74" t="s">
        <v>734</v>
      </c>
      <c r="K1121" s="74" t="s">
        <v>24</v>
      </c>
      <c r="L1121" s="74" t="s">
        <v>2993</v>
      </c>
      <c r="M1121" s="107">
        <v>-3.7107858758074399</v>
      </c>
      <c r="N1121" s="107">
        <v>37.589196534525499</v>
      </c>
      <c r="O1121" s="108">
        <v>876.39817509846</v>
      </c>
      <c r="P1121" s="108">
        <v>1.25</v>
      </c>
      <c r="Q1121" s="108">
        <v>0.80630361500000003</v>
      </c>
      <c r="R1121" s="135"/>
      <c r="S1121" s="74" t="s">
        <v>2993</v>
      </c>
      <c r="U1121" s="109"/>
      <c r="AA1121" s="60"/>
      <c r="AB1121" s="60"/>
      <c r="AC1121" s="61"/>
      <c r="AD1121" s="62"/>
      <c r="AE1121" s="62"/>
      <c r="AF1121" s="63"/>
      <c r="AG1121" s="63"/>
      <c r="AH1121" s="74" t="s">
        <v>2993</v>
      </c>
    </row>
    <row r="1122" spans="1:34" ht="15" x14ac:dyDescent="0.2">
      <c r="A1122" s="106" t="s">
        <v>23</v>
      </c>
      <c r="B1122" s="74" t="s">
        <v>1086</v>
      </c>
      <c r="C1122" s="74" t="s">
        <v>1087</v>
      </c>
      <c r="D1122" s="74" t="s">
        <v>1260</v>
      </c>
      <c r="E1122" s="74" t="s">
        <v>1508</v>
      </c>
      <c r="H1122" s="74" t="s">
        <v>576</v>
      </c>
      <c r="I1122" s="74" t="s">
        <v>734</v>
      </c>
      <c r="J1122" s="74" t="s">
        <v>734</v>
      </c>
      <c r="K1122" s="74" t="s">
        <v>25</v>
      </c>
      <c r="L1122" s="74" t="s">
        <v>2993</v>
      </c>
      <c r="M1122" s="107">
        <v>-3.7110687765368202</v>
      </c>
      <c r="N1122" s="107">
        <v>37.589584072115002</v>
      </c>
      <c r="O1122" s="108">
        <v>854.99500072607304</v>
      </c>
      <c r="P1122" s="108">
        <v>1.25</v>
      </c>
      <c r="Q1122" s="108">
        <v>0.80630361500000003</v>
      </c>
      <c r="R1122" s="135"/>
      <c r="S1122" s="74" t="s">
        <v>2993</v>
      </c>
      <c r="U1122" s="109"/>
      <c r="AA1122" s="60"/>
      <c r="AB1122" s="60"/>
      <c r="AC1122" s="61"/>
      <c r="AD1122" s="62"/>
      <c r="AE1122" s="62"/>
      <c r="AF1122" s="63"/>
      <c r="AG1122" s="63"/>
      <c r="AH1122" s="74" t="s">
        <v>2993</v>
      </c>
    </row>
    <row r="1123" spans="1:34" ht="15" x14ac:dyDescent="0.2">
      <c r="A1123" s="106" t="s">
        <v>23</v>
      </c>
      <c r="B1123" s="74" t="s">
        <v>1086</v>
      </c>
      <c r="C1123" s="74" t="s">
        <v>1087</v>
      </c>
      <c r="D1123" s="74" t="s">
        <v>1260</v>
      </c>
      <c r="E1123" s="74" t="s">
        <v>1508</v>
      </c>
      <c r="H1123" s="74" t="s">
        <v>576</v>
      </c>
      <c r="I1123" s="74" t="s">
        <v>734</v>
      </c>
      <c r="J1123" s="74" t="s">
        <v>734</v>
      </c>
      <c r="K1123" s="74" t="s">
        <v>26</v>
      </c>
      <c r="L1123" s="74" t="s">
        <v>2993</v>
      </c>
      <c r="M1123" s="107">
        <v>-3.7105567970000002</v>
      </c>
      <c r="N1123" s="107">
        <v>37.58897606</v>
      </c>
      <c r="O1123" s="108">
        <v>857.99885630000006</v>
      </c>
      <c r="P1123" s="108">
        <v>1.25</v>
      </c>
      <c r="Q1123" s="108">
        <v>0.80630361500000003</v>
      </c>
      <c r="R1123" s="135"/>
      <c r="S1123" s="74" t="s">
        <v>2993</v>
      </c>
      <c r="U1123" s="109"/>
      <c r="AA1123" s="60"/>
      <c r="AB1123" s="60"/>
      <c r="AC1123" s="61"/>
      <c r="AD1123" s="62"/>
      <c r="AE1123" s="62"/>
      <c r="AF1123" s="63"/>
      <c r="AG1123" s="63"/>
      <c r="AH1123" s="74" t="s">
        <v>2993</v>
      </c>
    </row>
    <row r="1124" spans="1:34" ht="15" x14ac:dyDescent="0.2">
      <c r="A1124" s="106" t="s">
        <v>23</v>
      </c>
      <c r="B1124" s="74" t="s">
        <v>1086</v>
      </c>
      <c r="C1124" s="74" t="s">
        <v>1087</v>
      </c>
      <c r="D1124" s="74" t="s">
        <v>1260</v>
      </c>
      <c r="E1124" s="74" t="s">
        <v>1508</v>
      </c>
      <c r="H1124" s="74" t="s">
        <v>759</v>
      </c>
      <c r="I1124" s="74" t="s">
        <v>2286</v>
      </c>
      <c r="J1124" s="74" t="s">
        <v>577</v>
      </c>
      <c r="K1124" s="74" t="s">
        <v>24</v>
      </c>
      <c r="L1124" s="74" t="s">
        <v>2993</v>
      </c>
      <c r="M1124" s="107">
        <v>-3.70237166666666</v>
      </c>
      <c r="N1124" s="107">
        <v>37.587663333333303</v>
      </c>
      <c r="O1124" s="108">
        <v>745.1</v>
      </c>
      <c r="P1124" s="108">
        <v>1.5</v>
      </c>
      <c r="Q1124" s="108">
        <v>0.96222686999999996</v>
      </c>
      <c r="R1124" s="135"/>
      <c r="S1124" s="74" t="s">
        <v>2993</v>
      </c>
      <c r="U1124" s="109"/>
      <c r="AA1124" s="60"/>
      <c r="AB1124" s="60"/>
      <c r="AC1124" s="61"/>
      <c r="AD1124" s="62"/>
      <c r="AE1124" s="62"/>
      <c r="AF1124" s="63"/>
      <c r="AG1124" s="63"/>
      <c r="AH1124" s="74" t="s">
        <v>2993</v>
      </c>
    </row>
    <row r="1125" spans="1:34" ht="15" x14ac:dyDescent="0.2">
      <c r="A1125" s="106" t="s">
        <v>23</v>
      </c>
      <c r="B1125" s="74" t="s">
        <v>1086</v>
      </c>
      <c r="C1125" s="74" t="s">
        <v>1087</v>
      </c>
      <c r="D1125" s="74" t="s">
        <v>1260</v>
      </c>
      <c r="E1125" s="74" t="s">
        <v>1508</v>
      </c>
      <c r="H1125" s="74" t="s">
        <v>759</v>
      </c>
      <c r="I1125" s="74" t="s">
        <v>2286</v>
      </c>
      <c r="J1125" s="74" t="s">
        <v>577</v>
      </c>
      <c r="K1125" s="74" t="s">
        <v>25</v>
      </c>
      <c r="L1125" s="74" t="s">
        <v>2993</v>
      </c>
      <c r="M1125" s="107">
        <v>-3.70313166666666</v>
      </c>
      <c r="N1125" s="107">
        <v>37.58802</v>
      </c>
      <c r="O1125" s="108">
        <v>908.9</v>
      </c>
      <c r="P1125" s="108">
        <v>1.5</v>
      </c>
      <c r="Q1125" s="108">
        <v>0.96222686999999996</v>
      </c>
      <c r="R1125" s="135"/>
      <c r="S1125" s="74" t="s">
        <v>2993</v>
      </c>
      <c r="U1125" s="109"/>
      <c r="AA1125" s="60"/>
      <c r="AB1125" s="60"/>
      <c r="AC1125" s="61"/>
      <c r="AD1125" s="62"/>
      <c r="AE1125" s="62"/>
      <c r="AF1125" s="63"/>
      <c r="AG1125" s="63"/>
      <c r="AH1125" s="74" t="s">
        <v>2993</v>
      </c>
    </row>
    <row r="1126" spans="1:34" ht="15" x14ac:dyDescent="0.2">
      <c r="A1126" s="106" t="s">
        <v>23</v>
      </c>
      <c r="B1126" s="74" t="s">
        <v>1086</v>
      </c>
      <c r="C1126" s="74" t="s">
        <v>1087</v>
      </c>
      <c r="D1126" s="74" t="s">
        <v>1260</v>
      </c>
      <c r="E1126" s="74" t="s">
        <v>1508</v>
      </c>
      <c r="H1126" s="74" t="s">
        <v>759</v>
      </c>
      <c r="I1126" s="74" t="s">
        <v>2286</v>
      </c>
      <c r="J1126" s="74" t="s">
        <v>577</v>
      </c>
      <c r="K1126" s="74" t="s">
        <v>26</v>
      </c>
      <c r="L1126" s="74" t="s">
        <v>2993</v>
      </c>
      <c r="M1126" s="107">
        <v>-3.7023833330000002</v>
      </c>
      <c r="N1126" s="107">
        <v>37.587476670000001</v>
      </c>
      <c r="O1126" s="108">
        <v>781.6</v>
      </c>
      <c r="P1126" s="108">
        <v>1.5</v>
      </c>
      <c r="Q1126" s="108">
        <v>0.96222686999999996</v>
      </c>
      <c r="R1126" s="135"/>
      <c r="S1126" s="74" t="s">
        <v>2993</v>
      </c>
      <c r="U1126" s="109"/>
      <c r="AA1126" s="60"/>
      <c r="AB1126" s="60"/>
      <c r="AC1126" s="61"/>
      <c r="AD1126" s="62"/>
      <c r="AE1126" s="62"/>
      <c r="AF1126" s="63"/>
      <c r="AG1126" s="63"/>
      <c r="AH1126" s="74" t="s">
        <v>2993</v>
      </c>
    </row>
    <row r="1127" spans="1:34" ht="15" x14ac:dyDescent="0.2">
      <c r="A1127" s="106" t="s">
        <v>23</v>
      </c>
      <c r="B1127" s="74" t="s">
        <v>1086</v>
      </c>
      <c r="C1127" s="74" t="s">
        <v>1087</v>
      </c>
      <c r="D1127" s="74" t="s">
        <v>1260</v>
      </c>
      <c r="E1127" s="74" t="s">
        <v>1508</v>
      </c>
      <c r="H1127" s="74" t="s">
        <v>578</v>
      </c>
      <c r="I1127" s="74" t="s">
        <v>1509</v>
      </c>
      <c r="J1127" s="74" t="s">
        <v>722</v>
      </c>
      <c r="K1127" s="74" t="s">
        <v>24</v>
      </c>
      <c r="L1127" s="74" t="s">
        <v>2993</v>
      </c>
      <c r="M1127" s="107">
        <v>-3.70393206557184</v>
      </c>
      <c r="N1127" s="107">
        <v>37.588165125817</v>
      </c>
      <c r="O1127" s="108">
        <v>854.62069071607402</v>
      </c>
      <c r="P1127" s="108">
        <v>0.75</v>
      </c>
      <c r="Q1127" s="108">
        <v>0.45294346499999999</v>
      </c>
      <c r="R1127" s="135"/>
      <c r="S1127" s="74" t="s">
        <v>2993</v>
      </c>
      <c r="U1127" s="109"/>
      <c r="AA1127" s="60"/>
      <c r="AB1127" s="60"/>
      <c r="AC1127" s="61"/>
      <c r="AD1127" s="62"/>
      <c r="AE1127" s="62"/>
      <c r="AF1127" s="63"/>
      <c r="AG1127" s="63"/>
      <c r="AH1127" s="74" t="s">
        <v>2993</v>
      </c>
    </row>
    <row r="1128" spans="1:34" ht="15" x14ac:dyDescent="0.2">
      <c r="A1128" s="106" t="s">
        <v>23</v>
      </c>
      <c r="B1128" s="74" t="s">
        <v>1086</v>
      </c>
      <c r="C1128" s="74" t="s">
        <v>1087</v>
      </c>
      <c r="D1128" s="74" t="s">
        <v>1260</v>
      </c>
      <c r="E1128" s="74" t="s">
        <v>1508</v>
      </c>
      <c r="H1128" s="74" t="s">
        <v>578</v>
      </c>
      <c r="I1128" s="74" t="s">
        <v>1509</v>
      </c>
      <c r="J1128" s="74" t="s">
        <v>722</v>
      </c>
      <c r="K1128" s="74" t="s">
        <v>25</v>
      </c>
      <c r="L1128" s="74" t="s">
        <v>2993</v>
      </c>
      <c r="M1128" s="107">
        <v>-3.7038291009162898</v>
      </c>
      <c r="N1128" s="107">
        <v>37.588214845547803</v>
      </c>
      <c r="O1128" s="108">
        <v>846.01836534110498</v>
      </c>
      <c r="P1128" s="108">
        <v>0.75</v>
      </c>
      <c r="Q1128" s="108">
        <v>0.45294346499999999</v>
      </c>
      <c r="R1128" s="135"/>
      <c r="S1128" s="74" t="s">
        <v>2993</v>
      </c>
      <c r="U1128" s="109"/>
      <c r="AA1128" s="60"/>
      <c r="AB1128" s="60"/>
      <c r="AC1128" s="61"/>
      <c r="AD1128" s="62"/>
      <c r="AE1128" s="62"/>
      <c r="AF1128" s="63"/>
      <c r="AG1128" s="63"/>
      <c r="AH1128" s="74" t="s">
        <v>2993</v>
      </c>
    </row>
    <row r="1129" spans="1:34" ht="15" x14ac:dyDescent="0.2">
      <c r="A1129" s="106" t="s">
        <v>23</v>
      </c>
      <c r="B1129" s="74" t="s">
        <v>1086</v>
      </c>
      <c r="C1129" s="74" t="s">
        <v>1087</v>
      </c>
      <c r="D1129" s="74" t="s">
        <v>1260</v>
      </c>
      <c r="E1129" s="74" t="s">
        <v>1508</v>
      </c>
      <c r="H1129" s="74" t="s">
        <v>578</v>
      </c>
      <c r="I1129" s="74" t="s">
        <v>1509</v>
      </c>
      <c r="J1129" s="74" t="s">
        <v>722</v>
      </c>
      <c r="K1129" s="74" t="s">
        <v>26</v>
      </c>
      <c r="L1129" s="74" t="s">
        <v>2993</v>
      </c>
      <c r="M1129" s="107">
        <v>-3.7039267300000001</v>
      </c>
      <c r="N1129" s="107">
        <v>37.588024279999999</v>
      </c>
      <c r="O1129" s="108">
        <v>865.83159890000002</v>
      </c>
      <c r="P1129" s="108">
        <v>0.75</v>
      </c>
      <c r="Q1129" s="108">
        <v>0.45294346499999999</v>
      </c>
      <c r="R1129" s="135"/>
      <c r="S1129" s="74" t="s">
        <v>2993</v>
      </c>
      <c r="U1129" s="109"/>
      <c r="AA1129" s="60"/>
      <c r="AB1129" s="60"/>
      <c r="AC1129" s="61"/>
      <c r="AD1129" s="62"/>
      <c r="AE1129" s="62"/>
      <c r="AF1129" s="63"/>
      <c r="AG1129" s="63"/>
      <c r="AH1129" s="74" t="s">
        <v>2993</v>
      </c>
    </row>
    <row r="1130" spans="1:34" ht="15" x14ac:dyDescent="0.2">
      <c r="A1130" s="106" t="s">
        <v>23</v>
      </c>
      <c r="B1130" s="74" t="s">
        <v>1086</v>
      </c>
      <c r="C1130" s="74" t="s">
        <v>1087</v>
      </c>
      <c r="D1130" s="74" t="s">
        <v>1260</v>
      </c>
      <c r="E1130" s="74" t="s">
        <v>1508</v>
      </c>
      <c r="H1130" s="74" t="s">
        <v>1041</v>
      </c>
      <c r="I1130" s="74" t="s">
        <v>2138</v>
      </c>
      <c r="J1130" s="74" t="s">
        <v>2138</v>
      </c>
      <c r="K1130" s="74" t="s">
        <v>24</v>
      </c>
      <c r="L1130" s="74" t="s">
        <v>2993</v>
      </c>
      <c r="M1130" s="107">
        <v>-3.7087686934301898</v>
      </c>
      <c r="N1130" s="107">
        <v>37.588130994749001</v>
      </c>
      <c r="O1130" s="108">
        <v>855.124325551948</v>
      </c>
      <c r="P1130" s="108">
        <v>0.25</v>
      </c>
      <c r="Q1130" s="108">
        <v>0.28861863999999998</v>
      </c>
      <c r="R1130" s="135"/>
      <c r="U1130" s="109"/>
      <c r="AA1130" s="60"/>
      <c r="AB1130" s="60"/>
      <c r="AC1130" s="61"/>
      <c r="AD1130" s="62"/>
      <c r="AE1130" s="62"/>
      <c r="AF1130" s="63"/>
      <c r="AG1130" s="63"/>
      <c r="AH1130" s="74" t="s">
        <v>2993</v>
      </c>
    </row>
    <row r="1131" spans="1:34" ht="15" x14ac:dyDescent="0.2">
      <c r="A1131" s="106" t="s">
        <v>23</v>
      </c>
      <c r="B1131" s="74" t="s">
        <v>1086</v>
      </c>
      <c r="C1131" s="74" t="s">
        <v>1087</v>
      </c>
      <c r="D1131" s="74" t="s">
        <v>1260</v>
      </c>
      <c r="E1131" s="74" t="s">
        <v>1508</v>
      </c>
      <c r="H1131" s="74" t="s">
        <v>1041</v>
      </c>
      <c r="I1131" s="74" t="s">
        <v>2138</v>
      </c>
      <c r="J1131" s="74" t="s">
        <v>2138</v>
      </c>
      <c r="K1131" s="74" t="s">
        <v>25</v>
      </c>
      <c r="L1131" s="74" t="s">
        <v>2993</v>
      </c>
      <c r="M1131" s="107">
        <v>-3.7086406541913299</v>
      </c>
      <c r="N1131" s="107">
        <v>37.588020700970397</v>
      </c>
      <c r="O1131" s="108">
        <v>863.61816229990495</v>
      </c>
      <c r="P1131" s="108">
        <v>0.25</v>
      </c>
      <c r="Q1131" s="108">
        <v>0.28861863999999998</v>
      </c>
      <c r="R1131" s="135"/>
      <c r="U1131" s="109"/>
      <c r="AA1131" s="60"/>
      <c r="AB1131" s="60"/>
      <c r="AC1131" s="61"/>
      <c r="AD1131" s="62"/>
      <c r="AE1131" s="62"/>
      <c r="AF1131" s="63"/>
      <c r="AG1131" s="63"/>
      <c r="AH1131" s="74" t="s">
        <v>2993</v>
      </c>
    </row>
    <row r="1132" spans="1:34" ht="15" x14ac:dyDescent="0.2">
      <c r="A1132" s="106" t="s">
        <v>23</v>
      </c>
      <c r="B1132" s="74" t="s">
        <v>1086</v>
      </c>
      <c r="C1132" s="74" t="s">
        <v>1087</v>
      </c>
      <c r="D1132" s="74" t="s">
        <v>1260</v>
      </c>
      <c r="E1132" s="74" t="s">
        <v>1508</v>
      </c>
      <c r="H1132" s="74" t="s">
        <v>1041</v>
      </c>
      <c r="I1132" s="74" t="s">
        <v>2138</v>
      </c>
      <c r="J1132" s="74" t="s">
        <v>2138</v>
      </c>
      <c r="K1132" s="74" t="s">
        <v>26</v>
      </c>
      <c r="L1132" s="74" t="s">
        <v>2993</v>
      </c>
      <c r="M1132" s="107">
        <v>-3.7090169670000002</v>
      </c>
      <c r="N1132" s="107">
        <v>37.588280990000001</v>
      </c>
      <c r="O1132" s="108">
        <v>865.12236229999996</v>
      </c>
      <c r="P1132" s="108">
        <v>0.25</v>
      </c>
      <c r="Q1132" s="108">
        <v>0.28861863999999998</v>
      </c>
      <c r="R1132" s="135"/>
      <c r="U1132" s="109"/>
      <c r="AA1132" s="60"/>
      <c r="AB1132" s="60"/>
      <c r="AC1132" s="61"/>
      <c r="AD1132" s="62"/>
      <c r="AE1132" s="62"/>
      <c r="AF1132" s="63"/>
      <c r="AG1132" s="63"/>
      <c r="AH1132" s="74" t="s">
        <v>2993</v>
      </c>
    </row>
    <row r="1133" spans="1:34" ht="15" x14ac:dyDescent="0.2">
      <c r="A1133" s="106" t="s">
        <v>23</v>
      </c>
      <c r="B1133" s="74" t="s">
        <v>1086</v>
      </c>
      <c r="C1133" s="74" t="s">
        <v>1087</v>
      </c>
      <c r="D1133" s="74" t="s">
        <v>1260</v>
      </c>
      <c r="E1133" s="74" t="s">
        <v>1508</v>
      </c>
      <c r="H1133" s="74" t="s">
        <v>1043</v>
      </c>
      <c r="I1133" s="74" t="s">
        <v>2239</v>
      </c>
      <c r="J1133" s="74" t="s">
        <v>1044</v>
      </c>
      <c r="K1133" s="74" t="s">
        <v>24</v>
      </c>
      <c r="L1133" s="74" t="s">
        <v>2993</v>
      </c>
      <c r="M1133" s="107">
        <v>-3.7093816666666601</v>
      </c>
      <c r="N1133" s="107">
        <v>37.587998333333303</v>
      </c>
      <c r="O1133" s="108">
        <v>888.2</v>
      </c>
      <c r="P1133" s="108">
        <v>1</v>
      </c>
      <c r="Q1133" s="108">
        <v>0.76454286999999999</v>
      </c>
      <c r="R1133" s="135"/>
      <c r="U1133" s="109"/>
      <c r="AA1133" s="60"/>
      <c r="AB1133" s="60"/>
      <c r="AC1133" s="61"/>
      <c r="AD1133" s="62"/>
      <c r="AE1133" s="62"/>
      <c r="AF1133" s="63"/>
      <c r="AG1133" s="63"/>
      <c r="AH1133" s="74" t="s">
        <v>2993</v>
      </c>
    </row>
    <row r="1134" spans="1:34" ht="15" x14ac:dyDescent="0.2">
      <c r="A1134" s="106" t="s">
        <v>23</v>
      </c>
      <c r="B1134" s="74" t="s">
        <v>1086</v>
      </c>
      <c r="C1134" s="74" t="s">
        <v>1087</v>
      </c>
      <c r="D1134" s="74" t="s">
        <v>1260</v>
      </c>
      <c r="E1134" s="74" t="s">
        <v>1508</v>
      </c>
      <c r="H1134" s="74" t="s">
        <v>1043</v>
      </c>
      <c r="I1134" s="74" t="s">
        <v>2239</v>
      </c>
      <c r="J1134" s="74" t="s">
        <v>1044</v>
      </c>
      <c r="K1134" s="74" t="s">
        <v>25</v>
      </c>
      <c r="L1134" s="74" t="s">
        <v>2993</v>
      </c>
      <c r="M1134" s="107">
        <v>-3.7096116666666599</v>
      </c>
      <c r="N1134" s="107">
        <v>37.5882266666666</v>
      </c>
      <c r="O1134" s="108">
        <v>876</v>
      </c>
      <c r="P1134" s="108">
        <v>1</v>
      </c>
      <c r="Q1134" s="108">
        <v>0.76454286999999999</v>
      </c>
      <c r="R1134" s="135"/>
      <c r="U1134" s="109"/>
      <c r="AA1134" s="60"/>
      <c r="AB1134" s="60"/>
      <c r="AC1134" s="61"/>
      <c r="AD1134" s="62"/>
      <c r="AE1134" s="62"/>
      <c r="AF1134" s="63"/>
      <c r="AG1134" s="63"/>
      <c r="AH1134" s="74" t="s">
        <v>2993</v>
      </c>
    </row>
    <row r="1135" spans="1:34" ht="15" x14ac:dyDescent="0.2">
      <c r="A1135" s="106" t="s">
        <v>23</v>
      </c>
      <c r="B1135" s="74" t="s">
        <v>1086</v>
      </c>
      <c r="C1135" s="74" t="s">
        <v>1087</v>
      </c>
      <c r="D1135" s="74" t="s">
        <v>1260</v>
      </c>
      <c r="E1135" s="74" t="s">
        <v>1508</v>
      </c>
      <c r="H1135" s="74" t="s">
        <v>1043</v>
      </c>
      <c r="I1135" s="74" t="s">
        <v>2239</v>
      </c>
      <c r="J1135" s="74" t="s">
        <v>1044</v>
      </c>
      <c r="K1135" s="74" t="s">
        <v>26</v>
      </c>
      <c r="L1135" s="74" t="s">
        <v>2993</v>
      </c>
      <c r="M1135" s="107">
        <v>-3.7091466670000002</v>
      </c>
      <c r="N1135" s="107">
        <v>37.587798329999998</v>
      </c>
      <c r="O1135" s="108">
        <v>883.9</v>
      </c>
      <c r="P1135" s="108">
        <v>1</v>
      </c>
      <c r="Q1135" s="108">
        <v>0.76454286999999999</v>
      </c>
      <c r="R1135" s="135"/>
      <c r="U1135" s="109"/>
      <c r="AA1135" s="60"/>
      <c r="AB1135" s="60"/>
      <c r="AC1135" s="61"/>
      <c r="AD1135" s="62"/>
      <c r="AE1135" s="62"/>
      <c r="AF1135" s="63"/>
      <c r="AG1135" s="63"/>
      <c r="AH1135" s="74" t="s">
        <v>2993</v>
      </c>
    </row>
    <row r="1136" spans="1:34" ht="15" x14ac:dyDescent="0.2">
      <c r="A1136" s="106" t="s">
        <v>23</v>
      </c>
      <c r="B1136" s="74" t="s">
        <v>1086</v>
      </c>
      <c r="C1136" s="74" t="s">
        <v>1087</v>
      </c>
      <c r="D1136" s="74" t="s">
        <v>1260</v>
      </c>
      <c r="E1136" s="74" t="s">
        <v>1508</v>
      </c>
      <c r="H1136" s="74" t="s">
        <v>1034</v>
      </c>
      <c r="I1136" s="74" t="s">
        <v>1842</v>
      </c>
      <c r="J1136" s="74" t="s">
        <v>1035</v>
      </c>
      <c r="K1136" s="74" t="s">
        <v>24</v>
      </c>
      <c r="L1136" s="74" t="s">
        <v>2993</v>
      </c>
      <c r="M1136" s="107">
        <v>-3.7099865315450602</v>
      </c>
      <c r="N1136" s="107">
        <v>37.587273579945801</v>
      </c>
      <c r="O1136" s="108">
        <v>862.61561083491904</v>
      </c>
      <c r="P1136" s="108">
        <v>0.75</v>
      </c>
      <c r="Q1136" s="108">
        <v>0.50755366999999996</v>
      </c>
      <c r="R1136" s="135"/>
      <c r="U1136" s="109"/>
      <c r="AA1136" s="60"/>
      <c r="AB1136" s="60"/>
      <c r="AC1136" s="61"/>
      <c r="AD1136" s="62"/>
      <c r="AE1136" s="62"/>
      <c r="AF1136" s="63"/>
      <c r="AG1136" s="63"/>
      <c r="AH1136" s="74" t="s">
        <v>1348</v>
      </c>
    </row>
    <row r="1137" spans="1:34" ht="15" x14ac:dyDescent="0.2">
      <c r="A1137" s="106" t="s">
        <v>23</v>
      </c>
      <c r="B1137" s="74" t="s">
        <v>1086</v>
      </c>
      <c r="C1137" s="74" t="s">
        <v>1087</v>
      </c>
      <c r="D1137" s="74" t="s">
        <v>1260</v>
      </c>
      <c r="E1137" s="74" t="s">
        <v>1508</v>
      </c>
      <c r="H1137" s="74" t="s">
        <v>1034</v>
      </c>
      <c r="I1137" s="74" t="s">
        <v>1842</v>
      </c>
      <c r="J1137" s="74" t="s">
        <v>1035</v>
      </c>
      <c r="K1137" s="74" t="s">
        <v>25</v>
      </c>
      <c r="L1137" s="74" t="s">
        <v>2993</v>
      </c>
      <c r="M1137" s="107">
        <v>-3.7101419841651402</v>
      </c>
      <c r="N1137" s="107">
        <v>37.587268906387202</v>
      </c>
      <c r="O1137" s="108">
        <v>856.68404481734206</v>
      </c>
      <c r="P1137" s="108">
        <v>0.75</v>
      </c>
      <c r="Q1137" s="108">
        <v>0.50755366999999996</v>
      </c>
      <c r="R1137" s="135"/>
      <c r="U1137" s="109"/>
      <c r="AA1137" s="60"/>
      <c r="AB1137" s="60"/>
      <c r="AC1137" s="61"/>
      <c r="AD1137" s="62"/>
      <c r="AE1137" s="62"/>
      <c r="AF1137" s="63"/>
      <c r="AG1137" s="63"/>
      <c r="AH1137" s="74" t="s">
        <v>1348</v>
      </c>
    </row>
    <row r="1138" spans="1:34" ht="15" x14ac:dyDescent="0.2">
      <c r="A1138" s="106" t="s">
        <v>23</v>
      </c>
      <c r="B1138" s="74" t="s">
        <v>1086</v>
      </c>
      <c r="C1138" s="74" t="s">
        <v>1087</v>
      </c>
      <c r="D1138" s="74" t="s">
        <v>1260</v>
      </c>
      <c r="E1138" s="74" t="s">
        <v>1508</v>
      </c>
      <c r="H1138" s="74" t="s">
        <v>1034</v>
      </c>
      <c r="I1138" s="74" t="s">
        <v>1842</v>
      </c>
      <c r="J1138" s="74" t="s">
        <v>1035</v>
      </c>
      <c r="K1138" s="74" t="s">
        <v>26</v>
      </c>
      <c r="L1138" s="74" t="s">
        <v>2993</v>
      </c>
      <c r="M1138" s="107">
        <v>-3.7097756639999999</v>
      </c>
      <c r="N1138" s="107">
        <v>37.587224280000001</v>
      </c>
      <c r="O1138" s="108">
        <v>868.00883690000001</v>
      </c>
      <c r="P1138" s="108">
        <v>0.75</v>
      </c>
      <c r="Q1138" s="108">
        <v>0.50755366999999996</v>
      </c>
      <c r="R1138" s="135"/>
      <c r="U1138" s="109"/>
      <c r="AA1138" s="60"/>
      <c r="AB1138" s="60"/>
      <c r="AC1138" s="61"/>
      <c r="AD1138" s="62"/>
      <c r="AE1138" s="62"/>
      <c r="AF1138" s="63"/>
      <c r="AG1138" s="63"/>
      <c r="AH1138" s="74" t="s">
        <v>1348</v>
      </c>
    </row>
    <row r="1139" spans="1:34" ht="15" x14ac:dyDescent="0.2">
      <c r="A1139" s="106" t="s">
        <v>23</v>
      </c>
      <c r="B1139" s="74" t="s">
        <v>1086</v>
      </c>
      <c r="C1139" s="74" t="s">
        <v>1087</v>
      </c>
      <c r="D1139" s="74" t="s">
        <v>1260</v>
      </c>
      <c r="E1139" s="74" t="s">
        <v>1508</v>
      </c>
      <c r="H1139" s="74" t="s">
        <v>715</v>
      </c>
      <c r="I1139" s="74" t="s">
        <v>1839</v>
      </c>
      <c r="J1139" s="74" t="s">
        <v>1840</v>
      </c>
      <c r="K1139" s="74" t="s">
        <v>24</v>
      </c>
      <c r="L1139" s="74" t="s">
        <v>2993</v>
      </c>
      <c r="M1139" s="107">
        <v>-3.7031283333333298</v>
      </c>
      <c r="N1139" s="107">
        <v>37.586846666666602</v>
      </c>
      <c r="O1139" s="108">
        <v>871.2</v>
      </c>
      <c r="P1139" s="108">
        <v>1</v>
      </c>
      <c r="Q1139" s="108">
        <v>1.2582586600000001</v>
      </c>
      <c r="R1139" s="135"/>
      <c r="U1139" s="109"/>
      <c r="AA1139" s="60"/>
      <c r="AB1139" s="60"/>
      <c r="AC1139" s="61"/>
      <c r="AD1139" s="62"/>
      <c r="AE1139" s="62"/>
      <c r="AF1139" s="63"/>
      <c r="AG1139" s="63"/>
      <c r="AH1139" s="74" t="s">
        <v>2993</v>
      </c>
    </row>
    <row r="1140" spans="1:34" ht="15" x14ac:dyDescent="0.2">
      <c r="A1140" s="106" t="s">
        <v>23</v>
      </c>
      <c r="B1140" s="74" t="s">
        <v>1086</v>
      </c>
      <c r="C1140" s="74" t="s">
        <v>1087</v>
      </c>
      <c r="D1140" s="74" t="s">
        <v>1260</v>
      </c>
      <c r="E1140" s="74" t="s">
        <v>1508</v>
      </c>
      <c r="H1140" s="74" t="s">
        <v>715</v>
      </c>
      <c r="I1140" s="74" t="s">
        <v>1839</v>
      </c>
      <c r="J1140" s="74" t="s">
        <v>1840</v>
      </c>
      <c r="K1140" s="74" t="s">
        <v>25</v>
      </c>
      <c r="L1140" s="74" t="s">
        <v>2993</v>
      </c>
      <c r="M1140" s="107">
        <v>-3.7027999999999999</v>
      </c>
      <c r="N1140" s="107">
        <v>37.587038333333297</v>
      </c>
      <c r="O1140" s="108">
        <v>874.5</v>
      </c>
      <c r="P1140" s="108">
        <v>1</v>
      </c>
      <c r="Q1140" s="108">
        <v>1.2582586600000001</v>
      </c>
      <c r="R1140" s="135"/>
      <c r="U1140" s="109"/>
      <c r="AA1140" s="60"/>
      <c r="AB1140" s="60"/>
      <c r="AC1140" s="61"/>
      <c r="AD1140" s="62"/>
      <c r="AE1140" s="62"/>
      <c r="AF1140" s="63"/>
      <c r="AG1140" s="63"/>
      <c r="AH1140" s="74" t="s">
        <v>2993</v>
      </c>
    </row>
    <row r="1141" spans="1:34" ht="15" x14ac:dyDescent="0.2">
      <c r="A1141" s="106" t="s">
        <v>23</v>
      </c>
      <c r="B1141" s="74" t="s">
        <v>1086</v>
      </c>
      <c r="C1141" s="74" t="s">
        <v>1087</v>
      </c>
      <c r="D1141" s="74" t="s">
        <v>1260</v>
      </c>
      <c r="E1141" s="74" t="s">
        <v>1508</v>
      </c>
      <c r="H1141" s="74" t="s">
        <v>715</v>
      </c>
      <c r="I1141" s="74" t="s">
        <v>1839</v>
      </c>
      <c r="J1141" s="74" t="s">
        <v>1840</v>
      </c>
      <c r="K1141" s="74" t="s">
        <v>26</v>
      </c>
      <c r="L1141" s="74" t="s">
        <v>2993</v>
      </c>
      <c r="M1141" s="107">
        <v>-3.7035116669999999</v>
      </c>
      <c r="N1141" s="107">
        <v>37.586705000000002</v>
      </c>
      <c r="O1141" s="108">
        <v>874.7</v>
      </c>
      <c r="P1141" s="108">
        <v>1</v>
      </c>
      <c r="Q1141" s="108">
        <v>1.2582586600000001</v>
      </c>
      <c r="R1141" s="135"/>
      <c r="U1141" s="109"/>
      <c r="AA1141" s="60"/>
      <c r="AB1141" s="60"/>
      <c r="AC1141" s="61"/>
      <c r="AD1141" s="62"/>
      <c r="AE1141" s="62"/>
      <c r="AF1141" s="63"/>
      <c r="AG1141" s="63"/>
      <c r="AH1141" s="74" t="s">
        <v>2993</v>
      </c>
    </row>
    <row r="1142" spans="1:34" ht="15" x14ac:dyDescent="0.2">
      <c r="A1142" s="106" t="s">
        <v>23</v>
      </c>
      <c r="B1142" s="74" t="s">
        <v>1086</v>
      </c>
      <c r="C1142" s="74" t="s">
        <v>1087</v>
      </c>
      <c r="D1142" s="74" t="s">
        <v>1239</v>
      </c>
      <c r="E1142" s="74" t="s">
        <v>1611</v>
      </c>
      <c r="H1142" s="74" t="s">
        <v>855</v>
      </c>
      <c r="I1142" s="74" t="s">
        <v>1876</v>
      </c>
      <c r="J1142" s="74" t="s">
        <v>856</v>
      </c>
      <c r="K1142" s="74" t="s">
        <v>24</v>
      </c>
      <c r="L1142" s="74" t="s">
        <v>2993</v>
      </c>
      <c r="M1142" s="107">
        <v>-3.1187983333333298</v>
      </c>
      <c r="N1142" s="107">
        <v>37.608698333333301</v>
      </c>
      <c r="O1142" s="108">
        <v>1472.8</v>
      </c>
      <c r="P1142" s="108">
        <v>1</v>
      </c>
      <c r="Q1142" s="108">
        <v>1.280745215</v>
      </c>
      <c r="R1142" s="135"/>
      <c r="S1142" s="74" t="s">
        <v>2993</v>
      </c>
      <c r="U1142" s="109"/>
      <c r="AA1142" s="60"/>
      <c r="AB1142" s="60"/>
      <c r="AC1142" s="61"/>
      <c r="AD1142" s="62"/>
      <c r="AE1142" s="62"/>
      <c r="AF1142" s="63"/>
      <c r="AG1142" s="63"/>
      <c r="AH1142" s="74" t="s">
        <v>2109</v>
      </c>
    </row>
    <row r="1143" spans="1:34" ht="15" x14ac:dyDescent="0.2">
      <c r="A1143" s="106" t="s">
        <v>23</v>
      </c>
      <c r="B1143" s="74" t="s">
        <v>1086</v>
      </c>
      <c r="C1143" s="74" t="s">
        <v>1087</v>
      </c>
      <c r="D1143" s="74" t="s">
        <v>1239</v>
      </c>
      <c r="E1143" s="74" t="s">
        <v>1611</v>
      </c>
      <c r="H1143" s="74" t="s">
        <v>855</v>
      </c>
      <c r="I1143" s="74" t="s">
        <v>1876</v>
      </c>
      <c r="J1143" s="74" t="s">
        <v>856</v>
      </c>
      <c r="K1143" s="74" t="s">
        <v>25</v>
      </c>
      <c r="L1143" s="74" t="s">
        <v>2993</v>
      </c>
      <c r="M1143" s="107">
        <v>-3.118595</v>
      </c>
      <c r="N1143" s="107">
        <v>37.608730000000001</v>
      </c>
      <c r="O1143" s="108">
        <v>1488.8</v>
      </c>
      <c r="P1143" s="108">
        <v>1</v>
      </c>
      <c r="Q1143" s="108">
        <v>1.280745215</v>
      </c>
      <c r="R1143" s="135"/>
      <c r="S1143" s="74" t="s">
        <v>2993</v>
      </c>
      <c r="U1143" s="109"/>
      <c r="AA1143" s="60"/>
      <c r="AB1143" s="60"/>
      <c r="AC1143" s="61"/>
      <c r="AD1143" s="62"/>
      <c r="AE1143" s="62"/>
      <c r="AF1143" s="63"/>
      <c r="AG1143" s="63"/>
      <c r="AH1143" s="74" t="s">
        <v>2109</v>
      </c>
    </row>
    <row r="1144" spans="1:34" ht="15" x14ac:dyDescent="0.2">
      <c r="A1144" s="106" t="s">
        <v>23</v>
      </c>
      <c r="B1144" s="74" t="s">
        <v>1086</v>
      </c>
      <c r="C1144" s="74" t="s">
        <v>1087</v>
      </c>
      <c r="D1144" s="74" t="s">
        <v>1239</v>
      </c>
      <c r="E1144" s="74" t="s">
        <v>1611</v>
      </c>
      <c r="H1144" s="74" t="s">
        <v>855</v>
      </c>
      <c r="I1144" s="74" t="s">
        <v>1876</v>
      </c>
      <c r="J1144" s="74" t="s">
        <v>856</v>
      </c>
      <c r="K1144" s="74" t="s">
        <v>26</v>
      </c>
      <c r="L1144" s="74" t="s">
        <v>2993</v>
      </c>
      <c r="M1144" s="107">
        <v>-3.1188116670000001</v>
      </c>
      <c r="N1144" s="107">
        <v>37.608208329999997</v>
      </c>
      <c r="O1144" s="108">
        <v>1472.6</v>
      </c>
      <c r="P1144" s="108">
        <v>1</v>
      </c>
      <c r="Q1144" s="108">
        <v>1.280745215</v>
      </c>
      <c r="R1144" s="135"/>
      <c r="S1144" s="74" t="s">
        <v>2993</v>
      </c>
      <c r="U1144" s="109"/>
      <c r="AA1144" s="60"/>
      <c r="AB1144" s="60"/>
      <c r="AC1144" s="61"/>
      <c r="AD1144" s="62"/>
      <c r="AE1144" s="62"/>
      <c r="AF1144" s="63"/>
      <c r="AG1144" s="63"/>
      <c r="AH1144" s="74" t="s">
        <v>2109</v>
      </c>
    </row>
    <row r="1145" spans="1:34" ht="15" x14ac:dyDescent="0.2">
      <c r="A1145" s="106" t="s">
        <v>23</v>
      </c>
      <c r="B1145" s="74" t="s">
        <v>1086</v>
      </c>
      <c r="C1145" s="74" t="s">
        <v>1087</v>
      </c>
      <c r="D1145" s="74" t="s">
        <v>1239</v>
      </c>
      <c r="E1145" s="74" t="s">
        <v>1611</v>
      </c>
      <c r="H1145" s="74" t="s">
        <v>742</v>
      </c>
      <c r="I1145" s="74" t="s">
        <v>1719</v>
      </c>
      <c r="J1145" s="74" t="s">
        <v>1720</v>
      </c>
      <c r="K1145" s="74" t="s">
        <v>24</v>
      </c>
      <c r="L1145" s="74" t="s">
        <v>2993</v>
      </c>
      <c r="M1145" s="107">
        <v>-3.11727</v>
      </c>
      <c r="N1145" s="107">
        <v>37.609735000000001</v>
      </c>
      <c r="O1145" s="108">
        <v>1483.7</v>
      </c>
      <c r="P1145" s="108">
        <v>0.75</v>
      </c>
      <c r="Q1145" s="108">
        <v>0.87598722500000004</v>
      </c>
      <c r="R1145" s="135"/>
      <c r="S1145" s="74" t="s">
        <v>2993</v>
      </c>
      <c r="U1145" s="109"/>
      <c r="AA1145" s="60"/>
      <c r="AB1145" s="60"/>
      <c r="AC1145" s="61"/>
      <c r="AD1145" s="62"/>
      <c r="AE1145" s="62"/>
      <c r="AF1145" s="63"/>
      <c r="AG1145" s="63"/>
      <c r="AH1145" s="74" t="s">
        <v>2993</v>
      </c>
    </row>
    <row r="1146" spans="1:34" ht="15" x14ac:dyDescent="0.2">
      <c r="A1146" s="106" t="s">
        <v>23</v>
      </c>
      <c r="B1146" s="74" t="s">
        <v>1086</v>
      </c>
      <c r="C1146" s="74" t="s">
        <v>1087</v>
      </c>
      <c r="D1146" s="74" t="s">
        <v>1239</v>
      </c>
      <c r="E1146" s="74" t="s">
        <v>1611</v>
      </c>
      <c r="H1146" s="74" t="s">
        <v>742</v>
      </c>
      <c r="I1146" s="74" t="s">
        <v>1719</v>
      </c>
      <c r="J1146" s="74" t="s">
        <v>1720</v>
      </c>
      <c r="K1146" s="74" t="s">
        <v>25</v>
      </c>
      <c r="L1146" s="74" t="s">
        <v>2993</v>
      </c>
      <c r="M1146" s="107">
        <v>-3.1170499999999999</v>
      </c>
      <c r="N1146" s="107">
        <v>37.609781666666599</v>
      </c>
      <c r="O1146" s="108">
        <v>1478</v>
      </c>
      <c r="P1146" s="108">
        <v>0.75</v>
      </c>
      <c r="Q1146" s="108">
        <v>0.87598722500000004</v>
      </c>
      <c r="R1146" s="135"/>
      <c r="S1146" s="74" t="s">
        <v>2993</v>
      </c>
      <c r="U1146" s="109"/>
      <c r="AA1146" s="60"/>
      <c r="AB1146" s="60"/>
      <c r="AC1146" s="61"/>
      <c r="AD1146" s="62"/>
      <c r="AE1146" s="62"/>
      <c r="AF1146" s="63"/>
      <c r="AG1146" s="63"/>
      <c r="AH1146" s="74" t="s">
        <v>2993</v>
      </c>
    </row>
    <row r="1147" spans="1:34" ht="15" x14ac:dyDescent="0.2">
      <c r="A1147" s="106" t="s">
        <v>23</v>
      </c>
      <c r="B1147" s="74" t="s">
        <v>1086</v>
      </c>
      <c r="C1147" s="74" t="s">
        <v>1087</v>
      </c>
      <c r="D1147" s="74" t="s">
        <v>1239</v>
      </c>
      <c r="E1147" s="74" t="s">
        <v>1611</v>
      </c>
      <c r="H1147" s="74" t="s">
        <v>742</v>
      </c>
      <c r="I1147" s="74" t="s">
        <v>1719</v>
      </c>
      <c r="J1147" s="74" t="s">
        <v>1720</v>
      </c>
      <c r="K1147" s="74" t="s">
        <v>26</v>
      </c>
      <c r="L1147" s="74" t="s">
        <v>2993</v>
      </c>
      <c r="M1147" s="107">
        <v>-3.1173649999999999</v>
      </c>
      <c r="N1147" s="107">
        <v>37.609340000000003</v>
      </c>
      <c r="O1147" s="108">
        <v>1481.4</v>
      </c>
      <c r="P1147" s="108">
        <v>0.75</v>
      </c>
      <c r="Q1147" s="108">
        <v>0.87598722500000004</v>
      </c>
      <c r="R1147" s="135"/>
      <c r="S1147" s="74" t="s">
        <v>2993</v>
      </c>
      <c r="U1147" s="109"/>
      <c r="AA1147" s="60"/>
      <c r="AB1147" s="60"/>
      <c r="AC1147" s="61"/>
      <c r="AD1147" s="62"/>
      <c r="AE1147" s="62"/>
      <c r="AF1147" s="63"/>
      <c r="AG1147" s="63"/>
      <c r="AH1147" s="74" t="s">
        <v>2993</v>
      </c>
    </row>
    <row r="1148" spans="1:34" ht="15" x14ac:dyDescent="0.2">
      <c r="A1148" s="106" t="s">
        <v>23</v>
      </c>
      <c r="B1148" s="74" t="s">
        <v>1086</v>
      </c>
      <c r="C1148" s="74" t="s">
        <v>1087</v>
      </c>
      <c r="D1148" s="74" t="s">
        <v>1239</v>
      </c>
      <c r="E1148" s="74" t="s">
        <v>1611</v>
      </c>
      <c r="H1148" s="74" t="s">
        <v>811</v>
      </c>
      <c r="I1148" s="74" t="s">
        <v>2355</v>
      </c>
      <c r="J1148" s="74" t="s">
        <v>2355</v>
      </c>
      <c r="K1148" s="74" t="s">
        <v>24</v>
      </c>
      <c r="L1148" s="74" t="s">
        <v>2993</v>
      </c>
      <c r="M1148" s="107">
        <v>-3.1231399152649302</v>
      </c>
      <c r="N1148" s="107">
        <v>37.614688403818597</v>
      </c>
      <c r="O1148" s="108">
        <v>1416.0831609935401</v>
      </c>
      <c r="P1148" s="108">
        <v>0.25</v>
      </c>
      <c r="Q1148" s="108">
        <v>0.11045593500000001</v>
      </c>
      <c r="R1148" s="135"/>
      <c r="U1148" s="109"/>
      <c r="AA1148" s="60"/>
      <c r="AB1148" s="60"/>
      <c r="AC1148" s="61"/>
      <c r="AD1148" s="62"/>
      <c r="AE1148" s="62"/>
      <c r="AF1148" s="63"/>
      <c r="AG1148" s="63"/>
      <c r="AH1148" s="74" t="s">
        <v>2876</v>
      </c>
    </row>
    <row r="1149" spans="1:34" ht="15" x14ac:dyDescent="0.2">
      <c r="A1149" s="106" t="s">
        <v>23</v>
      </c>
      <c r="B1149" s="74" t="s">
        <v>1086</v>
      </c>
      <c r="C1149" s="74" t="s">
        <v>1087</v>
      </c>
      <c r="D1149" s="74" t="s">
        <v>1239</v>
      </c>
      <c r="E1149" s="74" t="s">
        <v>1611</v>
      </c>
      <c r="H1149" s="74" t="s">
        <v>811</v>
      </c>
      <c r="I1149" s="74" t="s">
        <v>2355</v>
      </c>
      <c r="J1149" s="74" t="s">
        <v>2355</v>
      </c>
      <c r="K1149" s="74" t="s">
        <v>25</v>
      </c>
      <c r="L1149" s="74" t="s">
        <v>2993</v>
      </c>
      <c r="M1149" s="107">
        <v>-3.1230368033809199</v>
      </c>
      <c r="N1149" s="107">
        <v>37.614699356375802</v>
      </c>
      <c r="O1149" s="108">
        <v>1433.1118638315399</v>
      </c>
      <c r="P1149" s="108">
        <v>0.25</v>
      </c>
      <c r="Q1149" s="108">
        <v>0.11045593500000001</v>
      </c>
      <c r="R1149" s="135"/>
      <c r="U1149" s="109"/>
      <c r="AA1149" s="60"/>
      <c r="AB1149" s="60"/>
      <c r="AC1149" s="61"/>
      <c r="AD1149" s="62"/>
      <c r="AE1149" s="62"/>
      <c r="AF1149" s="63"/>
      <c r="AG1149" s="63"/>
      <c r="AH1149" s="74" t="s">
        <v>2876</v>
      </c>
    </row>
    <row r="1150" spans="1:34" ht="15" x14ac:dyDescent="0.2">
      <c r="A1150" s="106" t="s">
        <v>23</v>
      </c>
      <c r="B1150" s="74" t="s">
        <v>1086</v>
      </c>
      <c r="C1150" s="74" t="s">
        <v>1087</v>
      </c>
      <c r="D1150" s="74" t="s">
        <v>1239</v>
      </c>
      <c r="E1150" s="74" t="s">
        <v>1611</v>
      </c>
      <c r="H1150" s="74" t="s">
        <v>811</v>
      </c>
      <c r="I1150" s="74" t="s">
        <v>2355</v>
      </c>
      <c r="J1150" s="74" t="s">
        <v>2355</v>
      </c>
      <c r="K1150" s="74" t="s">
        <v>26</v>
      </c>
      <c r="L1150" s="74" t="s">
        <v>2993</v>
      </c>
      <c r="M1150" s="107">
        <v>-3.1232604579999999</v>
      </c>
      <c r="N1150" s="107">
        <v>37.614779900000002</v>
      </c>
      <c r="O1150" s="108">
        <v>1418.865796</v>
      </c>
      <c r="P1150" s="108">
        <v>0.25</v>
      </c>
      <c r="Q1150" s="108">
        <v>0.11045593500000001</v>
      </c>
      <c r="R1150" s="135"/>
      <c r="U1150" s="109"/>
      <c r="AA1150" s="60"/>
      <c r="AB1150" s="60"/>
      <c r="AC1150" s="61"/>
      <c r="AD1150" s="62"/>
      <c r="AE1150" s="62"/>
      <c r="AF1150" s="63"/>
      <c r="AG1150" s="63"/>
      <c r="AH1150" s="74" t="s">
        <v>2876</v>
      </c>
    </row>
    <row r="1151" spans="1:34" ht="15" x14ac:dyDescent="0.2">
      <c r="A1151" s="106" t="s">
        <v>23</v>
      </c>
      <c r="B1151" s="74" t="s">
        <v>1086</v>
      </c>
      <c r="C1151" s="74" t="s">
        <v>1087</v>
      </c>
      <c r="D1151" s="74" t="s">
        <v>1239</v>
      </c>
      <c r="E1151" s="74" t="s">
        <v>1611</v>
      </c>
      <c r="H1151" s="74" t="s">
        <v>846</v>
      </c>
      <c r="I1151" s="74" t="s">
        <v>2741</v>
      </c>
      <c r="J1151" s="74" t="s">
        <v>2741</v>
      </c>
      <c r="K1151" s="74" t="s">
        <v>24</v>
      </c>
      <c r="L1151" s="74" t="s">
        <v>2993</v>
      </c>
      <c r="M1151" s="107">
        <v>-3.12329833333333</v>
      </c>
      <c r="N1151" s="107">
        <v>37.613816666666601</v>
      </c>
      <c r="O1151" s="108">
        <v>1454.7</v>
      </c>
      <c r="P1151" s="108">
        <v>0.75</v>
      </c>
      <c r="Q1151" s="108">
        <v>0.85448908999999995</v>
      </c>
      <c r="R1151" s="135"/>
      <c r="U1151" s="109"/>
      <c r="AA1151" s="60"/>
      <c r="AB1151" s="60"/>
      <c r="AC1151" s="61"/>
      <c r="AD1151" s="62"/>
      <c r="AE1151" s="62"/>
      <c r="AF1151" s="63"/>
      <c r="AG1151" s="63"/>
      <c r="AH1151" s="74" t="s">
        <v>1582</v>
      </c>
    </row>
    <row r="1152" spans="1:34" ht="15" x14ac:dyDescent="0.2">
      <c r="A1152" s="106" t="s">
        <v>23</v>
      </c>
      <c r="B1152" s="74" t="s">
        <v>1086</v>
      </c>
      <c r="C1152" s="74" t="s">
        <v>1087</v>
      </c>
      <c r="D1152" s="74" t="s">
        <v>1239</v>
      </c>
      <c r="E1152" s="74" t="s">
        <v>1611</v>
      </c>
      <c r="H1152" s="74" t="s">
        <v>846</v>
      </c>
      <c r="I1152" s="74" t="s">
        <v>2741</v>
      </c>
      <c r="J1152" s="74" t="s">
        <v>2741</v>
      </c>
      <c r="K1152" s="74" t="s">
        <v>25</v>
      </c>
      <c r="L1152" s="74" t="s">
        <v>2993</v>
      </c>
      <c r="M1152" s="107">
        <v>-3.1234266666666599</v>
      </c>
      <c r="N1152" s="107">
        <v>37.613574999999997</v>
      </c>
      <c r="O1152" s="108">
        <v>1389.7</v>
      </c>
      <c r="P1152" s="108">
        <v>0.75</v>
      </c>
      <c r="Q1152" s="108">
        <v>0.85448908999999995</v>
      </c>
      <c r="R1152" s="135"/>
      <c r="U1152" s="109"/>
      <c r="AA1152" s="60"/>
      <c r="AB1152" s="60"/>
      <c r="AC1152" s="61"/>
      <c r="AD1152" s="62"/>
      <c r="AE1152" s="62"/>
      <c r="AF1152" s="63"/>
      <c r="AG1152" s="63"/>
      <c r="AH1152" s="74" t="s">
        <v>1582</v>
      </c>
    </row>
    <row r="1153" spans="1:34" ht="15" x14ac:dyDescent="0.2">
      <c r="A1153" s="106" t="s">
        <v>23</v>
      </c>
      <c r="B1153" s="74" t="s">
        <v>1086</v>
      </c>
      <c r="C1153" s="74" t="s">
        <v>1087</v>
      </c>
      <c r="D1153" s="74" t="s">
        <v>1239</v>
      </c>
      <c r="E1153" s="74" t="s">
        <v>1611</v>
      </c>
      <c r="H1153" s="74" t="s">
        <v>846</v>
      </c>
      <c r="I1153" s="74" t="s">
        <v>2741</v>
      </c>
      <c r="J1153" s="74" t="s">
        <v>2741</v>
      </c>
      <c r="K1153" s="74" t="s">
        <v>26</v>
      </c>
      <c r="L1153" s="74" t="s">
        <v>2993</v>
      </c>
      <c r="M1153" s="107">
        <v>-3.1235983329999999</v>
      </c>
      <c r="N1153" s="107">
        <v>37.61354833</v>
      </c>
      <c r="O1153" s="108">
        <v>1446.9</v>
      </c>
      <c r="P1153" s="108">
        <v>0.75</v>
      </c>
      <c r="Q1153" s="108">
        <v>0.85448908999999995</v>
      </c>
      <c r="R1153" s="135"/>
      <c r="U1153" s="109"/>
      <c r="AA1153" s="60"/>
      <c r="AB1153" s="60"/>
      <c r="AC1153" s="61"/>
      <c r="AD1153" s="62"/>
      <c r="AE1153" s="62"/>
      <c r="AF1153" s="63"/>
      <c r="AG1153" s="63"/>
      <c r="AH1153" s="74" t="s">
        <v>1582</v>
      </c>
    </row>
    <row r="1154" spans="1:34" ht="15" x14ac:dyDescent="0.2">
      <c r="A1154" s="106" t="s">
        <v>23</v>
      </c>
      <c r="B1154" s="74" t="s">
        <v>1086</v>
      </c>
      <c r="C1154" s="74" t="s">
        <v>1087</v>
      </c>
      <c r="D1154" s="74" t="s">
        <v>1239</v>
      </c>
      <c r="E1154" s="74" t="s">
        <v>1611</v>
      </c>
      <c r="H1154" s="74" t="s">
        <v>737</v>
      </c>
      <c r="I1154" s="74" t="s">
        <v>1612</v>
      </c>
      <c r="J1154" s="74" t="s">
        <v>1612</v>
      </c>
      <c r="K1154" s="74" t="s">
        <v>24</v>
      </c>
      <c r="L1154" s="74" t="s">
        <v>2993</v>
      </c>
      <c r="M1154" s="107">
        <v>-3.12328752815018</v>
      </c>
      <c r="N1154" s="107">
        <v>37.613016242091597</v>
      </c>
      <c r="O1154" s="108">
        <v>1434.1024390876501</v>
      </c>
      <c r="P1154" s="108">
        <v>0.5</v>
      </c>
      <c r="Q1154" s="108">
        <v>0.35929066999999998</v>
      </c>
      <c r="R1154" s="135"/>
      <c r="S1154" s="74" t="s">
        <v>2993</v>
      </c>
      <c r="U1154" s="109"/>
      <c r="AA1154" s="60"/>
      <c r="AB1154" s="60"/>
      <c r="AC1154" s="61"/>
      <c r="AD1154" s="62"/>
      <c r="AE1154" s="62"/>
      <c r="AF1154" s="63"/>
      <c r="AG1154" s="63"/>
      <c r="AH1154" s="74" t="s">
        <v>1117</v>
      </c>
    </row>
    <row r="1155" spans="1:34" ht="15" x14ac:dyDescent="0.2">
      <c r="A1155" s="106" t="s">
        <v>23</v>
      </c>
      <c r="B1155" s="74" t="s">
        <v>1086</v>
      </c>
      <c r="C1155" s="74" t="s">
        <v>1087</v>
      </c>
      <c r="D1155" s="74" t="s">
        <v>1239</v>
      </c>
      <c r="E1155" s="74" t="s">
        <v>1611</v>
      </c>
      <c r="H1155" s="74" t="s">
        <v>737</v>
      </c>
      <c r="I1155" s="74" t="s">
        <v>1612</v>
      </c>
      <c r="J1155" s="74" t="s">
        <v>1612</v>
      </c>
      <c r="K1155" s="74" t="s">
        <v>25</v>
      </c>
      <c r="L1155" s="74" t="s">
        <v>2993</v>
      </c>
      <c r="M1155" s="107">
        <v>-3.1232210446913902</v>
      </c>
      <c r="N1155" s="107">
        <v>37.6132011556112</v>
      </c>
      <c r="O1155" s="108">
        <v>1445.43900514441</v>
      </c>
      <c r="P1155" s="108">
        <v>0.5</v>
      </c>
      <c r="Q1155" s="108">
        <v>0.35929066999999998</v>
      </c>
      <c r="R1155" s="135"/>
      <c r="S1155" s="74" t="s">
        <v>2993</v>
      </c>
      <c r="U1155" s="109"/>
      <c r="AA1155" s="60"/>
      <c r="AB1155" s="60"/>
      <c r="AC1155" s="61"/>
      <c r="AD1155" s="62"/>
      <c r="AE1155" s="62"/>
      <c r="AF1155" s="63"/>
      <c r="AG1155" s="63"/>
      <c r="AH1155" s="74" t="s">
        <v>1117</v>
      </c>
    </row>
    <row r="1156" spans="1:34" ht="15" x14ac:dyDescent="0.2">
      <c r="A1156" s="106" t="s">
        <v>23</v>
      </c>
      <c r="B1156" s="74" t="s">
        <v>1086</v>
      </c>
      <c r="C1156" s="74" t="s">
        <v>1087</v>
      </c>
      <c r="D1156" s="74" t="s">
        <v>1239</v>
      </c>
      <c r="E1156" s="74" t="s">
        <v>1611</v>
      </c>
      <c r="H1156" s="74" t="s">
        <v>737</v>
      </c>
      <c r="I1156" s="74" t="s">
        <v>1612</v>
      </c>
      <c r="J1156" s="74" t="s">
        <v>1612</v>
      </c>
      <c r="K1156" s="74" t="s">
        <v>26</v>
      </c>
      <c r="L1156" s="74" t="s">
        <v>2993</v>
      </c>
      <c r="M1156" s="107">
        <v>-3.1232682469999999</v>
      </c>
      <c r="N1156" s="107">
        <v>37.612880390000001</v>
      </c>
      <c r="O1156" s="108">
        <v>1433.5915170000001</v>
      </c>
      <c r="P1156" s="108">
        <v>0.5</v>
      </c>
      <c r="Q1156" s="108">
        <v>0.35929066999999998</v>
      </c>
      <c r="R1156" s="135"/>
      <c r="S1156" s="74" t="s">
        <v>2993</v>
      </c>
      <c r="U1156" s="109"/>
      <c r="AA1156" s="60"/>
      <c r="AB1156" s="60"/>
      <c r="AC1156" s="61"/>
      <c r="AD1156" s="62"/>
      <c r="AE1156" s="62"/>
      <c r="AF1156" s="63"/>
      <c r="AG1156" s="63"/>
      <c r="AH1156" s="74" t="s">
        <v>1117</v>
      </c>
    </row>
    <row r="1157" spans="1:34" ht="15" x14ac:dyDescent="0.2">
      <c r="A1157" s="106" t="s">
        <v>23</v>
      </c>
      <c r="B1157" s="74" t="s">
        <v>1086</v>
      </c>
      <c r="C1157" s="74" t="s">
        <v>1087</v>
      </c>
      <c r="D1157" s="74" t="s">
        <v>1239</v>
      </c>
      <c r="E1157" s="74" t="s">
        <v>1611</v>
      </c>
      <c r="H1157" s="74" t="s">
        <v>748</v>
      </c>
      <c r="I1157" s="74" t="s">
        <v>1795</v>
      </c>
      <c r="J1157" s="74" t="s">
        <v>749</v>
      </c>
      <c r="K1157" s="74" t="s">
        <v>24</v>
      </c>
      <c r="L1157" s="74" t="s">
        <v>2993</v>
      </c>
      <c r="M1157" s="107">
        <v>-3.1234651203103798</v>
      </c>
      <c r="N1157" s="107">
        <v>37.612980502694903</v>
      </c>
      <c r="O1157" s="108">
        <v>1439.45885689548</v>
      </c>
      <c r="P1157" s="108">
        <v>1</v>
      </c>
      <c r="Q1157" s="108">
        <v>0.27280391999999998</v>
      </c>
      <c r="R1157" s="135"/>
      <c r="S1157" s="74" t="s">
        <v>2993</v>
      </c>
      <c r="U1157" s="109"/>
      <c r="AA1157" s="60"/>
      <c r="AB1157" s="60"/>
      <c r="AC1157" s="61"/>
      <c r="AD1157" s="62"/>
      <c r="AE1157" s="62"/>
      <c r="AF1157" s="63"/>
      <c r="AG1157" s="63"/>
      <c r="AH1157" s="74" t="s">
        <v>2993</v>
      </c>
    </row>
    <row r="1158" spans="1:34" ht="15" x14ac:dyDescent="0.2">
      <c r="A1158" s="106" t="s">
        <v>23</v>
      </c>
      <c r="B1158" s="74" t="s">
        <v>1086</v>
      </c>
      <c r="C1158" s="74" t="s">
        <v>1087</v>
      </c>
      <c r="D1158" s="74" t="s">
        <v>1239</v>
      </c>
      <c r="E1158" s="74" t="s">
        <v>1611</v>
      </c>
      <c r="H1158" s="74" t="s">
        <v>748</v>
      </c>
      <c r="I1158" s="74" t="s">
        <v>1795</v>
      </c>
      <c r="J1158" s="74" t="s">
        <v>749</v>
      </c>
      <c r="K1158" s="74" t="s">
        <v>25</v>
      </c>
      <c r="L1158" s="74" t="s">
        <v>2993</v>
      </c>
      <c r="M1158" s="107">
        <v>-3.1235877917311901</v>
      </c>
      <c r="N1158" s="107">
        <v>37.613140498822702</v>
      </c>
      <c r="O1158" s="108">
        <v>1437.01614657254</v>
      </c>
      <c r="P1158" s="108">
        <v>1</v>
      </c>
      <c r="Q1158" s="108">
        <v>0.27280391999999998</v>
      </c>
      <c r="R1158" s="135"/>
      <c r="S1158" s="74" t="s">
        <v>2993</v>
      </c>
      <c r="U1158" s="109"/>
      <c r="AA1158" s="60"/>
      <c r="AB1158" s="60"/>
      <c r="AC1158" s="61"/>
      <c r="AD1158" s="62"/>
      <c r="AE1158" s="62"/>
      <c r="AF1158" s="63"/>
      <c r="AG1158" s="63"/>
      <c r="AH1158" s="74" t="s">
        <v>2993</v>
      </c>
    </row>
    <row r="1159" spans="1:34" ht="15" x14ac:dyDescent="0.2">
      <c r="A1159" s="106" t="s">
        <v>23</v>
      </c>
      <c r="B1159" s="74" t="s">
        <v>1086</v>
      </c>
      <c r="C1159" s="74" t="s">
        <v>1087</v>
      </c>
      <c r="D1159" s="74" t="s">
        <v>1239</v>
      </c>
      <c r="E1159" s="74" t="s">
        <v>1611</v>
      </c>
      <c r="H1159" s="74" t="s">
        <v>748</v>
      </c>
      <c r="I1159" s="74" t="s">
        <v>1795</v>
      </c>
      <c r="J1159" s="74" t="s">
        <v>749</v>
      </c>
      <c r="K1159" s="74" t="s">
        <v>26</v>
      </c>
      <c r="L1159" s="74" t="s">
        <v>2993</v>
      </c>
      <c r="M1159" s="107">
        <v>-3.1237394749999998</v>
      </c>
      <c r="N1159" s="107">
        <v>37.61314041</v>
      </c>
      <c r="O1159" s="108">
        <v>1439.9550850000001</v>
      </c>
      <c r="P1159" s="108">
        <v>1</v>
      </c>
      <c r="Q1159" s="108">
        <v>0.27280391999999998</v>
      </c>
      <c r="R1159" s="135"/>
      <c r="S1159" s="74" t="s">
        <v>2993</v>
      </c>
      <c r="U1159" s="109"/>
      <c r="AA1159" s="60"/>
      <c r="AB1159" s="60"/>
      <c r="AC1159" s="61"/>
      <c r="AD1159" s="62"/>
      <c r="AE1159" s="62"/>
      <c r="AF1159" s="63"/>
      <c r="AG1159" s="63"/>
      <c r="AH1159" s="74" t="s">
        <v>2993</v>
      </c>
    </row>
    <row r="1160" spans="1:34" ht="15" x14ac:dyDescent="0.2">
      <c r="A1160" s="106" t="s">
        <v>23</v>
      </c>
      <c r="B1160" s="74" t="s">
        <v>1086</v>
      </c>
      <c r="C1160" s="74" t="s">
        <v>1087</v>
      </c>
      <c r="D1160" s="74" t="s">
        <v>1239</v>
      </c>
      <c r="E1160" s="74" t="s">
        <v>1611</v>
      </c>
      <c r="H1160" s="74" t="s">
        <v>1024</v>
      </c>
      <c r="I1160" s="74" t="s">
        <v>1738</v>
      </c>
      <c r="J1160" s="74" t="s">
        <v>1025</v>
      </c>
      <c r="K1160" s="74" t="s">
        <v>24</v>
      </c>
      <c r="L1160" s="74" t="s">
        <v>2993</v>
      </c>
      <c r="M1160" s="107">
        <v>-3.1214566666666599</v>
      </c>
      <c r="N1160" s="107">
        <v>37.613458333333298</v>
      </c>
      <c r="O1160" s="108">
        <v>1430.6</v>
      </c>
      <c r="P1160" s="108">
        <v>1</v>
      </c>
      <c r="Q1160" s="108">
        <v>0.53695916499999996</v>
      </c>
      <c r="R1160" s="135"/>
      <c r="U1160" s="109"/>
      <c r="AA1160" s="60"/>
      <c r="AB1160" s="60"/>
      <c r="AC1160" s="61"/>
      <c r="AD1160" s="62"/>
      <c r="AE1160" s="62"/>
      <c r="AF1160" s="63"/>
      <c r="AG1160" s="63"/>
      <c r="AH1160" s="74" t="s">
        <v>1431</v>
      </c>
    </row>
    <row r="1161" spans="1:34" ht="15" x14ac:dyDescent="0.2">
      <c r="A1161" s="106" t="s">
        <v>23</v>
      </c>
      <c r="B1161" s="74" t="s">
        <v>1086</v>
      </c>
      <c r="C1161" s="74" t="s">
        <v>1087</v>
      </c>
      <c r="D1161" s="74" t="s">
        <v>1239</v>
      </c>
      <c r="E1161" s="74" t="s">
        <v>1611</v>
      </c>
      <c r="H1161" s="74" t="s">
        <v>1024</v>
      </c>
      <c r="I1161" s="74" t="s">
        <v>1738</v>
      </c>
      <c r="J1161" s="74" t="s">
        <v>1025</v>
      </c>
      <c r="K1161" s="74" t="s">
        <v>25</v>
      </c>
      <c r="L1161" s="74" t="s">
        <v>2993</v>
      </c>
      <c r="M1161" s="107">
        <v>-3.1215799999999998</v>
      </c>
      <c r="N1161" s="107">
        <v>37.613541666666599</v>
      </c>
      <c r="O1161" s="108">
        <v>1437</v>
      </c>
      <c r="P1161" s="108">
        <v>1</v>
      </c>
      <c r="Q1161" s="108">
        <v>0.53695916499999996</v>
      </c>
      <c r="R1161" s="135"/>
      <c r="U1161" s="109"/>
      <c r="AA1161" s="60"/>
      <c r="AB1161" s="60"/>
      <c r="AC1161" s="61"/>
      <c r="AD1161" s="62"/>
      <c r="AE1161" s="62"/>
      <c r="AF1161" s="63"/>
      <c r="AG1161" s="63"/>
      <c r="AH1161" s="74" t="s">
        <v>1431</v>
      </c>
    </row>
    <row r="1162" spans="1:34" ht="15" x14ac:dyDescent="0.2">
      <c r="A1162" s="106" t="s">
        <v>23</v>
      </c>
      <c r="B1162" s="74" t="s">
        <v>1086</v>
      </c>
      <c r="C1162" s="74" t="s">
        <v>1087</v>
      </c>
      <c r="D1162" s="74" t="s">
        <v>1239</v>
      </c>
      <c r="E1162" s="74" t="s">
        <v>1611</v>
      </c>
      <c r="H1162" s="74" t="s">
        <v>1024</v>
      </c>
      <c r="I1162" s="74" t="s">
        <v>1738</v>
      </c>
      <c r="J1162" s="74" t="s">
        <v>1025</v>
      </c>
      <c r="K1162" s="74" t="s">
        <v>26</v>
      </c>
      <c r="L1162" s="74" t="s">
        <v>2993</v>
      </c>
      <c r="M1162" s="107">
        <v>-3.1213199999999999</v>
      </c>
      <c r="N1162" s="107">
        <v>37.613476669999997</v>
      </c>
      <c r="O1162" s="108">
        <v>1453</v>
      </c>
      <c r="P1162" s="108">
        <v>1</v>
      </c>
      <c r="Q1162" s="108">
        <v>0.53695916499999996</v>
      </c>
      <c r="R1162" s="135"/>
      <c r="U1162" s="109"/>
      <c r="AA1162" s="60"/>
      <c r="AB1162" s="60"/>
      <c r="AC1162" s="61"/>
      <c r="AD1162" s="62"/>
      <c r="AE1162" s="62"/>
      <c r="AF1162" s="63"/>
      <c r="AG1162" s="63"/>
      <c r="AH1162" s="74" t="s">
        <v>1431</v>
      </c>
    </row>
    <row r="1163" spans="1:34" ht="15" x14ac:dyDescent="0.2">
      <c r="A1163" s="106" t="s">
        <v>23</v>
      </c>
      <c r="B1163" s="74" t="s">
        <v>1086</v>
      </c>
      <c r="C1163" s="74" t="s">
        <v>1087</v>
      </c>
      <c r="D1163" s="74" t="s">
        <v>1239</v>
      </c>
      <c r="E1163" s="74" t="s">
        <v>1611</v>
      </c>
      <c r="H1163" s="74" t="s">
        <v>786</v>
      </c>
      <c r="I1163" s="74" t="s">
        <v>2261</v>
      </c>
      <c r="J1163" s="74" t="s">
        <v>787</v>
      </c>
      <c r="K1163" s="74" t="s">
        <v>24</v>
      </c>
      <c r="L1163" s="74" t="s">
        <v>2993</v>
      </c>
      <c r="M1163" s="107">
        <v>-3.11899120557797</v>
      </c>
      <c r="N1163" s="107">
        <v>37.613010580292098</v>
      </c>
      <c r="O1163" s="108">
        <v>1426.5326927040401</v>
      </c>
      <c r="P1163" s="108">
        <v>0.5</v>
      </c>
      <c r="Q1163" s="108">
        <v>0.21300451000000001</v>
      </c>
      <c r="R1163" s="135"/>
      <c r="U1163" s="109"/>
      <c r="AA1163" s="60"/>
      <c r="AB1163" s="60"/>
      <c r="AC1163" s="61"/>
      <c r="AD1163" s="62"/>
      <c r="AE1163" s="62"/>
      <c r="AF1163" s="63"/>
      <c r="AG1163" s="63"/>
      <c r="AH1163" s="74" t="s">
        <v>2173</v>
      </c>
    </row>
    <row r="1164" spans="1:34" ht="15" x14ac:dyDescent="0.2">
      <c r="A1164" s="106" t="s">
        <v>23</v>
      </c>
      <c r="B1164" s="74" t="s">
        <v>1086</v>
      </c>
      <c r="C1164" s="74" t="s">
        <v>1087</v>
      </c>
      <c r="D1164" s="74" t="s">
        <v>1239</v>
      </c>
      <c r="E1164" s="74" t="s">
        <v>1611</v>
      </c>
      <c r="H1164" s="74" t="s">
        <v>786</v>
      </c>
      <c r="I1164" s="74" t="s">
        <v>2261</v>
      </c>
      <c r="J1164" s="74" t="s">
        <v>787</v>
      </c>
      <c r="K1164" s="74" t="s">
        <v>25</v>
      </c>
      <c r="L1164" s="74" t="s">
        <v>2993</v>
      </c>
      <c r="M1164" s="107">
        <v>-3.1189578697398499</v>
      </c>
      <c r="N1164" s="107">
        <v>37.613016248802502</v>
      </c>
      <c r="O1164" s="108">
        <v>1433.02501536556</v>
      </c>
      <c r="P1164" s="108">
        <v>0.5</v>
      </c>
      <c r="Q1164" s="108">
        <v>0.21300451000000001</v>
      </c>
      <c r="R1164" s="135"/>
      <c r="U1164" s="109"/>
      <c r="AA1164" s="60"/>
      <c r="AB1164" s="60"/>
      <c r="AC1164" s="61"/>
      <c r="AD1164" s="62"/>
      <c r="AE1164" s="62"/>
      <c r="AF1164" s="63"/>
      <c r="AG1164" s="63"/>
      <c r="AH1164" s="74" t="s">
        <v>2173</v>
      </c>
    </row>
    <row r="1165" spans="1:34" ht="15" x14ac:dyDescent="0.2">
      <c r="A1165" s="106" t="s">
        <v>23</v>
      </c>
      <c r="B1165" s="74" t="s">
        <v>1086</v>
      </c>
      <c r="C1165" s="74" t="s">
        <v>1087</v>
      </c>
      <c r="D1165" s="74" t="s">
        <v>1239</v>
      </c>
      <c r="E1165" s="74" t="s">
        <v>1611</v>
      </c>
      <c r="H1165" s="74" t="s">
        <v>786</v>
      </c>
      <c r="I1165" s="74" t="s">
        <v>2261</v>
      </c>
      <c r="J1165" s="74" t="s">
        <v>787</v>
      </c>
      <c r="K1165" s="74" t="s">
        <v>26</v>
      </c>
      <c r="L1165" s="74" t="s">
        <v>2993</v>
      </c>
      <c r="M1165" s="107">
        <v>-3.1190660979999998</v>
      </c>
      <c r="N1165" s="107">
        <v>37.613127239999997</v>
      </c>
      <c r="O1165" s="108">
        <v>1421.0066549999999</v>
      </c>
      <c r="P1165" s="108">
        <v>0.5</v>
      </c>
      <c r="Q1165" s="108">
        <v>0.21300451000000001</v>
      </c>
      <c r="R1165" s="135"/>
      <c r="U1165" s="109"/>
      <c r="AA1165" s="60"/>
      <c r="AB1165" s="60"/>
      <c r="AC1165" s="61"/>
      <c r="AD1165" s="62"/>
      <c r="AE1165" s="62"/>
      <c r="AF1165" s="63"/>
      <c r="AG1165" s="63"/>
      <c r="AH1165" s="74" t="s">
        <v>2173</v>
      </c>
    </row>
    <row r="1166" spans="1:34" ht="15" x14ac:dyDescent="0.2">
      <c r="A1166" s="106" t="s">
        <v>23</v>
      </c>
      <c r="B1166" s="74" t="s">
        <v>1086</v>
      </c>
      <c r="C1166" s="74" t="s">
        <v>1087</v>
      </c>
      <c r="D1166" s="74" t="s">
        <v>1239</v>
      </c>
      <c r="E1166" s="74" t="s">
        <v>1240</v>
      </c>
      <c r="H1166" s="74" t="s">
        <v>825</v>
      </c>
      <c r="I1166" s="74" t="s">
        <v>2529</v>
      </c>
      <c r="J1166" s="74" t="s">
        <v>826</v>
      </c>
      <c r="K1166" s="74" t="s">
        <v>24</v>
      </c>
      <c r="L1166" s="74" t="s">
        <v>2993</v>
      </c>
      <c r="M1166" s="107">
        <v>-3.1589687295453599</v>
      </c>
      <c r="N1166" s="107">
        <v>37.652024752537898</v>
      </c>
      <c r="O1166" s="108">
        <v>1158.7510626835301</v>
      </c>
      <c r="P1166" s="108">
        <v>2</v>
      </c>
      <c r="Q1166" s="108">
        <v>1.1403895749999999</v>
      </c>
      <c r="R1166" s="135"/>
      <c r="S1166" s="74" t="s">
        <v>2993</v>
      </c>
      <c r="U1166" s="109"/>
      <c r="Z1166" s="110"/>
      <c r="AA1166" s="60"/>
      <c r="AB1166" s="60"/>
      <c r="AC1166" s="61"/>
      <c r="AD1166" s="61"/>
      <c r="AE1166" s="61"/>
      <c r="AF1166" s="61"/>
      <c r="AG1166" s="61"/>
      <c r="AH1166" s="74" t="s">
        <v>2993</v>
      </c>
    </row>
    <row r="1167" spans="1:34" ht="15" x14ac:dyDescent="0.2">
      <c r="A1167" s="106" t="s">
        <v>23</v>
      </c>
      <c r="B1167" s="74" t="s">
        <v>1086</v>
      </c>
      <c r="C1167" s="74" t="s">
        <v>1087</v>
      </c>
      <c r="D1167" s="74" t="s">
        <v>1239</v>
      </c>
      <c r="E1167" s="74" t="s">
        <v>1240</v>
      </c>
      <c r="H1167" s="74" t="s">
        <v>825</v>
      </c>
      <c r="I1167" s="74" t="s">
        <v>2529</v>
      </c>
      <c r="J1167" s="74" t="s">
        <v>826</v>
      </c>
      <c r="K1167" s="74" t="s">
        <v>25</v>
      </c>
      <c r="L1167" s="74" t="s">
        <v>2993</v>
      </c>
      <c r="M1167" s="107">
        <v>-3.1586699267487002</v>
      </c>
      <c r="N1167" s="107">
        <v>37.6522716772728</v>
      </c>
      <c r="O1167" s="108">
        <v>1159.39520458314</v>
      </c>
      <c r="P1167" s="108">
        <v>2</v>
      </c>
      <c r="Q1167" s="108">
        <v>1.1403895749999999</v>
      </c>
      <c r="R1167" s="135"/>
      <c r="S1167" s="74" t="s">
        <v>2993</v>
      </c>
      <c r="U1167" s="109"/>
      <c r="Z1167" s="110"/>
      <c r="AA1167" s="60"/>
      <c r="AB1167" s="60"/>
      <c r="AC1167" s="61"/>
      <c r="AD1167" s="61"/>
      <c r="AE1167" s="61"/>
      <c r="AF1167" s="61"/>
      <c r="AG1167" s="61"/>
      <c r="AH1167" s="74" t="s">
        <v>2993</v>
      </c>
    </row>
    <row r="1168" spans="1:34" ht="15" x14ac:dyDescent="0.2">
      <c r="A1168" s="106" t="s">
        <v>23</v>
      </c>
      <c r="B1168" s="74" t="s">
        <v>1086</v>
      </c>
      <c r="C1168" s="74" t="s">
        <v>1087</v>
      </c>
      <c r="D1168" s="74" t="s">
        <v>1239</v>
      </c>
      <c r="E1168" s="74" t="s">
        <v>1240</v>
      </c>
      <c r="H1168" s="74" t="s">
        <v>825</v>
      </c>
      <c r="I1168" s="74" t="s">
        <v>2529</v>
      </c>
      <c r="J1168" s="74" t="s">
        <v>826</v>
      </c>
      <c r="K1168" s="74" t="s">
        <v>26</v>
      </c>
      <c r="L1168" s="74" t="s">
        <v>2993</v>
      </c>
      <c r="M1168" s="107">
        <v>-3.1591876700000001</v>
      </c>
      <c r="N1168" s="107">
        <v>37.651882530000002</v>
      </c>
      <c r="O1168" s="108">
        <v>1160.6805400000001</v>
      </c>
      <c r="P1168" s="108">
        <v>2</v>
      </c>
      <c r="Q1168" s="108">
        <v>1.1403895749999999</v>
      </c>
      <c r="R1168" s="135"/>
      <c r="S1168" s="74" t="s">
        <v>2993</v>
      </c>
      <c r="U1168" s="109"/>
      <c r="Z1168" s="110"/>
      <c r="AA1168" s="60"/>
      <c r="AB1168" s="60"/>
      <c r="AC1168" s="61"/>
      <c r="AD1168" s="61"/>
      <c r="AE1168" s="61"/>
      <c r="AF1168" s="61"/>
      <c r="AG1168" s="61"/>
      <c r="AH1168" s="74" t="s">
        <v>2993</v>
      </c>
    </row>
    <row r="1169" spans="1:34" ht="15" x14ac:dyDescent="0.2">
      <c r="A1169" s="106" t="s">
        <v>23</v>
      </c>
      <c r="B1169" s="74" t="s">
        <v>1086</v>
      </c>
      <c r="C1169" s="74" t="s">
        <v>1087</v>
      </c>
      <c r="D1169" s="74" t="s">
        <v>1239</v>
      </c>
      <c r="E1169" s="74" t="s">
        <v>1240</v>
      </c>
      <c r="H1169" s="74" t="s">
        <v>710</v>
      </c>
      <c r="I1169" s="74" t="s">
        <v>711</v>
      </c>
      <c r="J1169" s="74" t="s">
        <v>711</v>
      </c>
      <c r="K1169" s="74" t="s">
        <v>24</v>
      </c>
      <c r="L1169" s="74" t="s">
        <v>2993</v>
      </c>
      <c r="M1169" s="107">
        <v>-3.15935385257534</v>
      </c>
      <c r="N1169" s="107">
        <v>37.651295821657001</v>
      </c>
      <c r="O1169" s="108">
        <v>1162.1030498789801</v>
      </c>
      <c r="P1169" s="108">
        <v>0.5</v>
      </c>
      <c r="Q1169" s="108">
        <v>0.47221765500000001</v>
      </c>
      <c r="R1169" s="135"/>
      <c r="U1169" s="109"/>
      <c r="AA1169" s="60"/>
      <c r="AB1169" s="60"/>
      <c r="AC1169" s="61"/>
      <c r="AD1169" s="62"/>
      <c r="AE1169" s="62"/>
      <c r="AF1169" s="63"/>
      <c r="AG1169" s="63"/>
      <c r="AH1169" s="74" t="s">
        <v>1448</v>
      </c>
    </row>
    <row r="1170" spans="1:34" ht="15" x14ac:dyDescent="0.2">
      <c r="A1170" s="106" t="s">
        <v>23</v>
      </c>
      <c r="B1170" s="74" t="s">
        <v>1086</v>
      </c>
      <c r="C1170" s="74" t="s">
        <v>1087</v>
      </c>
      <c r="D1170" s="74" t="s">
        <v>1239</v>
      </c>
      <c r="E1170" s="74" t="s">
        <v>1240</v>
      </c>
      <c r="H1170" s="74" t="s">
        <v>710</v>
      </c>
      <c r="I1170" s="74" t="s">
        <v>711</v>
      </c>
      <c r="J1170" s="74" t="s">
        <v>711</v>
      </c>
      <c r="K1170" s="74" t="s">
        <v>25</v>
      </c>
      <c r="L1170" s="74" t="s">
        <v>2993</v>
      </c>
      <c r="M1170" s="107">
        <v>-3.1596033604386902</v>
      </c>
      <c r="N1170" s="107">
        <v>37.6512990250176</v>
      </c>
      <c r="O1170" s="108">
        <v>1156.7612659025001</v>
      </c>
      <c r="P1170" s="108">
        <v>0.5</v>
      </c>
      <c r="Q1170" s="108">
        <v>0.47221765500000001</v>
      </c>
      <c r="R1170" s="135"/>
      <c r="U1170" s="109"/>
      <c r="AA1170" s="60"/>
      <c r="AB1170" s="60"/>
      <c r="AC1170" s="61"/>
      <c r="AD1170" s="62"/>
      <c r="AE1170" s="62"/>
      <c r="AF1170" s="63"/>
      <c r="AG1170" s="63"/>
      <c r="AH1170" s="74" t="s">
        <v>1448</v>
      </c>
    </row>
    <row r="1171" spans="1:34" ht="15" x14ac:dyDescent="0.2">
      <c r="A1171" s="106" t="s">
        <v>23</v>
      </c>
      <c r="B1171" s="74" t="s">
        <v>1086</v>
      </c>
      <c r="C1171" s="74" t="s">
        <v>1087</v>
      </c>
      <c r="D1171" s="74" t="s">
        <v>1239</v>
      </c>
      <c r="E1171" s="74" t="s">
        <v>1240</v>
      </c>
      <c r="H1171" s="74" t="s">
        <v>710</v>
      </c>
      <c r="I1171" s="74" t="s">
        <v>711</v>
      </c>
      <c r="J1171" s="74" t="s">
        <v>711</v>
      </c>
      <c r="K1171" s="74" t="s">
        <v>26</v>
      </c>
      <c r="L1171" s="74" t="s">
        <v>2993</v>
      </c>
      <c r="M1171" s="107">
        <v>-3.1591118659999999</v>
      </c>
      <c r="N1171" s="107">
        <v>37.651455990000002</v>
      </c>
      <c r="O1171" s="108">
        <v>1164.695271</v>
      </c>
      <c r="P1171" s="108">
        <v>0.5</v>
      </c>
      <c r="Q1171" s="108">
        <v>0.47221765500000001</v>
      </c>
      <c r="R1171" s="135"/>
      <c r="U1171" s="109"/>
      <c r="AA1171" s="60"/>
      <c r="AB1171" s="60"/>
      <c r="AC1171" s="61"/>
      <c r="AD1171" s="62"/>
      <c r="AE1171" s="62"/>
      <c r="AF1171" s="63"/>
      <c r="AG1171" s="63"/>
      <c r="AH1171" s="74" t="s">
        <v>1448</v>
      </c>
    </row>
    <row r="1172" spans="1:34" ht="15" x14ac:dyDescent="0.2">
      <c r="A1172" s="106" t="s">
        <v>23</v>
      </c>
      <c r="B1172" s="74" t="s">
        <v>1086</v>
      </c>
      <c r="C1172" s="74" t="s">
        <v>1087</v>
      </c>
      <c r="D1172" s="74" t="s">
        <v>1239</v>
      </c>
      <c r="E1172" s="74" t="s">
        <v>1240</v>
      </c>
      <c r="H1172" s="74" t="s">
        <v>808</v>
      </c>
      <c r="I1172" s="74" t="s">
        <v>2290</v>
      </c>
      <c r="J1172" s="74" t="s">
        <v>2290</v>
      </c>
      <c r="K1172" s="74" t="s">
        <v>24</v>
      </c>
      <c r="L1172" s="74" t="s">
        <v>2993</v>
      </c>
      <c r="M1172" s="107">
        <v>-3.1580848255318799</v>
      </c>
      <c r="N1172" s="107">
        <v>37.651352959583299</v>
      </c>
      <c r="O1172" s="108">
        <v>1162.6800558612599</v>
      </c>
      <c r="P1172" s="108">
        <v>0.5</v>
      </c>
      <c r="Q1172" s="108">
        <v>0.42007850000000002</v>
      </c>
      <c r="R1172" s="135"/>
      <c r="S1172" s="74" t="s">
        <v>2993</v>
      </c>
      <c r="U1172" s="109"/>
      <c r="AA1172" s="60"/>
      <c r="AB1172" s="60"/>
      <c r="AC1172" s="61"/>
      <c r="AD1172" s="62"/>
      <c r="AE1172" s="62"/>
      <c r="AF1172" s="63"/>
      <c r="AG1172" s="63"/>
      <c r="AH1172" s="74" t="s">
        <v>2993</v>
      </c>
    </row>
    <row r="1173" spans="1:34" ht="15" x14ac:dyDescent="0.2">
      <c r="A1173" s="106" t="s">
        <v>23</v>
      </c>
      <c r="B1173" s="74" t="s">
        <v>1086</v>
      </c>
      <c r="C1173" s="74" t="s">
        <v>1087</v>
      </c>
      <c r="D1173" s="74" t="s">
        <v>1239</v>
      </c>
      <c r="E1173" s="74" t="s">
        <v>1240</v>
      </c>
      <c r="H1173" s="74" t="s">
        <v>808</v>
      </c>
      <c r="I1173" s="74" t="s">
        <v>2290</v>
      </c>
      <c r="J1173" s="74" t="s">
        <v>2290</v>
      </c>
      <c r="K1173" s="74" t="s">
        <v>25</v>
      </c>
      <c r="L1173" s="74" t="s">
        <v>2993</v>
      </c>
      <c r="M1173" s="107">
        <v>-3.1581352283562798</v>
      </c>
      <c r="N1173" s="107">
        <v>37.651481956435298</v>
      </c>
      <c r="O1173" s="108">
        <v>1147.8361628530699</v>
      </c>
      <c r="P1173" s="108">
        <v>0.5</v>
      </c>
      <c r="Q1173" s="108">
        <v>0.42007850000000002</v>
      </c>
      <c r="R1173" s="135"/>
      <c r="S1173" s="74" t="s">
        <v>2993</v>
      </c>
      <c r="U1173" s="109"/>
      <c r="AA1173" s="60"/>
      <c r="AB1173" s="60"/>
      <c r="AC1173" s="61"/>
      <c r="AD1173" s="62"/>
      <c r="AE1173" s="62"/>
      <c r="AF1173" s="63"/>
      <c r="AG1173" s="63"/>
      <c r="AH1173" s="74" t="s">
        <v>2993</v>
      </c>
    </row>
    <row r="1174" spans="1:34" ht="15" x14ac:dyDescent="0.2">
      <c r="A1174" s="106" t="s">
        <v>23</v>
      </c>
      <c r="B1174" s="74" t="s">
        <v>1086</v>
      </c>
      <c r="C1174" s="74" t="s">
        <v>1087</v>
      </c>
      <c r="D1174" s="74" t="s">
        <v>1239</v>
      </c>
      <c r="E1174" s="74" t="s">
        <v>1240</v>
      </c>
      <c r="H1174" s="74" t="s">
        <v>808</v>
      </c>
      <c r="I1174" s="74" t="s">
        <v>2290</v>
      </c>
      <c r="J1174" s="74" t="s">
        <v>2290</v>
      </c>
      <c r="K1174" s="74" t="s">
        <v>26</v>
      </c>
      <c r="L1174" s="74" t="s">
        <v>2993</v>
      </c>
      <c r="M1174" s="107">
        <v>-3.1580242310000002</v>
      </c>
      <c r="N1174" s="107">
        <v>37.651270840000002</v>
      </c>
      <c r="O1174" s="108">
        <v>1148.497668</v>
      </c>
      <c r="P1174" s="108">
        <v>0.5</v>
      </c>
      <c r="Q1174" s="108">
        <v>0.42007850000000002</v>
      </c>
      <c r="R1174" s="135"/>
      <c r="S1174" s="74" t="s">
        <v>2993</v>
      </c>
      <c r="U1174" s="109"/>
      <c r="AA1174" s="60"/>
      <c r="AB1174" s="60"/>
      <c r="AC1174" s="61"/>
      <c r="AD1174" s="62"/>
      <c r="AE1174" s="62"/>
      <c r="AF1174" s="63"/>
      <c r="AG1174" s="63"/>
      <c r="AH1174" s="74" t="s">
        <v>2993</v>
      </c>
    </row>
    <row r="1175" spans="1:34" ht="15" x14ac:dyDescent="0.2">
      <c r="A1175" s="106" t="s">
        <v>23</v>
      </c>
      <c r="B1175" s="74" t="s">
        <v>1086</v>
      </c>
      <c r="C1175" s="74" t="s">
        <v>1087</v>
      </c>
      <c r="D1175" s="74" t="s">
        <v>1239</v>
      </c>
      <c r="E1175" s="74" t="s">
        <v>1240</v>
      </c>
      <c r="H1175" s="74" t="s">
        <v>698</v>
      </c>
      <c r="I1175" s="74" t="s">
        <v>699</v>
      </c>
      <c r="J1175" s="74" t="s">
        <v>1241</v>
      </c>
      <c r="K1175" s="74" t="s">
        <v>24</v>
      </c>
      <c r="L1175" s="74" t="s">
        <v>2993</v>
      </c>
      <c r="M1175" s="107">
        <v>-3.1588333333333298</v>
      </c>
      <c r="N1175" s="107">
        <v>37.652856666666601</v>
      </c>
      <c r="O1175" s="108">
        <v>1180.0999999999999</v>
      </c>
      <c r="P1175" s="108">
        <v>0.75</v>
      </c>
      <c r="Q1175" s="108">
        <v>0.40599351500000003</v>
      </c>
      <c r="R1175" s="135"/>
      <c r="U1175" s="109"/>
      <c r="AA1175" s="60"/>
      <c r="AB1175" s="60"/>
      <c r="AC1175" s="61"/>
      <c r="AD1175" s="62"/>
      <c r="AE1175" s="62"/>
      <c r="AF1175" s="63"/>
      <c r="AG1175" s="63"/>
      <c r="AH1175" s="74" t="s">
        <v>2722</v>
      </c>
    </row>
    <row r="1176" spans="1:34" ht="15" x14ac:dyDescent="0.2">
      <c r="A1176" s="106" t="s">
        <v>23</v>
      </c>
      <c r="B1176" s="74" t="s">
        <v>1086</v>
      </c>
      <c r="C1176" s="74" t="s">
        <v>1087</v>
      </c>
      <c r="D1176" s="74" t="s">
        <v>1239</v>
      </c>
      <c r="E1176" s="74" t="s">
        <v>1240</v>
      </c>
      <c r="H1176" s="74" t="s">
        <v>698</v>
      </c>
      <c r="I1176" s="74" t="s">
        <v>699</v>
      </c>
      <c r="J1176" s="74" t="s">
        <v>1241</v>
      </c>
      <c r="K1176" s="74" t="s">
        <v>25</v>
      </c>
      <c r="L1176" s="74" t="s">
        <v>2993</v>
      </c>
      <c r="M1176" s="107">
        <v>-3.1587299999999998</v>
      </c>
      <c r="N1176" s="107">
        <v>37.6526833333333</v>
      </c>
      <c r="O1176" s="108">
        <v>1179.8</v>
      </c>
      <c r="P1176" s="108">
        <v>0.75</v>
      </c>
      <c r="Q1176" s="108">
        <v>0.40599351500000003</v>
      </c>
      <c r="R1176" s="135"/>
      <c r="U1176" s="109"/>
      <c r="AA1176" s="60"/>
      <c r="AB1176" s="60"/>
      <c r="AC1176" s="61"/>
      <c r="AD1176" s="62"/>
      <c r="AE1176" s="62"/>
      <c r="AF1176" s="63"/>
      <c r="AG1176" s="63"/>
      <c r="AH1176" s="74" t="s">
        <v>2722</v>
      </c>
    </row>
    <row r="1177" spans="1:34" ht="15" x14ac:dyDescent="0.2">
      <c r="A1177" s="106" t="s">
        <v>23</v>
      </c>
      <c r="B1177" s="74" t="s">
        <v>1086</v>
      </c>
      <c r="C1177" s="74" t="s">
        <v>1087</v>
      </c>
      <c r="D1177" s="74" t="s">
        <v>1239</v>
      </c>
      <c r="E1177" s="74" t="s">
        <v>1240</v>
      </c>
      <c r="H1177" s="74" t="s">
        <v>698</v>
      </c>
      <c r="I1177" s="74" t="s">
        <v>699</v>
      </c>
      <c r="J1177" s="74" t="s">
        <v>1241</v>
      </c>
      <c r="K1177" s="74" t="s">
        <v>26</v>
      </c>
      <c r="L1177" s="74" t="s">
        <v>2993</v>
      </c>
      <c r="M1177" s="107">
        <v>-3.158956667</v>
      </c>
      <c r="N1177" s="107">
        <v>37.652931670000001</v>
      </c>
      <c r="O1177" s="108">
        <v>1181.2</v>
      </c>
      <c r="P1177" s="108">
        <v>0.75</v>
      </c>
      <c r="Q1177" s="108">
        <v>0.40599351500000003</v>
      </c>
      <c r="R1177" s="135"/>
      <c r="U1177" s="109"/>
      <c r="AA1177" s="60"/>
      <c r="AB1177" s="60"/>
      <c r="AC1177" s="61"/>
      <c r="AD1177" s="62"/>
      <c r="AE1177" s="62"/>
      <c r="AF1177" s="63"/>
      <c r="AG1177" s="63"/>
      <c r="AH1177" s="74" t="s">
        <v>2722</v>
      </c>
    </row>
    <row r="1178" spans="1:34" ht="15" x14ac:dyDescent="0.2">
      <c r="A1178" s="106" t="s">
        <v>23</v>
      </c>
      <c r="B1178" s="74" t="s">
        <v>1086</v>
      </c>
      <c r="C1178" s="74" t="s">
        <v>1087</v>
      </c>
      <c r="D1178" s="74" t="s">
        <v>1239</v>
      </c>
      <c r="E1178" s="74" t="s">
        <v>1240</v>
      </c>
      <c r="H1178" s="74" t="s">
        <v>760</v>
      </c>
      <c r="I1178" s="74" t="s">
        <v>761</v>
      </c>
      <c r="J1178" s="74" t="s">
        <v>761</v>
      </c>
      <c r="K1178" s="74" t="s">
        <v>24</v>
      </c>
      <c r="L1178" s="74" t="s">
        <v>2993</v>
      </c>
      <c r="M1178" s="107">
        <v>-3.1581748927729199</v>
      </c>
      <c r="N1178" s="107">
        <v>37.654989201447599</v>
      </c>
      <c r="O1178" s="108">
        <v>1144.0359796894199</v>
      </c>
      <c r="P1178" s="108">
        <v>1</v>
      </c>
      <c r="Q1178" s="108">
        <v>1.2958186199999999</v>
      </c>
      <c r="R1178" s="135"/>
      <c r="U1178" s="109"/>
      <c r="Z1178" s="76"/>
      <c r="AA1178" s="60"/>
      <c r="AB1178" s="60"/>
      <c r="AC1178" s="61"/>
      <c r="AD1178" s="61"/>
      <c r="AE1178" s="61"/>
      <c r="AF1178" s="61"/>
      <c r="AG1178" s="63"/>
      <c r="AH1178" s="74" t="s">
        <v>2993</v>
      </c>
    </row>
    <row r="1179" spans="1:34" ht="15" x14ac:dyDescent="0.2">
      <c r="A1179" s="106" t="s">
        <v>23</v>
      </c>
      <c r="B1179" s="74" t="s">
        <v>1086</v>
      </c>
      <c r="C1179" s="74" t="s">
        <v>1087</v>
      </c>
      <c r="D1179" s="74" t="s">
        <v>1239</v>
      </c>
      <c r="E1179" s="74" t="s">
        <v>1240</v>
      </c>
      <c r="H1179" s="74" t="s">
        <v>760</v>
      </c>
      <c r="I1179" s="74" t="s">
        <v>761</v>
      </c>
      <c r="J1179" s="74" t="s">
        <v>761</v>
      </c>
      <c r="K1179" s="74" t="s">
        <v>25</v>
      </c>
      <c r="L1179" s="74" t="s">
        <v>2993</v>
      </c>
      <c r="M1179" s="107">
        <v>-3.15866192976668</v>
      </c>
      <c r="N1179" s="107">
        <v>37.654932317386198</v>
      </c>
      <c r="O1179" s="108">
        <v>1158.59850054914</v>
      </c>
      <c r="P1179" s="108">
        <v>1</v>
      </c>
      <c r="Q1179" s="108">
        <v>1.2958186199999999</v>
      </c>
      <c r="R1179" s="135"/>
      <c r="U1179" s="109"/>
      <c r="Z1179" s="76"/>
      <c r="AA1179" s="60"/>
      <c r="AB1179" s="60"/>
      <c r="AC1179" s="61"/>
      <c r="AD1179" s="61"/>
      <c r="AE1179" s="61"/>
      <c r="AF1179" s="61"/>
      <c r="AG1179" s="63"/>
      <c r="AH1179" s="74" t="s">
        <v>2993</v>
      </c>
    </row>
    <row r="1180" spans="1:34" ht="15" x14ac:dyDescent="0.2">
      <c r="A1180" s="106" t="s">
        <v>23</v>
      </c>
      <c r="B1180" s="74" t="s">
        <v>1086</v>
      </c>
      <c r="C1180" s="74" t="s">
        <v>1087</v>
      </c>
      <c r="D1180" s="74" t="s">
        <v>1239</v>
      </c>
      <c r="E1180" s="74" t="s">
        <v>1240</v>
      </c>
      <c r="H1180" s="74" t="s">
        <v>760</v>
      </c>
      <c r="I1180" s="74" t="s">
        <v>761</v>
      </c>
      <c r="J1180" s="74" t="s">
        <v>761</v>
      </c>
      <c r="K1180" s="74" t="s">
        <v>26</v>
      </c>
      <c r="L1180" s="74" t="s">
        <v>2993</v>
      </c>
      <c r="M1180" s="107">
        <v>-3.158249815</v>
      </c>
      <c r="N1180" s="107">
        <v>37.655421840000002</v>
      </c>
      <c r="O1180" s="108">
        <v>1147.0850809999999</v>
      </c>
      <c r="P1180" s="108">
        <v>1</v>
      </c>
      <c r="Q1180" s="108">
        <v>1.2958186199999999</v>
      </c>
      <c r="R1180" s="135"/>
      <c r="U1180" s="109"/>
      <c r="Z1180" s="76"/>
      <c r="AA1180" s="60"/>
      <c r="AB1180" s="60"/>
      <c r="AC1180" s="61"/>
      <c r="AD1180" s="61"/>
      <c r="AE1180" s="61"/>
      <c r="AF1180" s="61"/>
      <c r="AG1180" s="63"/>
      <c r="AH1180" s="74" t="s">
        <v>2993</v>
      </c>
    </row>
    <row r="1181" spans="1:34" ht="15" x14ac:dyDescent="0.2">
      <c r="A1181" s="106" t="s">
        <v>23</v>
      </c>
      <c r="B1181" s="74" t="s">
        <v>1086</v>
      </c>
      <c r="C1181" s="74" t="s">
        <v>1087</v>
      </c>
      <c r="D1181" s="74" t="s">
        <v>1239</v>
      </c>
      <c r="E1181" s="74" t="s">
        <v>1240</v>
      </c>
      <c r="H1181" s="74" t="s">
        <v>1057</v>
      </c>
      <c r="I1181" s="74" t="s">
        <v>2574</v>
      </c>
      <c r="J1181" s="74" t="s">
        <v>2575</v>
      </c>
      <c r="K1181" s="74" t="s">
        <v>24</v>
      </c>
      <c r="L1181" s="74" t="s">
        <v>2993</v>
      </c>
      <c r="M1181" s="107">
        <v>-3.1589757829514902</v>
      </c>
      <c r="N1181" s="107">
        <v>37.654109816237202</v>
      </c>
      <c r="O1181" s="108">
        <v>1151.5624528052499</v>
      </c>
      <c r="P1181" s="108">
        <v>0.75</v>
      </c>
      <c r="Q1181" s="108">
        <v>0.37238723499999998</v>
      </c>
      <c r="R1181" s="135"/>
      <c r="U1181" s="109"/>
      <c r="Z1181" s="110"/>
      <c r="AA1181" s="60"/>
      <c r="AB1181" s="60"/>
      <c r="AC1181" s="61"/>
      <c r="AD1181" s="61"/>
      <c r="AE1181" s="61"/>
      <c r="AF1181" s="63"/>
      <c r="AG1181" s="63"/>
      <c r="AH1181" s="74" t="s">
        <v>2993</v>
      </c>
    </row>
    <row r="1182" spans="1:34" ht="15" x14ac:dyDescent="0.2">
      <c r="A1182" s="106" t="s">
        <v>23</v>
      </c>
      <c r="B1182" s="74" t="s">
        <v>1086</v>
      </c>
      <c r="C1182" s="74" t="s">
        <v>1087</v>
      </c>
      <c r="D1182" s="74" t="s">
        <v>1239</v>
      </c>
      <c r="E1182" s="74" t="s">
        <v>1240</v>
      </c>
      <c r="H1182" s="74" t="s">
        <v>1057</v>
      </c>
      <c r="I1182" s="74" t="s">
        <v>2574</v>
      </c>
      <c r="J1182" s="74" t="s">
        <v>2575</v>
      </c>
      <c r="K1182" s="74" t="s">
        <v>25</v>
      </c>
      <c r="L1182" s="74" t="s">
        <v>2993</v>
      </c>
      <c r="M1182" s="107">
        <v>-3.1591466067115701</v>
      </c>
      <c r="N1182" s="107">
        <v>37.653927526675702</v>
      </c>
      <c r="O1182" s="108">
        <v>1145.5212710047399</v>
      </c>
      <c r="P1182" s="108">
        <v>0.75</v>
      </c>
      <c r="Q1182" s="108">
        <v>0.37238723499999998</v>
      </c>
      <c r="R1182" s="135"/>
      <c r="U1182" s="109"/>
      <c r="Z1182" s="110"/>
      <c r="AA1182" s="60"/>
      <c r="AB1182" s="60"/>
      <c r="AC1182" s="61"/>
      <c r="AD1182" s="61"/>
      <c r="AE1182" s="61"/>
      <c r="AF1182" s="63"/>
      <c r="AG1182" s="63"/>
      <c r="AH1182" s="74" t="s">
        <v>2993</v>
      </c>
    </row>
    <row r="1183" spans="1:34" ht="15" x14ac:dyDescent="0.2">
      <c r="A1183" s="106" t="s">
        <v>23</v>
      </c>
      <c r="B1183" s="74" t="s">
        <v>1086</v>
      </c>
      <c r="C1183" s="74" t="s">
        <v>1087</v>
      </c>
      <c r="D1183" s="74" t="s">
        <v>1239</v>
      </c>
      <c r="E1183" s="74" t="s">
        <v>1240</v>
      </c>
      <c r="H1183" s="74" t="s">
        <v>1057</v>
      </c>
      <c r="I1183" s="74" t="s">
        <v>2574</v>
      </c>
      <c r="J1183" s="74" t="s">
        <v>2575</v>
      </c>
      <c r="K1183" s="74" t="s">
        <v>26</v>
      </c>
      <c r="L1183" s="74" t="s">
        <v>2993</v>
      </c>
      <c r="M1183" s="107">
        <v>-3.159023446</v>
      </c>
      <c r="N1183" s="107">
        <v>37.654484109999999</v>
      </c>
      <c r="O1183" s="108">
        <v>1149.847753</v>
      </c>
      <c r="P1183" s="108">
        <v>0.75</v>
      </c>
      <c r="Q1183" s="108">
        <v>0.37238723499999998</v>
      </c>
      <c r="R1183" s="135"/>
      <c r="U1183" s="109"/>
      <c r="Z1183" s="110"/>
      <c r="AA1183" s="60"/>
      <c r="AB1183" s="60"/>
      <c r="AC1183" s="61"/>
      <c r="AD1183" s="61"/>
      <c r="AE1183" s="61"/>
      <c r="AF1183" s="63"/>
      <c r="AG1183" s="63"/>
      <c r="AH1183" s="74" t="s">
        <v>2993</v>
      </c>
    </row>
    <row r="1184" spans="1:34" ht="15" x14ac:dyDescent="0.2">
      <c r="A1184" s="106" t="s">
        <v>23</v>
      </c>
      <c r="B1184" s="74" t="s">
        <v>1086</v>
      </c>
      <c r="C1184" s="74" t="s">
        <v>1087</v>
      </c>
      <c r="D1184" s="74" t="s">
        <v>1239</v>
      </c>
      <c r="E1184" s="74" t="s">
        <v>1240</v>
      </c>
      <c r="H1184" s="74" t="s">
        <v>1007</v>
      </c>
      <c r="I1184" s="74" t="s">
        <v>2288</v>
      </c>
      <c r="J1184" s="74" t="s">
        <v>1008</v>
      </c>
      <c r="K1184" s="74" t="s">
        <v>24</v>
      </c>
      <c r="L1184" s="74" t="s">
        <v>2993</v>
      </c>
      <c r="M1184" s="107">
        <v>-3.1583999999999999</v>
      </c>
      <c r="N1184" s="107">
        <v>37.652591666666602</v>
      </c>
      <c r="O1184" s="108">
        <v>1180.2</v>
      </c>
      <c r="P1184" s="108">
        <v>0.25</v>
      </c>
      <c r="Q1184" s="108">
        <v>0.11119725</v>
      </c>
      <c r="R1184" s="135"/>
      <c r="S1184" s="74" t="s">
        <v>2993</v>
      </c>
      <c r="U1184" s="109"/>
      <c r="AA1184" s="60"/>
      <c r="AB1184" s="60"/>
      <c r="AC1184" s="61"/>
      <c r="AD1184" s="62"/>
      <c r="AE1184" s="62"/>
      <c r="AF1184" s="63"/>
      <c r="AG1184" s="63"/>
      <c r="AH1184" s="74" t="s">
        <v>2993</v>
      </c>
    </row>
    <row r="1185" spans="1:34" ht="15" x14ac:dyDescent="0.2">
      <c r="A1185" s="106" t="s">
        <v>23</v>
      </c>
      <c r="B1185" s="74" t="s">
        <v>1086</v>
      </c>
      <c r="C1185" s="74" t="s">
        <v>1087</v>
      </c>
      <c r="D1185" s="74" t="s">
        <v>1239</v>
      </c>
      <c r="E1185" s="74" t="s">
        <v>1240</v>
      </c>
      <c r="H1185" s="74" t="s">
        <v>1007</v>
      </c>
      <c r="I1185" s="74" t="s">
        <v>2288</v>
      </c>
      <c r="J1185" s="74" t="s">
        <v>1008</v>
      </c>
      <c r="K1185" s="74" t="s">
        <v>25</v>
      </c>
      <c r="L1185" s="74" t="s">
        <v>2993</v>
      </c>
      <c r="M1185" s="107">
        <v>-3.1581866666666598</v>
      </c>
      <c r="N1185" s="107">
        <v>37.652585000000002</v>
      </c>
      <c r="O1185" s="108">
        <v>1191.0999999999999</v>
      </c>
      <c r="P1185" s="108">
        <v>0.25</v>
      </c>
      <c r="Q1185" s="108">
        <v>0.11119725</v>
      </c>
      <c r="R1185" s="135"/>
      <c r="S1185" s="74" t="s">
        <v>2993</v>
      </c>
      <c r="U1185" s="109"/>
      <c r="AA1185" s="60"/>
      <c r="AB1185" s="60"/>
      <c r="AC1185" s="61"/>
      <c r="AD1185" s="62"/>
      <c r="AE1185" s="62"/>
      <c r="AF1185" s="63"/>
      <c r="AG1185" s="63"/>
      <c r="AH1185" s="74" t="s">
        <v>2993</v>
      </c>
    </row>
    <row r="1186" spans="1:34" ht="15" x14ac:dyDescent="0.2">
      <c r="A1186" s="106" t="s">
        <v>23</v>
      </c>
      <c r="B1186" s="74" t="s">
        <v>1086</v>
      </c>
      <c r="C1186" s="74" t="s">
        <v>1087</v>
      </c>
      <c r="D1186" s="74" t="s">
        <v>1239</v>
      </c>
      <c r="E1186" s="74" t="s">
        <v>1240</v>
      </c>
      <c r="H1186" s="74" t="s">
        <v>1007</v>
      </c>
      <c r="I1186" s="74" t="s">
        <v>2288</v>
      </c>
      <c r="J1186" s="74" t="s">
        <v>1008</v>
      </c>
      <c r="K1186" s="74" t="s">
        <v>26</v>
      </c>
      <c r="L1186" s="74" t="s">
        <v>2993</v>
      </c>
      <c r="M1186" s="107">
        <v>-3.1586016670000001</v>
      </c>
      <c r="N1186" s="107">
        <v>37.652411669999999</v>
      </c>
      <c r="O1186" s="108">
        <v>1223.5</v>
      </c>
      <c r="P1186" s="108">
        <v>0.25</v>
      </c>
      <c r="Q1186" s="108">
        <v>0.11119725</v>
      </c>
      <c r="R1186" s="135"/>
      <c r="S1186" s="74" t="s">
        <v>2993</v>
      </c>
      <c r="U1186" s="109"/>
      <c r="AA1186" s="60"/>
      <c r="AB1186" s="60"/>
      <c r="AC1186" s="61"/>
      <c r="AD1186" s="62"/>
      <c r="AE1186" s="62"/>
      <c r="AF1186" s="63"/>
      <c r="AG1186" s="63"/>
      <c r="AH1186" s="74" t="s">
        <v>2993</v>
      </c>
    </row>
    <row r="1187" spans="1:34" ht="15" x14ac:dyDescent="0.2">
      <c r="A1187" s="106" t="s">
        <v>23</v>
      </c>
      <c r="B1187" s="74" t="s">
        <v>1086</v>
      </c>
      <c r="C1187" s="74" t="s">
        <v>1087</v>
      </c>
      <c r="D1187" s="74" t="s">
        <v>1239</v>
      </c>
      <c r="E1187" s="74" t="s">
        <v>1240</v>
      </c>
      <c r="H1187" s="74" t="s">
        <v>795</v>
      </c>
      <c r="I1187" s="74" t="s">
        <v>2487</v>
      </c>
      <c r="J1187" s="74" t="s">
        <v>2488</v>
      </c>
      <c r="K1187" s="74" t="s">
        <v>24</v>
      </c>
      <c r="L1187" s="74" t="s">
        <v>2993</v>
      </c>
      <c r="M1187" s="107">
        <v>-3.1579166666666598</v>
      </c>
      <c r="N1187" s="107">
        <v>37.65213</v>
      </c>
      <c r="O1187" s="108">
        <v>1178.5</v>
      </c>
      <c r="P1187" s="108">
        <v>0.25</v>
      </c>
      <c r="Q1187" s="108">
        <v>0.21596977000000001</v>
      </c>
      <c r="R1187" s="135"/>
      <c r="U1187" s="109"/>
      <c r="AA1187" s="60"/>
      <c r="AB1187" s="60"/>
      <c r="AC1187" s="61"/>
      <c r="AD1187" s="62"/>
      <c r="AE1187" s="62"/>
      <c r="AF1187" s="63"/>
      <c r="AG1187" s="61"/>
      <c r="AH1187" s="74" t="s">
        <v>2993</v>
      </c>
    </row>
    <row r="1188" spans="1:34" ht="15" x14ac:dyDescent="0.2">
      <c r="A1188" s="106" t="s">
        <v>23</v>
      </c>
      <c r="B1188" s="74" t="s">
        <v>1086</v>
      </c>
      <c r="C1188" s="74" t="s">
        <v>1087</v>
      </c>
      <c r="D1188" s="74" t="s">
        <v>1239</v>
      </c>
      <c r="E1188" s="74" t="s">
        <v>1240</v>
      </c>
      <c r="H1188" s="74" t="s">
        <v>795</v>
      </c>
      <c r="I1188" s="74" t="s">
        <v>2487</v>
      </c>
      <c r="J1188" s="74" t="s">
        <v>2488</v>
      </c>
      <c r="K1188" s="74" t="s">
        <v>25</v>
      </c>
      <c r="L1188" s="74" t="s">
        <v>2993</v>
      </c>
      <c r="M1188" s="107">
        <v>-3.15807833333333</v>
      </c>
      <c r="N1188" s="107">
        <v>37.652050000000003</v>
      </c>
      <c r="O1188" s="108">
        <v>1166.5</v>
      </c>
      <c r="P1188" s="108">
        <v>0.25</v>
      </c>
      <c r="Q1188" s="108">
        <v>0.21596977000000001</v>
      </c>
      <c r="R1188" s="135"/>
      <c r="U1188" s="109"/>
      <c r="AA1188" s="60"/>
      <c r="AB1188" s="60"/>
      <c r="AC1188" s="61"/>
      <c r="AD1188" s="62"/>
      <c r="AE1188" s="62"/>
      <c r="AF1188" s="63"/>
      <c r="AG1188" s="61"/>
      <c r="AH1188" s="74" t="s">
        <v>2993</v>
      </c>
    </row>
    <row r="1189" spans="1:34" ht="15" x14ac:dyDescent="0.2">
      <c r="A1189" s="106" t="s">
        <v>23</v>
      </c>
      <c r="B1189" s="74" t="s">
        <v>1086</v>
      </c>
      <c r="C1189" s="74" t="s">
        <v>1087</v>
      </c>
      <c r="D1189" s="74" t="s">
        <v>1239</v>
      </c>
      <c r="E1189" s="74" t="s">
        <v>1240</v>
      </c>
      <c r="H1189" s="74" t="s">
        <v>795</v>
      </c>
      <c r="I1189" s="74" t="s">
        <v>2487</v>
      </c>
      <c r="J1189" s="74" t="s">
        <v>2488</v>
      </c>
      <c r="K1189" s="74" t="s">
        <v>26</v>
      </c>
      <c r="L1189" s="74" t="s">
        <v>2993</v>
      </c>
      <c r="M1189" s="107">
        <v>-3.157701667</v>
      </c>
      <c r="N1189" s="107">
        <v>37.652181669999997</v>
      </c>
      <c r="O1189" s="108">
        <v>1172.4000000000001</v>
      </c>
      <c r="P1189" s="108">
        <v>0.25</v>
      </c>
      <c r="Q1189" s="108">
        <v>0.21596977000000001</v>
      </c>
      <c r="R1189" s="135"/>
      <c r="U1189" s="109"/>
      <c r="AA1189" s="60"/>
      <c r="AB1189" s="60"/>
      <c r="AC1189" s="61"/>
      <c r="AD1189" s="62"/>
      <c r="AE1189" s="62"/>
      <c r="AF1189" s="63"/>
      <c r="AG1189" s="61"/>
      <c r="AH1189" s="74" t="s">
        <v>2993</v>
      </c>
    </row>
    <row r="1190" spans="1:34" ht="15" x14ac:dyDescent="0.2">
      <c r="A1190" s="106" t="s">
        <v>23</v>
      </c>
      <c r="B1190" s="74" t="s">
        <v>1086</v>
      </c>
      <c r="C1190" s="74" t="s">
        <v>1087</v>
      </c>
      <c r="D1190" s="74" t="s">
        <v>1239</v>
      </c>
      <c r="E1190" s="74" t="s">
        <v>1386</v>
      </c>
      <c r="H1190" s="74" t="s">
        <v>777</v>
      </c>
      <c r="I1190" s="74" t="s">
        <v>2034</v>
      </c>
      <c r="J1190" s="74" t="s">
        <v>2034</v>
      </c>
      <c r="K1190" s="74" t="s">
        <v>24</v>
      </c>
      <c r="L1190" s="74" t="s">
        <v>2993</v>
      </c>
      <c r="M1190" s="107">
        <v>-3.1034945383749402</v>
      </c>
      <c r="N1190" s="107">
        <v>37.663731358738502</v>
      </c>
      <c r="O1190" s="108">
        <v>1180.4298670698199</v>
      </c>
      <c r="P1190" s="108">
        <v>1.5</v>
      </c>
      <c r="Q1190" s="108">
        <v>1.4724986950000001</v>
      </c>
      <c r="R1190" s="135"/>
      <c r="U1190" s="109"/>
      <c r="AA1190" s="60"/>
      <c r="AB1190" s="60"/>
      <c r="AC1190" s="61"/>
      <c r="AD1190" s="62"/>
      <c r="AE1190" s="62"/>
      <c r="AF1190" s="63"/>
      <c r="AG1190" s="63"/>
      <c r="AH1190" s="74" t="s">
        <v>2993</v>
      </c>
    </row>
    <row r="1191" spans="1:34" ht="15" x14ac:dyDescent="0.2">
      <c r="A1191" s="106" t="s">
        <v>23</v>
      </c>
      <c r="B1191" s="74" t="s">
        <v>1086</v>
      </c>
      <c r="C1191" s="74" t="s">
        <v>1087</v>
      </c>
      <c r="D1191" s="74" t="s">
        <v>1239</v>
      </c>
      <c r="E1191" s="74" t="s">
        <v>1386</v>
      </c>
      <c r="H1191" s="74" t="s">
        <v>777</v>
      </c>
      <c r="I1191" s="74" t="s">
        <v>2034</v>
      </c>
      <c r="J1191" s="74" t="s">
        <v>2034</v>
      </c>
      <c r="K1191" s="74" t="s">
        <v>25</v>
      </c>
      <c r="L1191" s="74" t="s">
        <v>2993</v>
      </c>
      <c r="M1191" s="107">
        <v>-3.10339779364157</v>
      </c>
      <c r="N1191" s="107">
        <v>37.663366480061697</v>
      </c>
      <c r="O1191" s="108">
        <v>1173.9940715154401</v>
      </c>
      <c r="P1191" s="108">
        <v>1.5</v>
      </c>
      <c r="Q1191" s="108">
        <v>1.4724986950000001</v>
      </c>
      <c r="R1191" s="135"/>
      <c r="U1191" s="109"/>
      <c r="AA1191" s="60"/>
      <c r="AB1191" s="60"/>
      <c r="AC1191" s="61"/>
      <c r="AD1191" s="62"/>
      <c r="AE1191" s="62"/>
      <c r="AF1191" s="63"/>
      <c r="AG1191" s="63"/>
      <c r="AH1191" s="74" t="s">
        <v>2993</v>
      </c>
    </row>
    <row r="1192" spans="1:34" ht="15" x14ac:dyDescent="0.2">
      <c r="A1192" s="106" t="s">
        <v>23</v>
      </c>
      <c r="B1192" s="74" t="s">
        <v>1086</v>
      </c>
      <c r="C1192" s="74" t="s">
        <v>1087</v>
      </c>
      <c r="D1192" s="74" t="s">
        <v>1239</v>
      </c>
      <c r="E1192" s="74" t="s">
        <v>1386</v>
      </c>
      <c r="H1192" s="74" t="s">
        <v>777</v>
      </c>
      <c r="I1192" s="74" t="s">
        <v>2034</v>
      </c>
      <c r="J1192" s="74" t="s">
        <v>2034</v>
      </c>
      <c r="K1192" s="74" t="s">
        <v>26</v>
      </c>
      <c r="L1192" s="74" t="s">
        <v>2993</v>
      </c>
      <c r="M1192" s="107">
        <v>-3.1027431089999999</v>
      </c>
      <c r="N1192" s="107">
        <v>37.663544190000003</v>
      </c>
      <c r="O1192" s="108">
        <v>1174.0286980000001</v>
      </c>
      <c r="P1192" s="108">
        <v>1.5</v>
      </c>
      <c r="Q1192" s="108">
        <v>1.4724986950000001</v>
      </c>
      <c r="R1192" s="135"/>
      <c r="U1192" s="109"/>
      <c r="AA1192" s="60"/>
      <c r="AB1192" s="60"/>
      <c r="AC1192" s="61"/>
      <c r="AD1192" s="62"/>
      <c r="AE1192" s="62"/>
      <c r="AF1192" s="63"/>
      <c r="AG1192" s="63"/>
      <c r="AH1192" s="74" t="s">
        <v>2993</v>
      </c>
    </row>
    <row r="1193" spans="1:34" ht="15" x14ac:dyDescent="0.2">
      <c r="A1193" s="106" t="s">
        <v>23</v>
      </c>
      <c r="B1193" s="74" t="s">
        <v>1086</v>
      </c>
      <c r="C1193" s="74" t="s">
        <v>1087</v>
      </c>
      <c r="D1193" s="74" t="s">
        <v>1239</v>
      </c>
      <c r="E1193" s="74" t="s">
        <v>1386</v>
      </c>
      <c r="H1193" s="74" t="s">
        <v>1070</v>
      </c>
      <c r="I1193" s="74" t="s">
        <v>1071</v>
      </c>
      <c r="J1193" s="74" t="s">
        <v>1071</v>
      </c>
      <c r="K1193" s="74" t="s">
        <v>24</v>
      </c>
      <c r="L1193" s="74" t="s">
        <v>2993</v>
      </c>
      <c r="M1193" s="107">
        <v>-3.1040333526731199</v>
      </c>
      <c r="N1193" s="107">
        <v>37.674773924997297</v>
      </c>
      <c r="O1193" s="108">
        <v>1129.7953028465099</v>
      </c>
      <c r="P1193" s="108">
        <v>1</v>
      </c>
      <c r="Q1193" s="108">
        <v>1.5735646400000001</v>
      </c>
      <c r="R1193" s="135"/>
      <c r="U1193" s="109"/>
      <c r="AA1193" s="60"/>
      <c r="AB1193" s="60"/>
      <c r="AC1193" s="61"/>
      <c r="AD1193" s="62"/>
      <c r="AE1193" s="62"/>
      <c r="AF1193" s="63"/>
      <c r="AG1193" s="63"/>
      <c r="AH1193" s="74" t="s">
        <v>2993</v>
      </c>
    </row>
    <row r="1194" spans="1:34" ht="15" x14ac:dyDescent="0.2">
      <c r="A1194" s="106" t="s">
        <v>23</v>
      </c>
      <c r="B1194" s="74" t="s">
        <v>1086</v>
      </c>
      <c r="C1194" s="74" t="s">
        <v>1087</v>
      </c>
      <c r="D1194" s="74" t="s">
        <v>1239</v>
      </c>
      <c r="E1194" s="74" t="s">
        <v>1386</v>
      </c>
      <c r="H1194" s="74" t="s">
        <v>1070</v>
      </c>
      <c r="I1194" s="74" t="s">
        <v>1071</v>
      </c>
      <c r="J1194" s="74" t="s">
        <v>1071</v>
      </c>
      <c r="K1194" s="74" t="s">
        <v>25</v>
      </c>
      <c r="L1194" s="74" t="s">
        <v>2993</v>
      </c>
      <c r="M1194" s="107">
        <v>-3.1041009205252599</v>
      </c>
      <c r="N1194" s="107">
        <v>37.674916911145097</v>
      </c>
      <c r="O1194" s="108">
        <v>1136.6880891120099</v>
      </c>
      <c r="P1194" s="108">
        <v>1</v>
      </c>
      <c r="Q1194" s="108">
        <v>1.5735646400000001</v>
      </c>
      <c r="R1194" s="135"/>
      <c r="U1194" s="109"/>
      <c r="AA1194" s="60"/>
      <c r="AB1194" s="60"/>
      <c r="AC1194" s="61"/>
      <c r="AD1194" s="62"/>
      <c r="AE1194" s="62"/>
      <c r="AF1194" s="63"/>
      <c r="AG1194" s="63"/>
      <c r="AH1194" s="74" t="s">
        <v>2993</v>
      </c>
    </row>
    <row r="1195" spans="1:34" ht="15" x14ac:dyDescent="0.2">
      <c r="A1195" s="106" t="s">
        <v>23</v>
      </c>
      <c r="B1195" s="74" t="s">
        <v>1086</v>
      </c>
      <c r="C1195" s="74" t="s">
        <v>1087</v>
      </c>
      <c r="D1195" s="74" t="s">
        <v>1239</v>
      </c>
      <c r="E1195" s="74" t="s">
        <v>1386</v>
      </c>
      <c r="H1195" s="74" t="s">
        <v>1070</v>
      </c>
      <c r="I1195" s="74" t="s">
        <v>1071</v>
      </c>
      <c r="J1195" s="74" t="s">
        <v>1071</v>
      </c>
      <c r="K1195" s="74" t="s">
        <v>26</v>
      </c>
      <c r="L1195" s="74" t="s">
        <v>2993</v>
      </c>
      <c r="M1195" s="107">
        <v>-3.1035467830000001</v>
      </c>
      <c r="N1195" s="107">
        <v>37.67518656</v>
      </c>
      <c r="O1195" s="108">
        <v>1140.103488</v>
      </c>
      <c r="P1195" s="108">
        <v>1</v>
      </c>
      <c r="Q1195" s="108">
        <v>1.5735646400000001</v>
      </c>
      <c r="R1195" s="135"/>
      <c r="U1195" s="109"/>
      <c r="AA1195" s="60"/>
      <c r="AB1195" s="60"/>
      <c r="AC1195" s="61"/>
      <c r="AD1195" s="62"/>
      <c r="AE1195" s="62"/>
      <c r="AF1195" s="63"/>
      <c r="AG1195" s="63"/>
      <c r="AH1195" s="74" t="s">
        <v>2993</v>
      </c>
    </row>
    <row r="1196" spans="1:34" ht="15" x14ac:dyDescent="0.2">
      <c r="A1196" s="106" t="s">
        <v>23</v>
      </c>
      <c r="B1196" s="74" t="s">
        <v>1086</v>
      </c>
      <c r="C1196" s="74" t="s">
        <v>1087</v>
      </c>
      <c r="D1196" s="74" t="s">
        <v>1239</v>
      </c>
      <c r="E1196" s="74" t="s">
        <v>1386</v>
      </c>
      <c r="H1196" s="74" t="s">
        <v>745</v>
      </c>
      <c r="I1196" s="74" t="s">
        <v>746</v>
      </c>
      <c r="J1196" s="74" t="s">
        <v>746</v>
      </c>
      <c r="K1196" s="74" t="s">
        <v>24</v>
      </c>
      <c r="L1196" s="74" t="s">
        <v>2993</v>
      </c>
      <c r="M1196" s="107">
        <v>-3.1047805622934499</v>
      </c>
      <c r="N1196" s="107">
        <v>37.672918995480003</v>
      </c>
      <c r="O1196" s="108">
        <v>1133.63918600595</v>
      </c>
      <c r="P1196" s="108">
        <v>1</v>
      </c>
      <c r="Q1196" s="108">
        <v>1.3425214649999999</v>
      </c>
      <c r="R1196" s="135"/>
      <c r="S1196" s="74" t="s">
        <v>2993</v>
      </c>
      <c r="U1196" s="109"/>
      <c r="AA1196" s="60"/>
      <c r="AB1196" s="60"/>
      <c r="AC1196" s="61"/>
      <c r="AD1196" s="62"/>
      <c r="AE1196" s="62"/>
      <c r="AF1196" s="63"/>
      <c r="AG1196" s="61"/>
      <c r="AH1196" s="74" t="s">
        <v>2993</v>
      </c>
    </row>
    <row r="1197" spans="1:34" ht="15" x14ac:dyDescent="0.2">
      <c r="A1197" s="106" t="s">
        <v>23</v>
      </c>
      <c r="B1197" s="74" t="s">
        <v>1086</v>
      </c>
      <c r="C1197" s="74" t="s">
        <v>1087</v>
      </c>
      <c r="D1197" s="74" t="s">
        <v>1239</v>
      </c>
      <c r="E1197" s="74" t="s">
        <v>1386</v>
      </c>
      <c r="H1197" s="74" t="s">
        <v>745</v>
      </c>
      <c r="I1197" s="74" t="s">
        <v>746</v>
      </c>
      <c r="J1197" s="74" t="s">
        <v>746</v>
      </c>
      <c r="K1197" s="74" t="s">
        <v>25</v>
      </c>
      <c r="L1197" s="74" t="s">
        <v>2993</v>
      </c>
      <c r="M1197" s="107">
        <v>-3.1047841062393098</v>
      </c>
      <c r="N1197" s="107">
        <v>37.672644459717603</v>
      </c>
      <c r="O1197" s="108">
        <v>1131.57254501906</v>
      </c>
      <c r="P1197" s="108">
        <v>1</v>
      </c>
      <c r="Q1197" s="108">
        <v>1.3425214649999999</v>
      </c>
      <c r="R1197" s="135"/>
      <c r="S1197" s="74" t="s">
        <v>2993</v>
      </c>
      <c r="U1197" s="109"/>
      <c r="AA1197" s="60"/>
      <c r="AB1197" s="60"/>
      <c r="AC1197" s="61"/>
      <c r="AD1197" s="62"/>
      <c r="AE1197" s="62"/>
      <c r="AF1197" s="63"/>
      <c r="AG1197" s="63"/>
      <c r="AH1197" s="74" t="s">
        <v>2993</v>
      </c>
    </row>
    <row r="1198" spans="1:34" ht="15" x14ac:dyDescent="0.2">
      <c r="A1198" s="106" t="s">
        <v>23</v>
      </c>
      <c r="B1198" s="74" t="s">
        <v>1086</v>
      </c>
      <c r="C1198" s="74" t="s">
        <v>1087</v>
      </c>
      <c r="D1198" s="74" t="s">
        <v>1239</v>
      </c>
      <c r="E1198" s="74" t="s">
        <v>1386</v>
      </c>
      <c r="H1198" s="74" t="s">
        <v>745</v>
      </c>
      <c r="I1198" s="74" t="s">
        <v>746</v>
      </c>
      <c r="J1198" s="74" t="s">
        <v>746</v>
      </c>
      <c r="K1198" s="74" t="s">
        <v>26</v>
      </c>
      <c r="L1198" s="74" t="s">
        <v>2993</v>
      </c>
      <c r="M1198" s="107">
        <v>-3.1044637989999999</v>
      </c>
      <c r="N1198" s="107">
        <v>37.673310190000002</v>
      </c>
      <c r="O1198" s="108">
        <v>1132.028102</v>
      </c>
      <c r="P1198" s="108">
        <v>1</v>
      </c>
      <c r="Q1198" s="108">
        <v>1.3425214649999999</v>
      </c>
      <c r="R1198" s="135"/>
      <c r="S1198" s="74" t="s">
        <v>2993</v>
      </c>
      <c r="U1198" s="109"/>
      <c r="AA1198" s="60"/>
      <c r="AB1198" s="60"/>
      <c r="AC1198" s="61"/>
      <c r="AD1198" s="62"/>
      <c r="AE1198" s="62"/>
      <c r="AF1198" s="63"/>
      <c r="AG1198" s="63"/>
      <c r="AH1198" s="74" t="s">
        <v>2993</v>
      </c>
    </row>
    <row r="1199" spans="1:34" ht="15" x14ac:dyDescent="0.2">
      <c r="A1199" s="106" t="s">
        <v>23</v>
      </c>
      <c r="B1199" s="74" t="s">
        <v>1086</v>
      </c>
      <c r="C1199" s="74" t="s">
        <v>1087</v>
      </c>
      <c r="D1199" s="74" t="s">
        <v>1239</v>
      </c>
      <c r="E1199" s="74" t="s">
        <v>1386</v>
      </c>
      <c r="H1199" s="74" t="s">
        <v>750</v>
      </c>
      <c r="I1199" s="74" t="s">
        <v>751</v>
      </c>
      <c r="J1199" s="74" t="s">
        <v>751</v>
      </c>
      <c r="K1199" s="74" t="s">
        <v>24</v>
      </c>
      <c r="L1199" s="74" t="s">
        <v>2993</v>
      </c>
      <c r="M1199" s="107">
        <v>-3.1019218749965698</v>
      </c>
      <c r="N1199" s="107">
        <v>37.664332593820603</v>
      </c>
      <c r="O1199" s="108">
        <v>1163.3460985138299</v>
      </c>
      <c r="P1199" s="108">
        <v>1.5</v>
      </c>
      <c r="Q1199" s="108">
        <v>1.291617835</v>
      </c>
      <c r="R1199" s="135"/>
      <c r="S1199" s="74" t="s">
        <v>2993</v>
      </c>
      <c r="U1199" s="109"/>
      <c r="AA1199" s="60"/>
      <c r="AB1199" s="60"/>
      <c r="AC1199" s="61"/>
      <c r="AD1199" s="62"/>
      <c r="AE1199" s="62"/>
      <c r="AF1199" s="63"/>
      <c r="AG1199" s="63"/>
      <c r="AH1199" s="74" t="s">
        <v>2993</v>
      </c>
    </row>
    <row r="1200" spans="1:34" ht="15" x14ac:dyDescent="0.2">
      <c r="A1200" s="106" t="s">
        <v>23</v>
      </c>
      <c r="B1200" s="74" t="s">
        <v>1086</v>
      </c>
      <c r="C1200" s="74" t="s">
        <v>1087</v>
      </c>
      <c r="D1200" s="74" t="s">
        <v>1239</v>
      </c>
      <c r="E1200" s="74" t="s">
        <v>1386</v>
      </c>
      <c r="H1200" s="74" t="s">
        <v>750</v>
      </c>
      <c r="I1200" s="74" t="s">
        <v>751</v>
      </c>
      <c r="J1200" s="74" t="s">
        <v>751</v>
      </c>
      <c r="K1200" s="74" t="s">
        <v>25</v>
      </c>
      <c r="L1200" s="74" t="s">
        <v>2993</v>
      </c>
      <c r="M1200" s="107">
        <v>-3.10187513098268</v>
      </c>
      <c r="N1200" s="107">
        <v>37.664250846039202</v>
      </c>
      <c r="O1200" s="108">
        <v>1162.18368401255</v>
      </c>
      <c r="P1200" s="108">
        <v>1.5</v>
      </c>
      <c r="Q1200" s="108">
        <v>1.291617835</v>
      </c>
      <c r="R1200" s="135"/>
      <c r="S1200" s="74" t="s">
        <v>2993</v>
      </c>
      <c r="U1200" s="109"/>
      <c r="AA1200" s="60"/>
      <c r="AB1200" s="60"/>
      <c r="AC1200" s="61"/>
      <c r="AD1200" s="62"/>
      <c r="AE1200" s="62"/>
      <c r="AF1200" s="63"/>
      <c r="AG1200" s="63"/>
      <c r="AH1200" s="74" t="s">
        <v>2993</v>
      </c>
    </row>
    <row r="1201" spans="1:34" ht="15" x14ac:dyDescent="0.2">
      <c r="A1201" s="106" t="s">
        <v>23</v>
      </c>
      <c r="B1201" s="74" t="s">
        <v>1086</v>
      </c>
      <c r="C1201" s="74" t="s">
        <v>1087</v>
      </c>
      <c r="D1201" s="74" t="s">
        <v>1239</v>
      </c>
      <c r="E1201" s="74" t="s">
        <v>1386</v>
      </c>
      <c r="H1201" s="74" t="s">
        <v>750</v>
      </c>
      <c r="I1201" s="74" t="s">
        <v>751</v>
      </c>
      <c r="J1201" s="74" t="s">
        <v>751</v>
      </c>
      <c r="K1201" s="74" t="s">
        <v>26</v>
      </c>
      <c r="L1201" s="74" t="s">
        <v>2993</v>
      </c>
      <c r="M1201" s="107">
        <v>-3.1021266619999999</v>
      </c>
      <c r="N1201" s="107">
        <v>37.664325320000003</v>
      </c>
      <c r="O1201" s="108">
        <v>1172.806124</v>
      </c>
      <c r="P1201" s="108">
        <v>1.5</v>
      </c>
      <c r="Q1201" s="108">
        <v>1.291617835</v>
      </c>
      <c r="R1201" s="135"/>
      <c r="S1201" s="74" t="s">
        <v>2993</v>
      </c>
      <c r="U1201" s="109"/>
      <c r="AA1201" s="60"/>
      <c r="AB1201" s="60"/>
      <c r="AC1201" s="61"/>
      <c r="AD1201" s="62"/>
      <c r="AE1201" s="62"/>
      <c r="AF1201" s="63"/>
      <c r="AG1201" s="63"/>
      <c r="AH1201" s="74" t="s">
        <v>2993</v>
      </c>
    </row>
    <row r="1202" spans="1:34" ht="15" x14ac:dyDescent="0.2">
      <c r="A1202" s="106" t="s">
        <v>23</v>
      </c>
      <c r="B1202" s="74" t="s">
        <v>1086</v>
      </c>
      <c r="C1202" s="74" t="s">
        <v>1087</v>
      </c>
      <c r="D1202" s="74" t="s">
        <v>1239</v>
      </c>
      <c r="E1202" s="74" t="s">
        <v>1386</v>
      </c>
      <c r="H1202" s="74" t="s">
        <v>1054</v>
      </c>
      <c r="I1202" s="74" t="s">
        <v>2526</v>
      </c>
      <c r="J1202" s="74" t="s">
        <v>2527</v>
      </c>
      <c r="K1202" s="74" t="s">
        <v>24</v>
      </c>
      <c r="L1202" s="74" t="s">
        <v>2993</v>
      </c>
      <c r="M1202" s="107">
        <v>-3.098195</v>
      </c>
      <c r="N1202" s="107">
        <v>37.671250000000001</v>
      </c>
      <c r="O1202" s="108">
        <v>1174.8</v>
      </c>
      <c r="P1202" s="108">
        <v>1</v>
      </c>
      <c r="Q1202" s="108">
        <v>0.79864336000000002</v>
      </c>
      <c r="R1202" s="135"/>
      <c r="S1202" s="74" t="s">
        <v>2993</v>
      </c>
      <c r="U1202" s="109"/>
      <c r="Z1202" s="110"/>
      <c r="AA1202" s="60"/>
      <c r="AB1202" s="60"/>
      <c r="AC1202" s="61"/>
      <c r="AD1202" s="61"/>
      <c r="AE1202" s="61"/>
      <c r="AF1202" s="61"/>
      <c r="AG1202" s="61"/>
      <c r="AH1202" s="74" t="s">
        <v>1948</v>
      </c>
    </row>
    <row r="1203" spans="1:34" ht="15" x14ac:dyDescent="0.2">
      <c r="A1203" s="106" t="s">
        <v>23</v>
      </c>
      <c r="B1203" s="74" t="s">
        <v>1086</v>
      </c>
      <c r="C1203" s="74" t="s">
        <v>1087</v>
      </c>
      <c r="D1203" s="74" t="s">
        <v>1239</v>
      </c>
      <c r="E1203" s="74" t="s">
        <v>1386</v>
      </c>
      <c r="H1203" s="74" t="s">
        <v>1054</v>
      </c>
      <c r="I1203" s="74" t="s">
        <v>2526</v>
      </c>
      <c r="J1203" s="74" t="s">
        <v>2527</v>
      </c>
      <c r="K1203" s="74" t="s">
        <v>25</v>
      </c>
      <c r="L1203" s="74" t="s">
        <v>2993</v>
      </c>
      <c r="M1203" s="107">
        <v>-3.09846166666666</v>
      </c>
      <c r="N1203" s="107">
        <v>37.671181666666598</v>
      </c>
      <c r="O1203" s="108">
        <v>1181</v>
      </c>
      <c r="P1203" s="108">
        <v>1</v>
      </c>
      <c r="Q1203" s="108">
        <v>0.79864336000000002</v>
      </c>
      <c r="R1203" s="135"/>
      <c r="S1203" s="74" t="s">
        <v>2993</v>
      </c>
      <c r="U1203" s="109"/>
      <c r="Z1203" s="110"/>
      <c r="AA1203" s="60"/>
      <c r="AB1203" s="60"/>
      <c r="AC1203" s="61"/>
      <c r="AD1203" s="61"/>
      <c r="AE1203" s="61"/>
      <c r="AF1203" s="61"/>
      <c r="AG1203" s="61"/>
      <c r="AH1203" s="74" t="s">
        <v>1948</v>
      </c>
    </row>
    <row r="1204" spans="1:34" ht="15" x14ac:dyDescent="0.2">
      <c r="A1204" s="106" t="s">
        <v>23</v>
      </c>
      <c r="B1204" s="74" t="s">
        <v>1086</v>
      </c>
      <c r="C1204" s="74" t="s">
        <v>1087</v>
      </c>
      <c r="D1204" s="74" t="s">
        <v>1239</v>
      </c>
      <c r="E1204" s="74" t="s">
        <v>1386</v>
      </c>
      <c r="H1204" s="74" t="s">
        <v>1054</v>
      </c>
      <c r="I1204" s="74" t="s">
        <v>2526</v>
      </c>
      <c r="J1204" s="74" t="s">
        <v>2527</v>
      </c>
      <c r="K1204" s="74" t="s">
        <v>26</v>
      </c>
      <c r="L1204" s="74" t="s">
        <v>2993</v>
      </c>
      <c r="M1204" s="107">
        <v>-3.0978150000000002</v>
      </c>
      <c r="N1204" s="107">
        <v>37.671259999999997</v>
      </c>
      <c r="O1204" s="108">
        <v>1173.7</v>
      </c>
      <c r="P1204" s="108">
        <v>1</v>
      </c>
      <c r="Q1204" s="108">
        <v>0.79864336000000002</v>
      </c>
      <c r="R1204" s="135"/>
      <c r="S1204" s="74" t="s">
        <v>2993</v>
      </c>
      <c r="U1204" s="109"/>
      <c r="Z1204" s="110"/>
      <c r="AA1204" s="60"/>
      <c r="AB1204" s="60"/>
      <c r="AC1204" s="61"/>
      <c r="AD1204" s="61"/>
      <c r="AE1204" s="61"/>
      <c r="AF1204" s="61"/>
      <c r="AG1204" s="61"/>
      <c r="AH1204" s="74" t="s">
        <v>1948</v>
      </c>
    </row>
    <row r="1205" spans="1:34" ht="15" x14ac:dyDescent="0.2">
      <c r="A1205" s="106" t="s">
        <v>23</v>
      </c>
      <c r="B1205" s="74" t="s">
        <v>1086</v>
      </c>
      <c r="C1205" s="74" t="s">
        <v>1087</v>
      </c>
      <c r="D1205" s="74" t="s">
        <v>1239</v>
      </c>
      <c r="E1205" s="74" t="s">
        <v>1386</v>
      </c>
      <c r="H1205" s="74" t="s">
        <v>1027</v>
      </c>
      <c r="I1205" s="74" t="s">
        <v>1752</v>
      </c>
      <c r="J1205" s="74" t="s">
        <v>1753</v>
      </c>
      <c r="K1205" s="74" t="s">
        <v>24</v>
      </c>
      <c r="L1205" s="74" t="s">
        <v>1754</v>
      </c>
      <c r="M1205" s="107">
        <v>-3.0985128655987002</v>
      </c>
      <c r="N1205" s="107">
        <v>37.664908594344404</v>
      </c>
      <c r="O1205" s="108">
        <v>1162.8616476765701</v>
      </c>
      <c r="P1205" s="108">
        <v>1</v>
      </c>
      <c r="Q1205" s="108">
        <v>1.1374243150000001</v>
      </c>
      <c r="R1205" s="135"/>
      <c r="U1205" s="109"/>
      <c r="AA1205" s="60"/>
      <c r="AB1205" s="60"/>
      <c r="AC1205" s="61"/>
      <c r="AD1205" s="62"/>
      <c r="AE1205" s="62"/>
      <c r="AF1205" s="63"/>
      <c r="AG1205" s="63"/>
      <c r="AH1205" s="74" t="s">
        <v>2993</v>
      </c>
    </row>
    <row r="1206" spans="1:34" ht="15" x14ac:dyDescent="0.2">
      <c r="A1206" s="106" t="s">
        <v>23</v>
      </c>
      <c r="B1206" s="74" t="s">
        <v>1086</v>
      </c>
      <c r="C1206" s="74" t="s">
        <v>1087</v>
      </c>
      <c r="D1206" s="74" t="s">
        <v>1239</v>
      </c>
      <c r="E1206" s="74" t="s">
        <v>1386</v>
      </c>
      <c r="H1206" s="74" t="s">
        <v>1027</v>
      </c>
      <c r="I1206" s="74" t="s">
        <v>1752</v>
      </c>
      <c r="J1206" s="74" t="s">
        <v>1753</v>
      </c>
      <c r="K1206" s="74" t="s">
        <v>25</v>
      </c>
      <c r="L1206" s="74" t="s">
        <v>1754</v>
      </c>
      <c r="M1206" s="107">
        <v>-3.0981195495088301</v>
      </c>
      <c r="N1206" s="107">
        <v>37.664974510056901</v>
      </c>
      <c r="O1206" s="108">
        <v>1164.6627187317199</v>
      </c>
      <c r="P1206" s="108">
        <v>1</v>
      </c>
      <c r="Q1206" s="108">
        <v>1.1374243150000001</v>
      </c>
      <c r="R1206" s="135"/>
      <c r="U1206" s="109"/>
      <c r="AA1206" s="60"/>
      <c r="AB1206" s="60"/>
      <c r="AC1206" s="61"/>
      <c r="AD1206" s="62"/>
      <c r="AE1206" s="62"/>
      <c r="AF1206" s="63"/>
      <c r="AG1206" s="63"/>
      <c r="AH1206" s="74" t="s">
        <v>2993</v>
      </c>
    </row>
    <row r="1207" spans="1:34" ht="15" x14ac:dyDescent="0.2">
      <c r="A1207" s="106" t="s">
        <v>23</v>
      </c>
      <c r="B1207" s="74" t="s">
        <v>1086</v>
      </c>
      <c r="C1207" s="74" t="s">
        <v>1087</v>
      </c>
      <c r="D1207" s="74" t="s">
        <v>1239</v>
      </c>
      <c r="E1207" s="74" t="s">
        <v>1386</v>
      </c>
      <c r="H1207" s="74" t="s">
        <v>1027</v>
      </c>
      <c r="I1207" s="74" t="s">
        <v>1752</v>
      </c>
      <c r="J1207" s="74" t="s">
        <v>1753</v>
      </c>
      <c r="K1207" s="74" t="s">
        <v>26</v>
      </c>
      <c r="L1207" s="74" t="s">
        <v>1754</v>
      </c>
      <c r="M1207" s="107">
        <v>-3.0984631870000001</v>
      </c>
      <c r="N1207" s="107">
        <v>37.664657149999996</v>
      </c>
      <c r="O1207" s="108">
        <v>1168.3885310000001</v>
      </c>
      <c r="P1207" s="108">
        <v>1</v>
      </c>
      <c r="Q1207" s="108">
        <v>1.1374243150000001</v>
      </c>
      <c r="R1207" s="135"/>
      <c r="U1207" s="109"/>
      <c r="AA1207" s="60"/>
      <c r="AB1207" s="60"/>
      <c r="AC1207" s="61"/>
      <c r="AD1207" s="62"/>
      <c r="AE1207" s="62"/>
      <c r="AF1207" s="63"/>
      <c r="AG1207" s="63"/>
      <c r="AH1207" s="74" t="s">
        <v>2993</v>
      </c>
    </row>
    <row r="1208" spans="1:34" ht="15" x14ac:dyDescent="0.2">
      <c r="A1208" s="106" t="s">
        <v>23</v>
      </c>
      <c r="B1208" s="74" t="s">
        <v>1086</v>
      </c>
      <c r="C1208" s="74" t="s">
        <v>1087</v>
      </c>
      <c r="D1208" s="74" t="s">
        <v>1239</v>
      </c>
      <c r="E1208" s="74" t="s">
        <v>1386</v>
      </c>
      <c r="H1208" s="74" t="s">
        <v>743</v>
      </c>
      <c r="I1208" s="74" t="s">
        <v>1712</v>
      </c>
      <c r="J1208" s="74" t="s">
        <v>1713</v>
      </c>
      <c r="K1208" s="74" t="s">
        <v>24</v>
      </c>
      <c r="L1208" s="74" t="s">
        <v>2993</v>
      </c>
      <c r="M1208" s="107">
        <v>-3.0992875889764799</v>
      </c>
      <c r="N1208" s="107">
        <v>37.666576515108403</v>
      </c>
      <c r="O1208" s="108">
        <v>1162.9506008659801</v>
      </c>
      <c r="P1208" s="108">
        <v>1</v>
      </c>
      <c r="Q1208" s="108">
        <v>0.95975582000000004</v>
      </c>
      <c r="R1208" s="135"/>
      <c r="S1208" s="74" t="s">
        <v>2993</v>
      </c>
      <c r="U1208" s="109"/>
      <c r="AA1208" s="60"/>
      <c r="AB1208" s="60"/>
      <c r="AC1208" s="61"/>
      <c r="AD1208" s="62"/>
      <c r="AE1208" s="62"/>
      <c r="AF1208" s="63"/>
      <c r="AG1208" s="63"/>
      <c r="AH1208" s="74" t="s">
        <v>2993</v>
      </c>
    </row>
    <row r="1209" spans="1:34" ht="15" x14ac:dyDescent="0.2">
      <c r="A1209" s="106" t="s">
        <v>23</v>
      </c>
      <c r="B1209" s="74" t="s">
        <v>1086</v>
      </c>
      <c r="C1209" s="74" t="s">
        <v>1087</v>
      </c>
      <c r="D1209" s="74" t="s">
        <v>1239</v>
      </c>
      <c r="E1209" s="74" t="s">
        <v>1386</v>
      </c>
      <c r="H1209" s="74" t="s">
        <v>743</v>
      </c>
      <c r="I1209" s="74" t="s">
        <v>1712</v>
      </c>
      <c r="J1209" s="74" t="s">
        <v>1713</v>
      </c>
      <c r="K1209" s="74" t="s">
        <v>25</v>
      </c>
      <c r="L1209" s="74" t="s">
        <v>2993</v>
      </c>
      <c r="M1209" s="107">
        <v>-3.0990423357130301</v>
      </c>
      <c r="N1209" s="107">
        <v>37.6668104734594</v>
      </c>
      <c r="O1209" s="108">
        <v>1156.8129614873401</v>
      </c>
      <c r="P1209" s="108">
        <v>1</v>
      </c>
      <c r="Q1209" s="108">
        <v>0.95975582000000004</v>
      </c>
      <c r="R1209" s="135"/>
      <c r="S1209" s="74" t="s">
        <v>2993</v>
      </c>
      <c r="U1209" s="109"/>
      <c r="AA1209" s="60"/>
      <c r="AB1209" s="60"/>
      <c r="AC1209" s="61"/>
      <c r="AD1209" s="62"/>
      <c r="AE1209" s="62"/>
      <c r="AF1209" s="63"/>
      <c r="AG1209" s="63"/>
      <c r="AH1209" s="74" t="s">
        <v>2993</v>
      </c>
    </row>
    <row r="1210" spans="1:34" ht="15" x14ac:dyDescent="0.2">
      <c r="A1210" s="106" t="s">
        <v>23</v>
      </c>
      <c r="B1210" s="74" t="s">
        <v>1086</v>
      </c>
      <c r="C1210" s="74" t="s">
        <v>1087</v>
      </c>
      <c r="D1210" s="74" t="s">
        <v>1239</v>
      </c>
      <c r="E1210" s="74" t="s">
        <v>1386</v>
      </c>
      <c r="H1210" s="74" t="s">
        <v>743</v>
      </c>
      <c r="I1210" s="74" t="s">
        <v>1712</v>
      </c>
      <c r="J1210" s="74" t="s">
        <v>1713</v>
      </c>
      <c r="K1210" s="74" t="s">
        <v>26</v>
      </c>
      <c r="L1210" s="74" t="s">
        <v>2993</v>
      </c>
      <c r="M1210" s="107">
        <v>-3.09987653</v>
      </c>
      <c r="N1210" s="107">
        <v>37.666418739999997</v>
      </c>
      <c r="O1210" s="108">
        <v>1158.5682790000001</v>
      </c>
      <c r="P1210" s="108">
        <v>1</v>
      </c>
      <c r="Q1210" s="108">
        <v>0.95975582000000004</v>
      </c>
      <c r="R1210" s="135"/>
      <c r="S1210" s="74" t="s">
        <v>2993</v>
      </c>
      <c r="U1210" s="109"/>
      <c r="AA1210" s="60"/>
      <c r="AB1210" s="60"/>
      <c r="AC1210" s="61"/>
      <c r="AD1210" s="62"/>
      <c r="AE1210" s="62"/>
      <c r="AF1210" s="63"/>
      <c r="AG1210" s="63"/>
      <c r="AH1210" s="74" t="s">
        <v>2993</v>
      </c>
    </row>
    <row r="1211" spans="1:34" ht="15" x14ac:dyDescent="0.2">
      <c r="A1211" s="106" t="s">
        <v>23</v>
      </c>
      <c r="B1211" s="74" t="s">
        <v>1086</v>
      </c>
      <c r="C1211" s="74" t="s">
        <v>1087</v>
      </c>
      <c r="D1211" s="74" t="s">
        <v>1239</v>
      </c>
      <c r="E1211" s="74" t="s">
        <v>1386</v>
      </c>
      <c r="H1211" s="74" t="s">
        <v>706</v>
      </c>
      <c r="I1211" s="74" t="s">
        <v>1387</v>
      </c>
      <c r="J1211" s="74" t="s">
        <v>707</v>
      </c>
      <c r="K1211" s="74" t="s">
        <v>24</v>
      </c>
      <c r="L1211" s="74" t="s">
        <v>2993</v>
      </c>
      <c r="M1211" s="107">
        <v>-3.1064750000000001</v>
      </c>
      <c r="N1211" s="107">
        <v>37.663791666666597</v>
      </c>
      <c r="O1211" s="108">
        <v>1201.9000000000001</v>
      </c>
      <c r="P1211" s="108">
        <v>1.75</v>
      </c>
      <c r="Q1211" s="108">
        <v>1.26418918</v>
      </c>
      <c r="R1211" s="135"/>
      <c r="U1211" s="109"/>
      <c r="AA1211" s="60"/>
      <c r="AB1211" s="60"/>
      <c r="AC1211" s="61"/>
      <c r="AD1211" s="62"/>
      <c r="AE1211" s="62"/>
      <c r="AF1211" s="63"/>
      <c r="AG1211" s="61"/>
      <c r="AH1211" s="74" t="s">
        <v>2993</v>
      </c>
    </row>
    <row r="1212" spans="1:34" ht="15" x14ac:dyDescent="0.2">
      <c r="A1212" s="106" t="s">
        <v>23</v>
      </c>
      <c r="B1212" s="74" t="s">
        <v>1086</v>
      </c>
      <c r="C1212" s="74" t="s">
        <v>1087</v>
      </c>
      <c r="D1212" s="74" t="s">
        <v>1239</v>
      </c>
      <c r="E1212" s="74" t="s">
        <v>1386</v>
      </c>
      <c r="H1212" s="74" t="s">
        <v>706</v>
      </c>
      <c r="I1212" s="74" t="s">
        <v>1387</v>
      </c>
      <c r="J1212" s="74" t="s">
        <v>707</v>
      </c>
      <c r="K1212" s="74" t="s">
        <v>25</v>
      </c>
      <c r="L1212" s="74" t="s">
        <v>2993</v>
      </c>
      <c r="M1212" s="107">
        <v>-3.1065200000000002</v>
      </c>
      <c r="N1212" s="107">
        <v>37.663415000000001</v>
      </c>
      <c r="O1212" s="108">
        <v>1196.7</v>
      </c>
      <c r="P1212" s="108">
        <v>1.75</v>
      </c>
      <c r="Q1212" s="108">
        <v>1.26418918</v>
      </c>
      <c r="R1212" s="135"/>
      <c r="U1212" s="109"/>
      <c r="AA1212" s="60"/>
      <c r="AB1212" s="60"/>
      <c r="AC1212" s="61"/>
      <c r="AD1212" s="62"/>
      <c r="AE1212" s="62"/>
      <c r="AF1212" s="63"/>
      <c r="AG1212" s="61"/>
      <c r="AH1212" s="74" t="s">
        <v>2993</v>
      </c>
    </row>
    <row r="1213" spans="1:34" ht="15" x14ac:dyDescent="0.2">
      <c r="A1213" s="106" t="s">
        <v>23</v>
      </c>
      <c r="B1213" s="74" t="s">
        <v>1086</v>
      </c>
      <c r="C1213" s="74" t="s">
        <v>1087</v>
      </c>
      <c r="D1213" s="74" t="s">
        <v>1239</v>
      </c>
      <c r="E1213" s="74" t="s">
        <v>1386</v>
      </c>
      <c r="H1213" s="74" t="s">
        <v>706</v>
      </c>
      <c r="I1213" s="74" t="s">
        <v>1387</v>
      </c>
      <c r="J1213" s="74" t="s">
        <v>707</v>
      </c>
      <c r="K1213" s="74" t="s">
        <v>26</v>
      </c>
      <c r="L1213" s="74" t="s">
        <v>2993</v>
      </c>
      <c r="M1213" s="107">
        <v>-3.1064699999999998</v>
      </c>
      <c r="N1213" s="107">
        <v>37.664364999999997</v>
      </c>
      <c r="O1213" s="108">
        <v>1204.2</v>
      </c>
      <c r="P1213" s="108">
        <v>1.75</v>
      </c>
      <c r="Q1213" s="108">
        <v>1.26418918</v>
      </c>
      <c r="R1213" s="135"/>
      <c r="U1213" s="109"/>
      <c r="AA1213" s="60"/>
      <c r="AB1213" s="60"/>
      <c r="AC1213" s="61"/>
      <c r="AD1213" s="62"/>
      <c r="AE1213" s="62"/>
      <c r="AF1213" s="63"/>
      <c r="AG1213" s="61"/>
      <c r="AH1213" s="74" t="s">
        <v>2993</v>
      </c>
    </row>
    <row r="1214" spans="1:34" ht="15" x14ac:dyDescent="0.2">
      <c r="A1214" s="106" t="s">
        <v>23</v>
      </c>
      <c r="B1214" s="74" t="s">
        <v>1086</v>
      </c>
      <c r="C1214" s="74" t="s">
        <v>1103</v>
      </c>
      <c r="D1214" s="74" t="s">
        <v>1104</v>
      </c>
      <c r="E1214" s="74" t="s">
        <v>1267</v>
      </c>
      <c r="H1214" s="74" t="s">
        <v>713</v>
      </c>
      <c r="I1214" s="74" t="s">
        <v>1412</v>
      </c>
      <c r="J1214" s="74" t="s">
        <v>600</v>
      </c>
      <c r="K1214" s="74" t="s">
        <v>24</v>
      </c>
      <c r="L1214" s="74" t="s">
        <v>2993</v>
      </c>
      <c r="M1214" s="107">
        <v>-4.2059993286128003</v>
      </c>
      <c r="N1214" s="107">
        <v>35.560395033166799</v>
      </c>
      <c r="O1214" s="108">
        <v>1581.7249584538599</v>
      </c>
      <c r="P1214" s="108">
        <v>0.5</v>
      </c>
      <c r="Q1214" s="108">
        <v>0.60095936000000005</v>
      </c>
      <c r="R1214" s="135"/>
      <c r="U1214" s="109"/>
      <c r="AA1214" s="60"/>
      <c r="AB1214" s="60"/>
      <c r="AC1214" s="61"/>
      <c r="AD1214" s="62"/>
      <c r="AE1214" s="62"/>
      <c r="AF1214" s="63"/>
      <c r="AG1214" s="63"/>
      <c r="AH1214" s="74" t="s">
        <v>1757</v>
      </c>
    </row>
    <row r="1215" spans="1:34" ht="15" x14ac:dyDescent="0.2">
      <c r="A1215" s="106" t="s">
        <v>23</v>
      </c>
      <c r="B1215" s="74" t="s">
        <v>1086</v>
      </c>
      <c r="C1215" s="74" t="s">
        <v>1103</v>
      </c>
      <c r="D1215" s="74" t="s">
        <v>1104</v>
      </c>
      <c r="E1215" s="74" t="s">
        <v>1267</v>
      </c>
      <c r="H1215" s="74" t="s">
        <v>713</v>
      </c>
      <c r="I1215" s="74" t="s">
        <v>1412</v>
      </c>
      <c r="J1215" s="74" t="s">
        <v>600</v>
      </c>
      <c r="K1215" s="74" t="s">
        <v>25</v>
      </c>
      <c r="L1215" s="74" t="s">
        <v>2993</v>
      </c>
      <c r="M1215" s="107">
        <v>-4.2057019541061003</v>
      </c>
      <c r="N1215" s="107">
        <v>35.560096966704599</v>
      </c>
      <c r="O1215" s="108">
        <v>1577.66403901328</v>
      </c>
      <c r="P1215" s="108">
        <v>0.5</v>
      </c>
      <c r="Q1215" s="108">
        <v>0.60095936000000005</v>
      </c>
      <c r="R1215" s="135"/>
      <c r="U1215" s="109"/>
      <c r="AA1215" s="60"/>
      <c r="AB1215" s="60"/>
      <c r="AC1215" s="61"/>
      <c r="AD1215" s="62"/>
      <c r="AE1215" s="62"/>
      <c r="AF1215" s="63"/>
      <c r="AG1215" s="63"/>
      <c r="AH1215" s="74" t="s">
        <v>1757</v>
      </c>
    </row>
    <row r="1216" spans="1:34" ht="15" x14ac:dyDescent="0.2">
      <c r="A1216" s="106" t="s">
        <v>23</v>
      </c>
      <c r="B1216" s="74" t="s">
        <v>1086</v>
      </c>
      <c r="C1216" s="74" t="s">
        <v>1103</v>
      </c>
      <c r="D1216" s="74" t="s">
        <v>1104</v>
      </c>
      <c r="E1216" s="74" t="s">
        <v>1267</v>
      </c>
      <c r="H1216" s="74" t="s">
        <v>713</v>
      </c>
      <c r="I1216" s="74" t="s">
        <v>1412</v>
      </c>
      <c r="J1216" s="74" t="s">
        <v>600</v>
      </c>
      <c r="K1216" s="74" t="s">
        <v>26</v>
      </c>
      <c r="L1216" s="74" t="s">
        <v>2993</v>
      </c>
      <c r="M1216" s="107">
        <v>-4.2061834920000001</v>
      </c>
      <c r="N1216" s="107">
        <v>35.560330149999999</v>
      </c>
      <c r="O1216" s="108">
        <v>1559.354603</v>
      </c>
      <c r="P1216" s="108">
        <v>0.5</v>
      </c>
      <c r="Q1216" s="108">
        <v>0.60095936000000005</v>
      </c>
      <c r="R1216" s="135"/>
      <c r="U1216" s="109"/>
      <c r="AA1216" s="60"/>
      <c r="AB1216" s="60"/>
      <c r="AC1216" s="61"/>
      <c r="AD1216" s="62"/>
      <c r="AE1216" s="62"/>
      <c r="AF1216" s="63"/>
      <c r="AG1216" s="63"/>
      <c r="AH1216" s="74" t="s">
        <v>1757</v>
      </c>
    </row>
    <row r="1217" spans="1:34" ht="15" x14ac:dyDescent="0.2">
      <c r="A1217" s="106" t="s">
        <v>23</v>
      </c>
      <c r="B1217" s="74" t="s">
        <v>1086</v>
      </c>
      <c r="C1217" s="74" t="s">
        <v>1103</v>
      </c>
      <c r="D1217" s="74" t="s">
        <v>1104</v>
      </c>
      <c r="E1217" s="74" t="s">
        <v>1267</v>
      </c>
      <c r="H1217" s="74" t="s">
        <v>602</v>
      </c>
      <c r="I1217" s="74" t="s">
        <v>2388</v>
      </c>
      <c r="J1217" s="74" t="s">
        <v>603</v>
      </c>
      <c r="K1217" s="74" t="s">
        <v>24</v>
      </c>
      <c r="L1217" s="74" t="s">
        <v>2993</v>
      </c>
      <c r="M1217" s="107">
        <v>-4.2067928519618096</v>
      </c>
      <c r="N1217" s="107">
        <v>35.564123206223798</v>
      </c>
      <c r="O1217" s="108">
        <v>1563.37522028074</v>
      </c>
      <c r="P1217" s="108">
        <v>0.25</v>
      </c>
      <c r="Q1217" s="108">
        <v>0.13714327500000001</v>
      </c>
      <c r="R1217" s="135"/>
      <c r="U1217" s="109"/>
      <c r="AA1217" s="60"/>
      <c r="AB1217" s="60"/>
      <c r="AC1217" s="61"/>
      <c r="AD1217" s="62"/>
      <c r="AE1217" s="62"/>
      <c r="AF1217" s="63"/>
      <c r="AG1217" s="61"/>
      <c r="AH1217" s="74" t="s">
        <v>1949</v>
      </c>
    </row>
    <row r="1218" spans="1:34" ht="15" x14ac:dyDescent="0.2">
      <c r="A1218" s="106" t="s">
        <v>23</v>
      </c>
      <c r="B1218" s="74" t="s">
        <v>1086</v>
      </c>
      <c r="C1218" s="74" t="s">
        <v>1103</v>
      </c>
      <c r="D1218" s="74" t="s">
        <v>1104</v>
      </c>
      <c r="E1218" s="74" t="s">
        <v>1267</v>
      </c>
      <c r="H1218" s="74" t="s">
        <v>602</v>
      </c>
      <c r="I1218" s="74" t="s">
        <v>2388</v>
      </c>
      <c r="J1218" s="74" t="s">
        <v>603</v>
      </c>
      <c r="K1218" s="74" t="s">
        <v>25</v>
      </c>
      <c r="L1218" s="74" t="s">
        <v>2993</v>
      </c>
      <c r="M1218" s="107">
        <v>-4.2068837563983497</v>
      </c>
      <c r="N1218" s="107">
        <v>35.564377663010802</v>
      </c>
      <c r="O1218" s="108">
        <v>1554.7573225911401</v>
      </c>
      <c r="P1218" s="108">
        <v>0.25</v>
      </c>
      <c r="Q1218" s="108">
        <v>0.13714327500000001</v>
      </c>
      <c r="R1218" s="135"/>
      <c r="U1218" s="109"/>
      <c r="AA1218" s="60"/>
      <c r="AB1218" s="60"/>
      <c r="AC1218" s="61"/>
      <c r="AD1218" s="62"/>
      <c r="AE1218" s="62"/>
      <c r="AF1218" s="63"/>
      <c r="AG1218" s="61"/>
      <c r="AH1218" s="74" t="s">
        <v>1949</v>
      </c>
    </row>
    <row r="1219" spans="1:34" ht="15" x14ac:dyDescent="0.2">
      <c r="A1219" s="106" t="s">
        <v>23</v>
      </c>
      <c r="B1219" s="74" t="s">
        <v>1086</v>
      </c>
      <c r="C1219" s="74" t="s">
        <v>1103</v>
      </c>
      <c r="D1219" s="74" t="s">
        <v>1104</v>
      </c>
      <c r="E1219" s="74" t="s">
        <v>1267</v>
      </c>
      <c r="H1219" s="74" t="s">
        <v>602</v>
      </c>
      <c r="I1219" s="74" t="s">
        <v>2388</v>
      </c>
      <c r="J1219" s="74" t="s">
        <v>603</v>
      </c>
      <c r="K1219" s="74" t="s">
        <v>26</v>
      </c>
      <c r="L1219" s="74" t="s">
        <v>2993</v>
      </c>
      <c r="M1219" s="107">
        <v>-4.2067494940000003</v>
      </c>
      <c r="N1219" s="107">
        <v>35.564026239999997</v>
      </c>
      <c r="O1219" s="108">
        <v>1571.067589</v>
      </c>
      <c r="P1219" s="108">
        <v>0.25</v>
      </c>
      <c r="Q1219" s="108">
        <v>0.13714327500000001</v>
      </c>
      <c r="R1219" s="135"/>
      <c r="U1219" s="109"/>
      <c r="AA1219" s="60"/>
      <c r="AB1219" s="60"/>
      <c r="AC1219" s="61"/>
      <c r="AD1219" s="62"/>
      <c r="AE1219" s="62"/>
      <c r="AF1219" s="63"/>
      <c r="AG1219" s="61"/>
      <c r="AH1219" s="74" t="s">
        <v>1949</v>
      </c>
    </row>
    <row r="1220" spans="1:34" ht="15" x14ac:dyDescent="0.2">
      <c r="A1220" s="106" t="s">
        <v>23</v>
      </c>
      <c r="B1220" s="74" t="s">
        <v>1086</v>
      </c>
      <c r="C1220" s="74" t="s">
        <v>1103</v>
      </c>
      <c r="D1220" s="74" t="s">
        <v>1104</v>
      </c>
      <c r="E1220" s="74" t="s">
        <v>1267</v>
      </c>
      <c r="H1220" s="74" t="s">
        <v>604</v>
      </c>
      <c r="I1220" s="74" t="s">
        <v>1918</v>
      </c>
      <c r="J1220" s="74" t="s">
        <v>764</v>
      </c>
      <c r="K1220" s="74" t="s">
        <v>24</v>
      </c>
      <c r="L1220" s="74" t="s">
        <v>2993</v>
      </c>
      <c r="M1220" s="107">
        <v>-4.2084530394279902</v>
      </c>
      <c r="N1220" s="107">
        <v>35.560210070725702</v>
      </c>
      <c r="O1220" s="108">
        <v>1545.46636862325</v>
      </c>
      <c r="P1220" s="108">
        <v>0.75</v>
      </c>
      <c r="Q1220" s="108">
        <v>0.94863609500000001</v>
      </c>
      <c r="R1220" s="135"/>
      <c r="S1220" s="74" t="s">
        <v>2993</v>
      </c>
      <c r="U1220" s="109"/>
      <c r="Z1220" s="76"/>
      <c r="AA1220" s="60"/>
      <c r="AB1220" s="60"/>
      <c r="AC1220" s="61"/>
      <c r="AD1220" s="61"/>
      <c r="AE1220" s="61"/>
      <c r="AF1220" s="61"/>
      <c r="AG1220" s="63"/>
      <c r="AH1220" s="74" t="s">
        <v>1818</v>
      </c>
    </row>
    <row r="1221" spans="1:34" ht="15" x14ac:dyDescent="0.2">
      <c r="A1221" s="106" t="s">
        <v>23</v>
      </c>
      <c r="B1221" s="74" t="s">
        <v>1086</v>
      </c>
      <c r="C1221" s="74" t="s">
        <v>1103</v>
      </c>
      <c r="D1221" s="74" t="s">
        <v>1104</v>
      </c>
      <c r="E1221" s="74" t="s">
        <v>1267</v>
      </c>
      <c r="H1221" s="74" t="s">
        <v>604</v>
      </c>
      <c r="I1221" s="74" t="s">
        <v>1918</v>
      </c>
      <c r="J1221" s="74" t="s">
        <v>764</v>
      </c>
      <c r="K1221" s="74" t="s">
        <v>25</v>
      </c>
      <c r="L1221" s="74" t="s">
        <v>2993</v>
      </c>
      <c r="M1221" s="107">
        <v>-4.2088732460698903</v>
      </c>
      <c r="N1221" s="107">
        <v>35.560400396474201</v>
      </c>
      <c r="O1221" s="108">
        <v>1542.56447602142</v>
      </c>
      <c r="P1221" s="108">
        <v>0.75</v>
      </c>
      <c r="Q1221" s="108">
        <v>0.94863609500000001</v>
      </c>
      <c r="R1221" s="135"/>
      <c r="S1221" s="74" t="s">
        <v>2993</v>
      </c>
      <c r="U1221" s="109"/>
      <c r="Z1221" s="76"/>
      <c r="AA1221" s="60"/>
      <c r="AB1221" s="60"/>
      <c r="AC1221" s="61"/>
      <c r="AD1221" s="61"/>
      <c r="AE1221" s="61"/>
      <c r="AF1221" s="61"/>
      <c r="AG1221" s="63"/>
      <c r="AH1221" s="74" t="s">
        <v>1818</v>
      </c>
    </row>
    <row r="1222" spans="1:34" ht="15" x14ac:dyDescent="0.2">
      <c r="A1222" s="106" t="s">
        <v>23</v>
      </c>
      <c r="B1222" s="74" t="s">
        <v>1086</v>
      </c>
      <c r="C1222" s="74" t="s">
        <v>1103</v>
      </c>
      <c r="D1222" s="74" t="s">
        <v>1104</v>
      </c>
      <c r="E1222" s="74" t="s">
        <v>1267</v>
      </c>
      <c r="H1222" s="74" t="s">
        <v>604</v>
      </c>
      <c r="I1222" s="74" t="s">
        <v>1918</v>
      </c>
      <c r="J1222" s="74" t="s">
        <v>764</v>
      </c>
      <c r="K1222" s="74" t="s">
        <v>26</v>
      </c>
      <c r="L1222" s="74" t="s">
        <v>2993</v>
      </c>
      <c r="M1222" s="107">
        <v>-4.20825476</v>
      </c>
      <c r="N1222" s="107">
        <v>35.56001534</v>
      </c>
      <c r="O1222" s="108">
        <v>1558.3536389999999</v>
      </c>
      <c r="P1222" s="108">
        <v>0.75</v>
      </c>
      <c r="Q1222" s="108">
        <v>0.94863609500000001</v>
      </c>
      <c r="R1222" s="135"/>
      <c r="S1222" s="74" t="s">
        <v>2993</v>
      </c>
      <c r="U1222" s="109"/>
      <c r="Z1222" s="76"/>
      <c r="AA1222" s="60"/>
      <c r="AB1222" s="60"/>
      <c r="AC1222" s="61"/>
      <c r="AD1222" s="61"/>
      <c r="AE1222" s="61"/>
      <c r="AF1222" s="61"/>
      <c r="AG1222" s="63"/>
      <c r="AH1222" s="74" t="s">
        <v>1818</v>
      </c>
    </row>
    <row r="1223" spans="1:34" ht="15" x14ac:dyDescent="0.2">
      <c r="A1223" s="106" t="s">
        <v>23</v>
      </c>
      <c r="B1223" s="74" t="s">
        <v>1086</v>
      </c>
      <c r="C1223" s="74" t="s">
        <v>1103</v>
      </c>
      <c r="D1223" s="74" t="s">
        <v>1104</v>
      </c>
      <c r="E1223" s="74" t="s">
        <v>1267</v>
      </c>
      <c r="H1223" s="74" t="s">
        <v>1039</v>
      </c>
      <c r="I1223" s="74" t="s">
        <v>1991</v>
      </c>
      <c r="J1223" s="74" t="s">
        <v>1992</v>
      </c>
      <c r="K1223" s="74" t="s">
        <v>24</v>
      </c>
      <c r="L1223" s="74" t="s">
        <v>2993</v>
      </c>
      <c r="M1223" s="107">
        <v>-4.2099948989421803</v>
      </c>
      <c r="N1223" s="107">
        <v>35.561455203695502</v>
      </c>
      <c r="O1223" s="108">
        <v>1546.38858875759</v>
      </c>
      <c r="P1223" s="108">
        <v>0.75</v>
      </c>
      <c r="Q1223" s="108">
        <v>0.87302196499999996</v>
      </c>
      <c r="R1223" s="135"/>
      <c r="U1223" s="109"/>
      <c r="AA1223" s="60"/>
      <c r="AB1223" s="60"/>
      <c r="AC1223" s="61"/>
      <c r="AD1223" s="62"/>
      <c r="AE1223" s="62"/>
      <c r="AF1223" s="63"/>
      <c r="AG1223" s="63"/>
      <c r="AH1223" s="74" t="s">
        <v>2993</v>
      </c>
    </row>
    <row r="1224" spans="1:34" ht="15" x14ac:dyDescent="0.2">
      <c r="A1224" s="106" t="s">
        <v>23</v>
      </c>
      <c r="B1224" s="74" t="s">
        <v>1086</v>
      </c>
      <c r="C1224" s="74" t="s">
        <v>1103</v>
      </c>
      <c r="D1224" s="74" t="s">
        <v>1104</v>
      </c>
      <c r="E1224" s="74" t="s">
        <v>1267</v>
      </c>
      <c r="H1224" s="74" t="s">
        <v>1039</v>
      </c>
      <c r="I1224" s="74" t="s">
        <v>1991</v>
      </c>
      <c r="J1224" s="74" t="s">
        <v>1992</v>
      </c>
      <c r="K1224" s="74" t="s">
        <v>25</v>
      </c>
      <c r="L1224" s="74" t="s">
        <v>2993</v>
      </c>
      <c r="M1224" s="107">
        <v>-4.2099688720014603</v>
      </c>
      <c r="N1224" s="107">
        <v>35.561188309343201</v>
      </c>
      <c r="O1224" s="108">
        <v>1552.5569701792899</v>
      </c>
      <c r="P1224" s="108">
        <v>0.75</v>
      </c>
      <c r="Q1224" s="108">
        <v>0.87302196499999996</v>
      </c>
      <c r="R1224" s="135"/>
      <c r="U1224" s="109"/>
      <c r="AA1224" s="60"/>
      <c r="AB1224" s="60"/>
      <c r="AC1224" s="61"/>
      <c r="AD1224" s="62"/>
      <c r="AE1224" s="62"/>
      <c r="AF1224" s="63"/>
      <c r="AG1224" s="63"/>
      <c r="AH1224" s="74" t="s">
        <v>2993</v>
      </c>
    </row>
    <row r="1225" spans="1:34" ht="15" x14ac:dyDescent="0.2">
      <c r="A1225" s="106" t="s">
        <v>23</v>
      </c>
      <c r="B1225" s="74" t="s">
        <v>1086</v>
      </c>
      <c r="C1225" s="74" t="s">
        <v>1103</v>
      </c>
      <c r="D1225" s="74" t="s">
        <v>1104</v>
      </c>
      <c r="E1225" s="74" t="s">
        <v>1267</v>
      </c>
      <c r="H1225" s="74" t="s">
        <v>1039</v>
      </c>
      <c r="I1225" s="74" t="s">
        <v>1991</v>
      </c>
      <c r="J1225" s="74" t="s">
        <v>1992</v>
      </c>
      <c r="K1225" s="74" t="s">
        <v>26</v>
      </c>
      <c r="L1225" s="74" t="s">
        <v>2993</v>
      </c>
      <c r="M1225" s="107">
        <v>-4.2102506359999996</v>
      </c>
      <c r="N1225" s="107">
        <v>35.561853259999999</v>
      </c>
      <c r="O1225" s="108">
        <v>1540.786881</v>
      </c>
      <c r="P1225" s="108">
        <v>0.75</v>
      </c>
      <c r="Q1225" s="108">
        <v>0.87302196499999996</v>
      </c>
      <c r="R1225" s="135"/>
      <c r="U1225" s="109"/>
      <c r="AA1225" s="60"/>
      <c r="AB1225" s="60"/>
      <c r="AC1225" s="61"/>
      <c r="AD1225" s="62"/>
      <c r="AE1225" s="62"/>
      <c r="AF1225" s="63"/>
      <c r="AG1225" s="63"/>
      <c r="AH1225" s="74" t="s">
        <v>2993</v>
      </c>
    </row>
    <row r="1226" spans="1:34" ht="15" x14ac:dyDescent="0.2">
      <c r="A1226" s="106" t="s">
        <v>23</v>
      </c>
      <c r="B1226" s="74" t="s">
        <v>1086</v>
      </c>
      <c r="C1226" s="74" t="s">
        <v>1103</v>
      </c>
      <c r="D1226" s="74" t="s">
        <v>1104</v>
      </c>
      <c r="E1226" s="74" t="s">
        <v>1105</v>
      </c>
      <c r="H1226" s="74" t="s">
        <v>694</v>
      </c>
      <c r="I1226" s="74" t="s">
        <v>609</v>
      </c>
      <c r="J1226" s="74" t="s">
        <v>609</v>
      </c>
      <c r="K1226" s="74" t="s">
        <v>26</v>
      </c>
      <c r="L1226" s="74" t="s">
        <v>1188</v>
      </c>
      <c r="M1226" s="107">
        <v>-4.2841626589999997</v>
      </c>
      <c r="N1226" s="107">
        <v>35.676404329999997</v>
      </c>
      <c r="O1226" s="108">
        <v>1368.1052950000001</v>
      </c>
      <c r="P1226" s="108">
        <v>0.75</v>
      </c>
      <c r="Q1226" s="108">
        <v>0.67830322499999995</v>
      </c>
      <c r="R1226" s="135"/>
      <c r="S1226" s="74">
        <v>24</v>
      </c>
      <c r="U1226" s="109"/>
      <c r="W1226" s="108"/>
      <c r="Y1226" s="108"/>
      <c r="Z1226" s="108"/>
      <c r="AA1226" s="60"/>
      <c r="AB1226" s="60"/>
      <c r="AC1226" s="61"/>
      <c r="AD1226" s="62"/>
      <c r="AE1226" s="62"/>
      <c r="AF1226" s="63"/>
      <c r="AG1226" s="63"/>
      <c r="AH1226" s="74" t="s">
        <v>2993</v>
      </c>
    </row>
    <row r="1227" spans="1:34" ht="15" x14ac:dyDescent="0.2">
      <c r="A1227" s="106" t="s">
        <v>23</v>
      </c>
      <c r="B1227" s="74" t="s">
        <v>1086</v>
      </c>
      <c r="C1227" s="74" t="s">
        <v>1103</v>
      </c>
      <c r="D1227" s="74" t="s">
        <v>1104</v>
      </c>
      <c r="E1227" s="74" t="s">
        <v>1105</v>
      </c>
      <c r="H1227" s="74" t="s">
        <v>694</v>
      </c>
      <c r="I1227" s="74" t="s">
        <v>609</v>
      </c>
      <c r="J1227" s="74" t="s">
        <v>609</v>
      </c>
      <c r="K1227" s="74" t="s">
        <v>24</v>
      </c>
      <c r="L1227" s="74" t="s">
        <v>1189</v>
      </c>
      <c r="M1227" s="107">
        <v>-4.2845097999269797</v>
      </c>
      <c r="N1227" s="107">
        <v>35.676458440690503</v>
      </c>
      <c r="O1227" s="108">
        <v>1370.74323492909</v>
      </c>
      <c r="P1227" s="108">
        <v>0.75</v>
      </c>
      <c r="Q1227" s="108">
        <v>0.67830322499999995</v>
      </c>
      <c r="R1227" s="135"/>
      <c r="S1227" s="74">
        <v>22</v>
      </c>
      <c r="U1227" s="109"/>
      <c r="W1227" s="108"/>
      <c r="Y1227" s="108"/>
      <c r="Z1227" s="108"/>
      <c r="AA1227" s="60"/>
      <c r="AB1227" s="60"/>
      <c r="AC1227" s="61"/>
      <c r="AD1227" s="62"/>
      <c r="AE1227" s="78"/>
      <c r="AF1227" s="63"/>
      <c r="AG1227" s="63"/>
      <c r="AH1227" s="74" t="s">
        <v>2993</v>
      </c>
    </row>
    <row r="1228" spans="1:34" ht="15" x14ac:dyDescent="0.2">
      <c r="A1228" s="106" t="s">
        <v>23</v>
      </c>
      <c r="B1228" s="74" t="s">
        <v>1086</v>
      </c>
      <c r="C1228" s="74" t="s">
        <v>1103</v>
      </c>
      <c r="D1228" s="74" t="s">
        <v>1104</v>
      </c>
      <c r="E1228" s="74" t="s">
        <v>1105</v>
      </c>
      <c r="H1228" s="74" t="s">
        <v>694</v>
      </c>
      <c r="I1228" s="74" t="s">
        <v>609</v>
      </c>
      <c r="J1228" s="74" t="s">
        <v>609</v>
      </c>
      <c r="K1228" s="74" t="s">
        <v>25</v>
      </c>
      <c r="L1228" s="74" t="s">
        <v>1190</v>
      </c>
      <c r="M1228" s="107">
        <v>-4.2843155731266496</v>
      </c>
      <c r="N1228" s="107">
        <v>35.676562945476199</v>
      </c>
      <c r="O1228" s="108">
        <v>1366.21764963226</v>
      </c>
      <c r="P1228" s="108">
        <v>0.75</v>
      </c>
      <c r="Q1228" s="108">
        <v>0.67830322499999995</v>
      </c>
      <c r="R1228" s="135"/>
      <c r="S1228" s="74">
        <v>13</v>
      </c>
      <c r="U1228" s="109"/>
      <c r="W1228" s="108"/>
      <c r="Y1228" s="108"/>
      <c r="Z1228" s="108"/>
      <c r="AA1228" s="60"/>
      <c r="AB1228" s="60"/>
      <c r="AC1228" s="61"/>
      <c r="AD1228" s="62"/>
      <c r="AE1228" s="62"/>
      <c r="AF1228" s="63"/>
      <c r="AG1228" s="63"/>
      <c r="AH1228" s="74" t="s">
        <v>2993</v>
      </c>
    </row>
    <row r="1229" spans="1:34" ht="15" x14ac:dyDescent="0.2">
      <c r="A1229" s="106" t="s">
        <v>23</v>
      </c>
      <c r="B1229" s="74" t="s">
        <v>1086</v>
      </c>
      <c r="C1229" s="74" t="s">
        <v>1103</v>
      </c>
      <c r="D1229" s="74" t="s">
        <v>1104</v>
      </c>
      <c r="E1229" s="74" t="s">
        <v>1105</v>
      </c>
      <c r="H1229" s="74" t="s">
        <v>687</v>
      </c>
      <c r="I1229" s="74" t="s">
        <v>1106</v>
      </c>
      <c r="J1229" s="74" t="s">
        <v>688</v>
      </c>
      <c r="K1229" s="74" t="s">
        <v>24</v>
      </c>
      <c r="L1229" s="74" t="s">
        <v>2993</v>
      </c>
      <c r="M1229" s="107">
        <v>-4.2880483333333297</v>
      </c>
      <c r="N1229" s="107">
        <v>35.679485</v>
      </c>
      <c r="O1229" s="108">
        <v>1366.9</v>
      </c>
      <c r="P1229" s="108">
        <v>3</v>
      </c>
      <c r="Q1229" s="108">
        <v>2.9531518550000002</v>
      </c>
      <c r="R1229" s="135"/>
      <c r="U1229" s="109"/>
      <c r="AA1229" s="60"/>
      <c r="AB1229" s="60"/>
      <c r="AC1229" s="61"/>
      <c r="AD1229" s="62"/>
      <c r="AE1229" s="62"/>
      <c r="AF1229" s="63"/>
      <c r="AG1229" s="63"/>
      <c r="AH1229" s="74" t="s">
        <v>2993</v>
      </c>
    </row>
    <row r="1230" spans="1:34" ht="15" x14ac:dyDescent="0.2">
      <c r="A1230" s="106" t="s">
        <v>23</v>
      </c>
      <c r="B1230" s="74" t="s">
        <v>1086</v>
      </c>
      <c r="C1230" s="74" t="s">
        <v>1103</v>
      </c>
      <c r="D1230" s="74" t="s">
        <v>1104</v>
      </c>
      <c r="E1230" s="74" t="s">
        <v>1105</v>
      </c>
      <c r="H1230" s="74" t="s">
        <v>687</v>
      </c>
      <c r="I1230" s="74" t="s">
        <v>1106</v>
      </c>
      <c r="J1230" s="74" t="s">
        <v>688</v>
      </c>
      <c r="K1230" s="74" t="s">
        <v>25</v>
      </c>
      <c r="L1230" s="74" t="s">
        <v>2993</v>
      </c>
      <c r="M1230" s="107">
        <v>-4.2875399999999999</v>
      </c>
      <c r="N1230" s="107">
        <v>35.679101666666597</v>
      </c>
      <c r="O1230" s="108">
        <v>1361.5</v>
      </c>
      <c r="P1230" s="108">
        <v>3</v>
      </c>
      <c r="Q1230" s="108">
        <v>2.9531518550000002</v>
      </c>
      <c r="R1230" s="135"/>
      <c r="U1230" s="109"/>
      <c r="AA1230" s="60"/>
      <c r="AB1230" s="60"/>
      <c r="AC1230" s="61"/>
      <c r="AD1230" s="62"/>
      <c r="AE1230" s="62"/>
      <c r="AF1230" s="63"/>
      <c r="AG1230" s="63"/>
      <c r="AH1230" s="74" t="s">
        <v>2993</v>
      </c>
    </row>
    <row r="1231" spans="1:34" ht="15" x14ac:dyDescent="0.2">
      <c r="A1231" s="106" t="s">
        <v>23</v>
      </c>
      <c r="B1231" s="74" t="s">
        <v>1086</v>
      </c>
      <c r="C1231" s="74" t="s">
        <v>1103</v>
      </c>
      <c r="D1231" s="74" t="s">
        <v>1104</v>
      </c>
      <c r="E1231" s="74" t="s">
        <v>1105</v>
      </c>
      <c r="H1231" s="74" t="s">
        <v>687</v>
      </c>
      <c r="I1231" s="74" t="s">
        <v>1106</v>
      </c>
      <c r="J1231" s="74" t="s">
        <v>688</v>
      </c>
      <c r="K1231" s="74" t="s">
        <v>26</v>
      </c>
      <c r="L1231" s="74" t="s">
        <v>2993</v>
      </c>
      <c r="M1231" s="107">
        <v>-4.288531667</v>
      </c>
      <c r="N1231" s="107">
        <v>35.679906670000001</v>
      </c>
      <c r="O1231" s="108">
        <v>1356</v>
      </c>
      <c r="P1231" s="108">
        <v>3</v>
      </c>
      <c r="Q1231" s="108">
        <v>2.9531518550000002</v>
      </c>
      <c r="R1231" s="135"/>
      <c r="U1231" s="109"/>
      <c r="AA1231" s="60"/>
      <c r="AB1231" s="60"/>
      <c r="AC1231" s="61"/>
      <c r="AD1231" s="62"/>
      <c r="AE1231" s="62"/>
      <c r="AF1231" s="63"/>
      <c r="AG1231" s="63"/>
      <c r="AH1231" s="74" t="s">
        <v>2993</v>
      </c>
    </row>
    <row r="1232" spans="1:34" ht="15" x14ac:dyDescent="0.2">
      <c r="A1232" s="106" t="s">
        <v>23</v>
      </c>
      <c r="B1232" s="74" t="s">
        <v>1086</v>
      </c>
      <c r="C1232" s="74" t="s">
        <v>1103</v>
      </c>
      <c r="D1232" s="74" t="s">
        <v>1104</v>
      </c>
      <c r="E1232" s="74" t="s">
        <v>1105</v>
      </c>
      <c r="H1232" s="74" t="s">
        <v>606</v>
      </c>
      <c r="I1232" s="74" t="s">
        <v>2045</v>
      </c>
      <c r="J1232" s="74" t="s">
        <v>2045</v>
      </c>
      <c r="K1232" s="74" t="s">
        <v>24</v>
      </c>
      <c r="L1232" s="74" t="s">
        <v>2993</v>
      </c>
      <c r="M1232" s="107">
        <v>-4.2814411754652504</v>
      </c>
      <c r="N1232" s="107">
        <v>35.6762961676299</v>
      </c>
      <c r="O1232" s="108">
        <v>1403.8060559483499</v>
      </c>
      <c r="P1232" s="108">
        <v>1</v>
      </c>
      <c r="Q1232" s="108">
        <v>0.82434227999999998</v>
      </c>
      <c r="R1232" s="135"/>
      <c r="U1232" s="109"/>
      <c r="AA1232" s="60"/>
      <c r="AB1232" s="60"/>
      <c r="AC1232" s="61"/>
      <c r="AD1232" s="62"/>
      <c r="AE1232" s="62"/>
      <c r="AF1232" s="63"/>
      <c r="AG1232" s="63"/>
      <c r="AH1232" s="74" t="s">
        <v>1156</v>
      </c>
    </row>
    <row r="1233" spans="1:34" ht="15" x14ac:dyDescent="0.2">
      <c r="A1233" s="106" t="s">
        <v>23</v>
      </c>
      <c r="B1233" s="74" t="s">
        <v>1086</v>
      </c>
      <c r="C1233" s="74" t="s">
        <v>1103</v>
      </c>
      <c r="D1233" s="74" t="s">
        <v>1104</v>
      </c>
      <c r="E1233" s="74" t="s">
        <v>1105</v>
      </c>
      <c r="H1233" s="74" t="s">
        <v>606</v>
      </c>
      <c r="I1233" s="74" t="s">
        <v>2045</v>
      </c>
      <c r="J1233" s="74" t="s">
        <v>2045</v>
      </c>
      <c r="K1233" s="74" t="s">
        <v>25</v>
      </c>
      <c r="L1233" s="74" t="s">
        <v>2993</v>
      </c>
      <c r="M1233" s="107">
        <v>-4.2812863018670102</v>
      </c>
      <c r="N1233" s="107">
        <v>35.676472314972898</v>
      </c>
      <c r="O1233" s="108">
        <v>1407.0451751046501</v>
      </c>
      <c r="P1233" s="108">
        <v>1</v>
      </c>
      <c r="Q1233" s="108">
        <v>0.82434227999999998</v>
      </c>
      <c r="R1233" s="135"/>
      <c r="U1233" s="109"/>
      <c r="AA1233" s="60"/>
      <c r="AB1233" s="60"/>
      <c r="AC1233" s="61"/>
      <c r="AD1233" s="62"/>
      <c r="AE1233" s="62"/>
      <c r="AF1233" s="63"/>
      <c r="AG1233" s="63"/>
      <c r="AH1233" s="74" t="s">
        <v>1156</v>
      </c>
    </row>
    <row r="1234" spans="1:34" ht="15" x14ac:dyDescent="0.2">
      <c r="A1234" s="106" t="s">
        <v>23</v>
      </c>
      <c r="B1234" s="74" t="s">
        <v>1086</v>
      </c>
      <c r="C1234" s="74" t="s">
        <v>1103</v>
      </c>
      <c r="D1234" s="74" t="s">
        <v>1104</v>
      </c>
      <c r="E1234" s="74" t="s">
        <v>1105</v>
      </c>
      <c r="H1234" s="74" t="s">
        <v>606</v>
      </c>
      <c r="I1234" s="74" t="s">
        <v>2045</v>
      </c>
      <c r="J1234" s="74" t="s">
        <v>2045</v>
      </c>
      <c r="K1234" s="74" t="s">
        <v>26</v>
      </c>
      <c r="L1234" s="74" t="s">
        <v>2993</v>
      </c>
      <c r="M1234" s="107">
        <v>-4.281553551</v>
      </c>
      <c r="N1234" s="107">
        <v>35.676241249999997</v>
      </c>
      <c r="O1234" s="108">
        <v>1395.4126639999999</v>
      </c>
      <c r="P1234" s="108">
        <v>1</v>
      </c>
      <c r="Q1234" s="108">
        <v>0.82434227999999998</v>
      </c>
      <c r="R1234" s="135"/>
      <c r="U1234" s="109"/>
      <c r="AA1234" s="60"/>
      <c r="AB1234" s="60"/>
      <c r="AC1234" s="61"/>
      <c r="AD1234" s="62"/>
      <c r="AE1234" s="62"/>
      <c r="AF1234" s="63"/>
      <c r="AG1234" s="63"/>
      <c r="AH1234" s="74" t="s">
        <v>1156</v>
      </c>
    </row>
    <row r="1235" spans="1:34" ht="15" x14ac:dyDescent="0.2">
      <c r="A1235" s="106" t="s">
        <v>23</v>
      </c>
      <c r="B1235" s="74" t="s">
        <v>1086</v>
      </c>
      <c r="C1235" s="74" t="s">
        <v>1103</v>
      </c>
      <c r="D1235" s="74" t="s">
        <v>1104</v>
      </c>
      <c r="E1235" s="74" t="s">
        <v>1105</v>
      </c>
      <c r="H1235" s="74" t="s">
        <v>607</v>
      </c>
      <c r="I1235" s="74" t="s">
        <v>747</v>
      </c>
      <c r="J1235" s="74" t="s">
        <v>1794</v>
      </c>
      <c r="K1235" s="74" t="s">
        <v>24</v>
      </c>
      <c r="L1235" s="74" t="s">
        <v>2993</v>
      </c>
      <c r="M1235" s="107">
        <v>-4.28838184419965</v>
      </c>
      <c r="N1235" s="107">
        <v>35.676039644070102</v>
      </c>
      <c r="O1235" s="108">
        <v>1349.3114518054999</v>
      </c>
      <c r="P1235" s="108">
        <v>2</v>
      </c>
      <c r="Q1235" s="108">
        <v>1.90616797</v>
      </c>
      <c r="R1235" s="135"/>
      <c r="S1235" s="74" t="s">
        <v>2993</v>
      </c>
      <c r="U1235" s="109"/>
      <c r="AA1235" s="60"/>
      <c r="AB1235" s="60"/>
      <c r="AC1235" s="61"/>
      <c r="AD1235" s="62"/>
      <c r="AE1235" s="62"/>
      <c r="AF1235" s="63"/>
      <c r="AG1235" s="63"/>
      <c r="AH1235" s="74" t="s">
        <v>2993</v>
      </c>
    </row>
    <row r="1236" spans="1:34" ht="15" x14ac:dyDescent="0.2">
      <c r="A1236" s="106" t="s">
        <v>23</v>
      </c>
      <c r="B1236" s="74" t="s">
        <v>1086</v>
      </c>
      <c r="C1236" s="74" t="s">
        <v>1103</v>
      </c>
      <c r="D1236" s="74" t="s">
        <v>1104</v>
      </c>
      <c r="E1236" s="74" t="s">
        <v>1105</v>
      </c>
      <c r="H1236" s="74" t="s">
        <v>607</v>
      </c>
      <c r="I1236" s="74" t="s">
        <v>747</v>
      </c>
      <c r="J1236" s="74" t="s">
        <v>1794</v>
      </c>
      <c r="K1236" s="74" t="s">
        <v>25</v>
      </c>
      <c r="L1236" s="74" t="s">
        <v>2993</v>
      </c>
      <c r="M1236" s="107">
        <v>-4.28831524666204</v>
      </c>
      <c r="N1236" s="107">
        <v>35.675917203673002</v>
      </c>
      <c r="O1236" s="108">
        <v>1357.7514456747899</v>
      </c>
      <c r="P1236" s="108">
        <v>2</v>
      </c>
      <c r="Q1236" s="108">
        <v>1.90616797</v>
      </c>
      <c r="R1236" s="135"/>
      <c r="S1236" s="74" t="s">
        <v>2993</v>
      </c>
      <c r="U1236" s="109"/>
      <c r="AA1236" s="60"/>
      <c r="AB1236" s="60"/>
      <c r="AC1236" s="61"/>
      <c r="AD1236" s="62"/>
      <c r="AE1236" s="62"/>
      <c r="AF1236" s="63"/>
      <c r="AG1236" s="63"/>
      <c r="AH1236" s="74" t="s">
        <v>2993</v>
      </c>
    </row>
    <row r="1237" spans="1:34" ht="15" x14ac:dyDescent="0.2">
      <c r="A1237" s="106" t="s">
        <v>23</v>
      </c>
      <c r="B1237" s="74" t="s">
        <v>1086</v>
      </c>
      <c r="C1237" s="74" t="s">
        <v>1103</v>
      </c>
      <c r="D1237" s="74" t="s">
        <v>1104</v>
      </c>
      <c r="E1237" s="74" t="s">
        <v>1105</v>
      </c>
      <c r="H1237" s="74" t="s">
        <v>607</v>
      </c>
      <c r="I1237" s="74" t="s">
        <v>747</v>
      </c>
      <c r="J1237" s="74" t="s">
        <v>1794</v>
      </c>
      <c r="K1237" s="74" t="s">
        <v>26</v>
      </c>
      <c r="L1237" s="74" t="s">
        <v>2993</v>
      </c>
      <c r="M1237" s="107">
        <v>-4.2882188299999999</v>
      </c>
      <c r="N1237" s="107">
        <v>35.675816040000001</v>
      </c>
      <c r="O1237" s="108">
        <v>1345.705436</v>
      </c>
      <c r="P1237" s="108">
        <v>2</v>
      </c>
      <c r="Q1237" s="108">
        <v>1.90616797</v>
      </c>
      <c r="R1237" s="135"/>
      <c r="S1237" s="74" t="s">
        <v>2993</v>
      </c>
      <c r="U1237" s="109"/>
      <c r="AA1237" s="60"/>
      <c r="AB1237" s="60"/>
      <c r="AC1237" s="61"/>
      <c r="AD1237" s="62"/>
      <c r="AE1237" s="62"/>
      <c r="AF1237" s="63"/>
      <c r="AG1237" s="63"/>
      <c r="AH1237" s="74" t="s">
        <v>2993</v>
      </c>
    </row>
    <row r="1238" spans="1:34" ht="15" x14ac:dyDescent="0.2">
      <c r="A1238" s="106" t="s">
        <v>23</v>
      </c>
      <c r="B1238" s="74" t="s">
        <v>1086</v>
      </c>
      <c r="C1238" s="74" t="s">
        <v>1103</v>
      </c>
      <c r="D1238" s="74" t="s">
        <v>1104</v>
      </c>
      <c r="E1238" s="74" t="s">
        <v>1105</v>
      </c>
      <c r="H1238" s="74" t="s">
        <v>608</v>
      </c>
      <c r="I1238" s="74" t="s">
        <v>2556</v>
      </c>
      <c r="J1238" s="74" t="s">
        <v>830</v>
      </c>
      <c r="K1238" s="74" t="s">
        <v>25</v>
      </c>
      <c r="L1238" s="74" t="s">
        <v>2557</v>
      </c>
      <c r="M1238" s="107">
        <v>-4.2863116666666601</v>
      </c>
      <c r="N1238" s="107">
        <v>35.677774999999997</v>
      </c>
      <c r="O1238" s="108">
        <v>1369.2</v>
      </c>
      <c r="P1238" s="108">
        <v>3</v>
      </c>
      <c r="Q1238" s="108">
        <v>1.9526237099999999</v>
      </c>
      <c r="R1238" s="135"/>
      <c r="S1238" s="74">
        <v>102</v>
      </c>
      <c r="T1238" s="74">
        <v>90</v>
      </c>
      <c r="U1238" s="109">
        <f>V1238/X1238*T1238</f>
        <v>9.9</v>
      </c>
      <c r="V1238" s="74">
        <v>0.22</v>
      </c>
      <c r="W1238" s="108"/>
      <c r="X1238" s="74">
        <v>2</v>
      </c>
      <c r="Y1238" s="108"/>
      <c r="Z1238" s="117"/>
      <c r="AA1238" s="60"/>
      <c r="AB1238" s="60">
        <f>U1238</f>
        <v>9.9</v>
      </c>
      <c r="AC1238" s="61">
        <f>+AB1238*(100-Z1238)/100</f>
        <v>9.9</v>
      </c>
      <c r="AD1238" s="61"/>
      <c r="AE1238" s="61"/>
      <c r="AF1238" s="63"/>
      <c r="AG1238" s="63"/>
      <c r="AH1238" s="74" t="s">
        <v>1859</v>
      </c>
    </row>
    <row r="1239" spans="1:34" ht="15" x14ac:dyDescent="0.2">
      <c r="A1239" s="106" t="s">
        <v>23</v>
      </c>
      <c r="B1239" s="74" t="s">
        <v>1086</v>
      </c>
      <c r="C1239" s="74" t="s">
        <v>1103</v>
      </c>
      <c r="D1239" s="74" t="s">
        <v>1104</v>
      </c>
      <c r="E1239" s="74" t="s">
        <v>1105</v>
      </c>
      <c r="H1239" s="74" t="s">
        <v>608</v>
      </c>
      <c r="I1239" s="74" t="s">
        <v>2556</v>
      </c>
      <c r="J1239" s="74" t="s">
        <v>830</v>
      </c>
      <c r="K1239" s="74" t="s">
        <v>24</v>
      </c>
      <c r="L1239" s="74" t="s">
        <v>2558</v>
      </c>
      <c r="M1239" s="107">
        <v>-4.2866299999999997</v>
      </c>
      <c r="N1239" s="107">
        <v>35.677664999999998</v>
      </c>
      <c r="O1239" s="108">
        <v>1368.2</v>
      </c>
      <c r="P1239" s="108">
        <v>3</v>
      </c>
      <c r="Q1239" s="108">
        <v>1.9526237099999999</v>
      </c>
      <c r="R1239" s="135"/>
      <c r="S1239" s="74">
        <v>90</v>
      </c>
      <c r="T1239" s="74">
        <v>88</v>
      </c>
      <c r="U1239" s="109">
        <f>V1239/X1239*T1239</f>
        <v>8.2133333333333329</v>
      </c>
      <c r="V1239" s="109">
        <v>0.28000000000000003</v>
      </c>
      <c r="W1239" s="109">
        <v>5.5060000000000005E-2</v>
      </c>
      <c r="X1239" s="74">
        <v>3</v>
      </c>
      <c r="Y1239" s="109"/>
      <c r="Z1239" s="110">
        <f>(V1239-W1239)/V1239*100</f>
        <v>80.335714285714289</v>
      </c>
      <c r="AA1239" s="77"/>
      <c r="AB1239" s="77">
        <f>U1239</f>
        <v>8.2133333333333329</v>
      </c>
      <c r="AC1239" s="78">
        <f>+AB1239*(100-Z1239)/100</f>
        <v>1.615093333333333</v>
      </c>
      <c r="AD1239" s="78"/>
      <c r="AE1239" s="78"/>
      <c r="AF1239" s="63"/>
      <c r="AG1239" s="63"/>
      <c r="AH1239" s="74" t="s">
        <v>1859</v>
      </c>
    </row>
    <row r="1240" spans="1:34" ht="15" x14ac:dyDescent="0.2">
      <c r="A1240" s="106" t="s">
        <v>23</v>
      </c>
      <c r="B1240" s="74" t="s">
        <v>1086</v>
      </c>
      <c r="C1240" s="74" t="s">
        <v>1103</v>
      </c>
      <c r="D1240" s="74" t="s">
        <v>1104</v>
      </c>
      <c r="E1240" s="74" t="s">
        <v>1399</v>
      </c>
      <c r="H1240" s="74" t="s">
        <v>1017</v>
      </c>
      <c r="I1240" s="74" t="s">
        <v>1929</v>
      </c>
      <c r="J1240" s="74" t="s">
        <v>1930</v>
      </c>
      <c r="K1240" s="74" t="s">
        <v>24</v>
      </c>
      <c r="L1240" s="74" t="s">
        <v>2993</v>
      </c>
      <c r="M1240" s="107">
        <v>-4.2464566666666599</v>
      </c>
      <c r="N1240" s="107">
        <v>35.703695000000003</v>
      </c>
      <c r="O1240" s="108">
        <v>1403.2</v>
      </c>
      <c r="P1240" s="108">
        <v>1</v>
      </c>
      <c r="Q1240" s="108">
        <v>1.20537819</v>
      </c>
      <c r="R1240" s="135"/>
      <c r="S1240" s="74" t="s">
        <v>2993</v>
      </c>
      <c r="U1240" s="109"/>
      <c r="Z1240" s="76"/>
      <c r="AA1240" s="60"/>
      <c r="AB1240" s="60"/>
      <c r="AC1240" s="61"/>
      <c r="AD1240" s="61"/>
      <c r="AE1240" s="61"/>
      <c r="AF1240" s="61"/>
      <c r="AG1240" s="63"/>
      <c r="AH1240" s="74" t="s">
        <v>1859</v>
      </c>
    </row>
    <row r="1241" spans="1:34" ht="15" x14ac:dyDescent="0.2">
      <c r="A1241" s="106" t="s">
        <v>23</v>
      </c>
      <c r="B1241" s="74" t="s">
        <v>1086</v>
      </c>
      <c r="C1241" s="74" t="s">
        <v>1103</v>
      </c>
      <c r="D1241" s="74" t="s">
        <v>1104</v>
      </c>
      <c r="E1241" s="74" t="s">
        <v>1399</v>
      </c>
      <c r="H1241" s="74" t="s">
        <v>1017</v>
      </c>
      <c r="I1241" s="74" t="s">
        <v>1929</v>
      </c>
      <c r="J1241" s="74" t="s">
        <v>1930</v>
      </c>
      <c r="K1241" s="74" t="s">
        <v>25</v>
      </c>
      <c r="L1241" s="74" t="s">
        <v>2993</v>
      </c>
      <c r="M1241" s="107">
        <v>-4.24640666666666</v>
      </c>
      <c r="N1241" s="107">
        <v>35.70402</v>
      </c>
      <c r="O1241" s="108">
        <v>1400.6</v>
      </c>
      <c r="P1241" s="108">
        <v>1</v>
      </c>
      <c r="Q1241" s="108">
        <v>1.20537819</v>
      </c>
      <c r="R1241" s="135"/>
      <c r="S1241" s="74" t="s">
        <v>2993</v>
      </c>
      <c r="U1241" s="109"/>
      <c r="Z1241" s="76"/>
      <c r="AA1241" s="60"/>
      <c r="AB1241" s="60"/>
      <c r="AC1241" s="61"/>
      <c r="AD1241" s="61"/>
      <c r="AE1241" s="61"/>
      <c r="AF1241" s="61"/>
      <c r="AG1241" s="63"/>
      <c r="AH1241" s="74" t="s">
        <v>1156</v>
      </c>
    </row>
    <row r="1242" spans="1:34" ht="15" x14ac:dyDescent="0.2">
      <c r="A1242" s="106" t="s">
        <v>23</v>
      </c>
      <c r="B1242" s="74" t="s">
        <v>1086</v>
      </c>
      <c r="C1242" s="74" t="s">
        <v>1103</v>
      </c>
      <c r="D1242" s="74" t="s">
        <v>1104</v>
      </c>
      <c r="E1242" s="74" t="s">
        <v>1399</v>
      </c>
      <c r="H1242" s="74" t="s">
        <v>1017</v>
      </c>
      <c r="I1242" s="74" t="s">
        <v>1929</v>
      </c>
      <c r="J1242" s="74" t="s">
        <v>1930</v>
      </c>
      <c r="K1242" s="74" t="s">
        <v>26</v>
      </c>
      <c r="L1242" s="74" t="s">
        <v>2993</v>
      </c>
      <c r="M1242" s="107">
        <v>-4.2467050000000004</v>
      </c>
      <c r="N1242" s="107">
        <v>35.70384833</v>
      </c>
      <c r="O1242" s="108">
        <v>1395.7</v>
      </c>
      <c r="P1242" s="108">
        <v>1</v>
      </c>
      <c r="Q1242" s="108">
        <v>1.20537819</v>
      </c>
      <c r="R1242" s="135"/>
      <c r="S1242" s="74" t="s">
        <v>2993</v>
      </c>
      <c r="U1242" s="109"/>
      <c r="Z1242" s="76"/>
      <c r="AA1242" s="60"/>
      <c r="AB1242" s="60"/>
      <c r="AC1242" s="61"/>
      <c r="AD1242" s="61"/>
      <c r="AE1242" s="61"/>
      <c r="AF1242" s="61"/>
      <c r="AG1242" s="63"/>
      <c r="AH1242" s="74" t="s">
        <v>1156</v>
      </c>
    </row>
    <row r="1243" spans="1:34" ht="15" x14ac:dyDescent="0.2">
      <c r="A1243" s="106" t="s">
        <v>23</v>
      </c>
      <c r="B1243" s="74" t="s">
        <v>1086</v>
      </c>
      <c r="C1243" s="74" t="s">
        <v>1103</v>
      </c>
      <c r="D1243" s="74" t="s">
        <v>1104</v>
      </c>
      <c r="E1243" s="74" t="s">
        <v>1399</v>
      </c>
      <c r="H1243" s="74" t="s">
        <v>1036</v>
      </c>
      <c r="I1243" s="74" t="s">
        <v>1929</v>
      </c>
      <c r="J1243" s="74" t="s">
        <v>1932</v>
      </c>
      <c r="K1243" s="74" t="s">
        <v>25</v>
      </c>
      <c r="L1243" s="74" t="s">
        <v>1933</v>
      </c>
      <c r="M1243" s="107">
        <v>-4.2477083333333301</v>
      </c>
      <c r="N1243" s="107">
        <v>35.703269999999897</v>
      </c>
      <c r="O1243" s="108">
        <v>1383</v>
      </c>
      <c r="P1243" s="108">
        <v>2.5</v>
      </c>
      <c r="Q1243" s="108">
        <v>2.62573773</v>
      </c>
      <c r="R1243" s="135"/>
      <c r="S1243" s="74">
        <v>67</v>
      </c>
      <c r="T1243" s="74">
        <v>65</v>
      </c>
      <c r="U1243" s="109"/>
      <c r="V1243" s="74">
        <v>0.66</v>
      </c>
      <c r="W1243" s="108"/>
      <c r="Y1243" s="108"/>
      <c r="Z1243" s="76"/>
      <c r="AA1243" s="60"/>
      <c r="AB1243" s="60"/>
      <c r="AC1243" s="61"/>
      <c r="AD1243" s="61"/>
      <c r="AE1243" s="61"/>
      <c r="AF1243" s="61"/>
      <c r="AG1243" s="63"/>
      <c r="AH1243" s="74" t="s">
        <v>1156</v>
      </c>
    </row>
    <row r="1244" spans="1:34" ht="15" x14ac:dyDescent="0.2">
      <c r="A1244" s="106" t="s">
        <v>23</v>
      </c>
      <c r="B1244" s="74" t="s">
        <v>1086</v>
      </c>
      <c r="C1244" s="74" t="s">
        <v>1103</v>
      </c>
      <c r="D1244" s="74" t="s">
        <v>1104</v>
      </c>
      <c r="E1244" s="74" t="s">
        <v>1399</v>
      </c>
      <c r="H1244" s="74" t="s">
        <v>614</v>
      </c>
      <c r="I1244" s="74" t="s">
        <v>2431</v>
      </c>
      <c r="J1244" s="74" t="s">
        <v>2432</v>
      </c>
      <c r="K1244" s="74" t="s">
        <v>25</v>
      </c>
      <c r="L1244" s="74" t="s">
        <v>2433</v>
      </c>
      <c r="M1244" s="107">
        <v>-4.2504833333333298</v>
      </c>
      <c r="N1244" s="107">
        <v>35.707211666666602</v>
      </c>
      <c r="O1244" s="108">
        <v>1341.2</v>
      </c>
      <c r="P1244" s="108">
        <v>1</v>
      </c>
      <c r="Q1244" s="108">
        <v>1.01115366</v>
      </c>
      <c r="R1244" s="135"/>
      <c r="S1244" s="74">
        <v>84</v>
      </c>
      <c r="T1244" s="74">
        <v>61</v>
      </c>
      <c r="U1244" s="109"/>
      <c r="W1244" s="108"/>
      <c r="Y1244" s="108"/>
      <c r="Z1244" s="108"/>
      <c r="AA1244" s="60"/>
      <c r="AB1244" s="60"/>
      <c r="AC1244" s="61"/>
      <c r="AD1244" s="62"/>
      <c r="AE1244" s="62"/>
      <c r="AF1244" s="63"/>
      <c r="AG1244" s="63"/>
      <c r="AH1244" s="74" t="s">
        <v>2993</v>
      </c>
    </row>
    <row r="1245" spans="1:34" ht="15" x14ac:dyDescent="0.2">
      <c r="A1245" s="106" t="s">
        <v>23</v>
      </c>
      <c r="B1245" s="74" t="s">
        <v>1086</v>
      </c>
      <c r="C1245" s="74" t="s">
        <v>1103</v>
      </c>
      <c r="D1245" s="74" t="s">
        <v>1104</v>
      </c>
      <c r="E1245" s="74" t="s">
        <v>1399</v>
      </c>
      <c r="H1245" s="74" t="s">
        <v>1010</v>
      </c>
      <c r="I1245" s="74" t="s">
        <v>1432</v>
      </c>
      <c r="J1245" s="74" t="s">
        <v>1432</v>
      </c>
      <c r="K1245" s="74" t="s">
        <v>25</v>
      </c>
      <c r="L1245" s="74" t="s">
        <v>1433</v>
      </c>
      <c r="M1245" s="107">
        <v>-4.2527066666666604</v>
      </c>
      <c r="N1245" s="107">
        <v>35.707299999999996</v>
      </c>
      <c r="O1245" s="108">
        <v>1379.5</v>
      </c>
      <c r="P1245" s="108">
        <v>3</v>
      </c>
      <c r="Q1245" s="108">
        <v>4.3144533000000003</v>
      </c>
      <c r="R1245" s="135"/>
      <c r="S1245" s="74">
        <v>22</v>
      </c>
      <c r="T1245" s="74">
        <v>5</v>
      </c>
      <c r="U1245" s="109">
        <f>V1245/X1245*T1245</f>
        <v>0.5</v>
      </c>
      <c r="V1245" s="74">
        <v>0.2</v>
      </c>
      <c r="W1245" s="108"/>
      <c r="X1245" s="74">
        <v>2</v>
      </c>
      <c r="Y1245" s="108"/>
      <c r="Z1245" s="119"/>
      <c r="AA1245" s="60"/>
      <c r="AB1245" s="60">
        <f>U1245</f>
        <v>0.5</v>
      </c>
      <c r="AC1245" s="61">
        <f>+AB1245*(100-Z1245)/100</f>
        <v>0.5</v>
      </c>
      <c r="AD1245" s="62"/>
      <c r="AE1245" s="62"/>
      <c r="AF1245" s="63"/>
      <c r="AG1245" s="63"/>
      <c r="AH1245" s="74" t="s">
        <v>2993</v>
      </c>
    </row>
    <row r="1246" spans="1:34" ht="15" x14ac:dyDescent="0.2">
      <c r="A1246" s="106" t="s">
        <v>23</v>
      </c>
      <c r="B1246" s="74" t="s">
        <v>1086</v>
      </c>
      <c r="C1246" s="74" t="s">
        <v>1103</v>
      </c>
      <c r="D1246" s="74" t="s">
        <v>1294</v>
      </c>
      <c r="E1246" s="74" t="s">
        <v>1295</v>
      </c>
      <c r="H1246" s="74" t="s">
        <v>1073</v>
      </c>
      <c r="I1246" s="74" t="s">
        <v>1074</v>
      </c>
      <c r="J1246" s="74" t="s">
        <v>1074</v>
      </c>
      <c r="K1246" s="74" t="s">
        <v>24</v>
      </c>
      <c r="L1246" s="74" t="s">
        <v>2993</v>
      </c>
      <c r="M1246" s="107">
        <v>-4.4520003296701498</v>
      </c>
      <c r="N1246" s="107">
        <v>35.506312282276902</v>
      </c>
      <c r="O1246" s="108">
        <v>1543.3975002417401</v>
      </c>
      <c r="P1246" s="108">
        <v>1</v>
      </c>
      <c r="Q1246" s="108">
        <v>0.98397210999999996</v>
      </c>
      <c r="R1246" s="135"/>
      <c r="U1246" s="109"/>
      <c r="AA1246" s="60"/>
      <c r="AB1246" s="60"/>
      <c r="AC1246" s="61"/>
      <c r="AD1246" s="62"/>
      <c r="AE1246" s="62"/>
      <c r="AF1246" s="63"/>
      <c r="AG1246" s="63"/>
      <c r="AH1246" s="74" t="s">
        <v>2993</v>
      </c>
    </row>
    <row r="1247" spans="1:34" ht="15" x14ac:dyDescent="0.2">
      <c r="A1247" s="106" t="s">
        <v>23</v>
      </c>
      <c r="B1247" s="74" t="s">
        <v>1086</v>
      </c>
      <c r="C1247" s="74" t="s">
        <v>1103</v>
      </c>
      <c r="D1247" s="74" t="s">
        <v>1294</v>
      </c>
      <c r="E1247" s="74" t="s">
        <v>1295</v>
      </c>
      <c r="H1247" s="74" t="s">
        <v>1073</v>
      </c>
      <c r="I1247" s="74" t="s">
        <v>1074</v>
      </c>
      <c r="J1247" s="74" t="s">
        <v>1074</v>
      </c>
      <c r="K1247" s="74" t="s">
        <v>25</v>
      </c>
      <c r="L1247" s="74" t="s">
        <v>2993</v>
      </c>
      <c r="M1247" s="107">
        <v>-4.4523249363360398</v>
      </c>
      <c r="N1247" s="107">
        <v>35.506397598636703</v>
      </c>
      <c r="O1247" s="108">
        <v>1553.3781127395901</v>
      </c>
      <c r="P1247" s="108">
        <v>1</v>
      </c>
      <c r="Q1247" s="108">
        <v>0.98397210999999996</v>
      </c>
      <c r="R1247" s="135"/>
      <c r="U1247" s="109"/>
      <c r="AA1247" s="60"/>
      <c r="AB1247" s="60"/>
      <c r="AC1247" s="61"/>
      <c r="AD1247" s="62"/>
      <c r="AE1247" s="62"/>
      <c r="AF1247" s="63"/>
      <c r="AG1247" s="63"/>
      <c r="AH1247" s="74" t="s">
        <v>2993</v>
      </c>
    </row>
    <row r="1248" spans="1:34" ht="15" x14ac:dyDescent="0.2">
      <c r="A1248" s="106" t="s">
        <v>23</v>
      </c>
      <c r="B1248" s="74" t="s">
        <v>1086</v>
      </c>
      <c r="C1248" s="74" t="s">
        <v>1103</v>
      </c>
      <c r="D1248" s="74" t="s">
        <v>1294</v>
      </c>
      <c r="E1248" s="74" t="s">
        <v>1295</v>
      </c>
      <c r="H1248" s="74" t="s">
        <v>1073</v>
      </c>
      <c r="I1248" s="74" t="s">
        <v>1074</v>
      </c>
      <c r="J1248" s="74" t="s">
        <v>1074</v>
      </c>
      <c r="K1248" s="74" t="s">
        <v>26</v>
      </c>
      <c r="L1248" s="74" t="s">
        <v>2993</v>
      </c>
      <c r="M1248" s="107">
        <v>-4.4526718619999999</v>
      </c>
      <c r="N1248" s="107">
        <v>35.506605209999996</v>
      </c>
      <c r="O1248" s="108">
        <v>1552.470478</v>
      </c>
      <c r="P1248" s="108">
        <v>1</v>
      </c>
      <c r="Q1248" s="108">
        <v>0.98397210999999996</v>
      </c>
      <c r="R1248" s="135"/>
      <c r="U1248" s="109"/>
      <c r="AA1248" s="60"/>
      <c r="AB1248" s="60"/>
      <c r="AC1248" s="61"/>
      <c r="AD1248" s="62"/>
      <c r="AE1248" s="62"/>
      <c r="AF1248" s="63"/>
      <c r="AG1248" s="63"/>
      <c r="AH1248" s="74" t="s">
        <v>2993</v>
      </c>
    </row>
    <row r="1249" spans="1:34" ht="15" x14ac:dyDescent="0.2">
      <c r="A1249" s="106" t="s">
        <v>23</v>
      </c>
      <c r="B1249" s="74" t="s">
        <v>1086</v>
      </c>
      <c r="C1249" s="74" t="s">
        <v>1103</v>
      </c>
      <c r="D1249" s="74" t="s">
        <v>1294</v>
      </c>
      <c r="E1249" s="74" t="s">
        <v>1565</v>
      </c>
      <c r="H1249" s="74" t="s">
        <v>620</v>
      </c>
      <c r="I1249" s="74" t="s">
        <v>2736</v>
      </c>
      <c r="J1249" s="74" t="s">
        <v>844</v>
      </c>
      <c r="K1249" s="74" t="s">
        <v>24</v>
      </c>
      <c r="L1249" s="74" t="s">
        <v>2993</v>
      </c>
      <c r="M1249" s="107">
        <v>-4.4016396802870004</v>
      </c>
      <c r="N1249" s="107">
        <v>35.546768313473201</v>
      </c>
      <c r="O1249" s="108">
        <v>1587.29057070359</v>
      </c>
      <c r="P1249" s="108">
        <v>3</v>
      </c>
      <c r="Q1249" s="108">
        <v>3.1688745200000001</v>
      </c>
      <c r="R1249" s="135"/>
      <c r="U1249" s="109"/>
      <c r="AA1249" s="60"/>
      <c r="AB1249" s="60"/>
      <c r="AC1249" s="61"/>
      <c r="AD1249" s="62"/>
      <c r="AE1249" s="62"/>
      <c r="AF1249" s="63"/>
      <c r="AG1249" s="63"/>
      <c r="AH1249" s="74" t="s">
        <v>2993</v>
      </c>
    </row>
    <row r="1250" spans="1:34" ht="15" x14ac:dyDescent="0.2">
      <c r="A1250" s="106" t="s">
        <v>23</v>
      </c>
      <c r="B1250" s="74" t="s">
        <v>1086</v>
      </c>
      <c r="C1250" s="74" t="s">
        <v>1103</v>
      </c>
      <c r="D1250" s="74" t="s">
        <v>1294</v>
      </c>
      <c r="E1250" s="74" t="s">
        <v>1565</v>
      </c>
      <c r="H1250" s="74" t="s">
        <v>620</v>
      </c>
      <c r="I1250" s="74" t="s">
        <v>2736</v>
      </c>
      <c r="J1250" s="74" t="s">
        <v>844</v>
      </c>
      <c r="K1250" s="74" t="s">
        <v>25</v>
      </c>
      <c r="L1250" s="74" t="s">
        <v>2993</v>
      </c>
      <c r="M1250" s="107">
        <v>-4.4011924074013704</v>
      </c>
      <c r="N1250" s="107">
        <v>35.547366157841203</v>
      </c>
      <c r="O1250" s="108">
        <v>1592.4302161165101</v>
      </c>
      <c r="P1250" s="108">
        <v>3</v>
      </c>
      <c r="Q1250" s="108">
        <v>3.1688745200000001</v>
      </c>
      <c r="R1250" s="135"/>
      <c r="U1250" s="109"/>
      <c r="AA1250" s="60"/>
      <c r="AB1250" s="60"/>
      <c r="AC1250" s="61"/>
      <c r="AD1250" s="62"/>
      <c r="AE1250" s="62"/>
      <c r="AF1250" s="63"/>
      <c r="AG1250" s="63"/>
      <c r="AH1250" s="74" t="s">
        <v>2993</v>
      </c>
    </row>
    <row r="1251" spans="1:34" ht="15" x14ac:dyDescent="0.2">
      <c r="A1251" s="106" t="s">
        <v>23</v>
      </c>
      <c r="B1251" s="74" t="s">
        <v>1086</v>
      </c>
      <c r="C1251" s="74" t="s">
        <v>1103</v>
      </c>
      <c r="D1251" s="74" t="s">
        <v>1294</v>
      </c>
      <c r="E1251" s="74" t="s">
        <v>1565</v>
      </c>
      <c r="H1251" s="74" t="s">
        <v>620</v>
      </c>
      <c r="I1251" s="74" t="s">
        <v>2736</v>
      </c>
      <c r="J1251" s="74" t="s">
        <v>844</v>
      </c>
      <c r="K1251" s="74" t="s">
        <v>26</v>
      </c>
      <c r="L1251" s="74" t="s">
        <v>2993</v>
      </c>
      <c r="M1251" s="107">
        <v>-4.4021054849999999</v>
      </c>
      <c r="N1251" s="107">
        <v>35.546392339999997</v>
      </c>
      <c r="O1251" s="108">
        <v>1596.179854</v>
      </c>
      <c r="P1251" s="108">
        <v>3</v>
      </c>
      <c r="Q1251" s="108">
        <v>3.1688745200000001</v>
      </c>
      <c r="R1251" s="135"/>
      <c r="U1251" s="109"/>
      <c r="AA1251" s="60"/>
      <c r="AB1251" s="60"/>
      <c r="AC1251" s="61"/>
      <c r="AD1251" s="62"/>
      <c r="AE1251" s="62"/>
      <c r="AF1251" s="63"/>
      <c r="AG1251" s="63"/>
      <c r="AH1251" s="74" t="s">
        <v>2993</v>
      </c>
    </row>
    <row r="1252" spans="1:34" ht="15" x14ac:dyDescent="0.2">
      <c r="A1252" s="106" t="s">
        <v>23</v>
      </c>
      <c r="B1252" s="74" t="s">
        <v>1086</v>
      </c>
      <c r="C1252" s="74" t="s">
        <v>1103</v>
      </c>
      <c r="D1252" s="74" t="s">
        <v>1294</v>
      </c>
      <c r="E1252" s="74" t="s">
        <v>1565</v>
      </c>
      <c r="H1252" s="74" t="s">
        <v>1016</v>
      </c>
      <c r="I1252" s="74" t="s">
        <v>621</v>
      </c>
      <c r="J1252" s="74" t="s">
        <v>1579</v>
      </c>
      <c r="K1252" s="74" t="s">
        <v>24</v>
      </c>
      <c r="L1252" s="74" t="s">
        <v>2993</v>
      </c>
      <c r="M1252" s="107">
        <v>-4.4031218764143398</v>
      </c>
      <c r="N1252" s="107">
        <v>35.548633726477298</v>
      </c>
      <c r="O1252" s="108">
        <v>1620.02714715555</v>
      </c>
      <c r="P1252" s="108">
        <v>2</v>
      </c>
      <c r="Q1252" s="108">
        <v>0.53448811500000004</v>
      </c>
      <c r="R1252" s="135"/>
      <c r="U1252" s="109"/>
      <c r="AA1252" s="60"/>
      <c r="AB1252" s="60"/>
      <c r="AC1252" s="61"/>
      <c r="AD1252" s="62"/>
      <c r="AE1252" s="62"/>
      <c r="AF1252" s="63"/>
      <c r="AG1252" s="63"/>
      <c r="AH1252" s="74" t="s">
        <v>2993</v>
      </c>
    </row>
    <row r="1253" spans="1:34" ht="15" x14ac:dyDescent="0.2">
      <c r="A1253" s="106" t="s">
        <v>23</v>
      </c>
      <c r="B1253" s="74" t="s">
        <v>1086</v>
      </c>
      <c r="C1253" s="74" t="s">
        <v>1103</v>
      </c>
      <c r="D1253" s="74" t="s">
        <v>1294</v>
      </c>
      <c r="E1253" s="74" t="s">
        <v>1565</v>
      </c>
      <c r="H1253" s="74" t="s">
        <v>1016</v>
      </c>
      <c r="I1253" s="74" t="s">
        <v>621</v>
      </c>
      <c r="J1253" s="74" t="s">
        <v>1579</v>
      </c>
      <c r="K1253" s="74" t="s">
        <v>25</v>
      </c>
      <c r="L1253" s="74" t="s">
        <v>2993</v>
      </c>
      <c r="M1253" s="107">
        <v>-4.4031472702544896</v>
      </c>
      <c r="N1253" s="107">
        <v>35.548563201511797</v>
      </c>
      <c r="O1253" s="108">
        <v>1601.8543898349899</v>
      </c>
      <c r="P1253" s="108">
        <v>2</v>
      </c>
      <c r="Q1253" s="108">
        <v>0.53448811500000004</v>
      </c>
      <c r="R1253" s="135"/>
      <c r="U1253" s="109"/>
      <c r="AA1253" s="60"/>
      <c r="AB1253" s="60"/>
      <c r="AC1253" s="61"/>
      <c r="AD1253" s="62"/>
      <c r="AE1253" s="62"/>
      <c r="AF1253" s="63"/>
      <c r="AG1253" s="63"/>
      <c r="AH1253" s="74" t="s">
        <v>2993</v>
      </c>
    </row>
    <row r="1254" spans="1:34" ht="15" x14ac:dyDescent="0.2">
      <c r="A1254" s="106" t="s">
        <v>23</v>
      </c>
      <c r="B1254" s="74" t="s">
        <v>1086</v>
      </c>
      <c r="C1254" s="74" t="s">
        <v>1103</v>
      </c>
      <c r="D1254" s="74" t="s">
        <v>1294</v>
      </c>
      <c r="E1254" s="74" t="s">
        <v>1565</v>
      </c>
      <c r="H1254" s="74" t="s">
        <v>1016</v>
      </c>
      <c r="I1254" s="74" t="s">
        <v>621</v>
      </c>
      <c r="J1254" s="74" t="s">
        <v>1579</v>
      </c>
      <c r="K1254" s="74" t="s">
        <v>26</v>
      </c>
      <c r="L1254" s="74" t="s">
        <v>2993</v>
      </c>
      <c r="M1254" s="107">
        <v>-4.4028578200000004</v>
      </c>
      <c r="N1254" s="107">
        <v>35.54853876</v>
      </c>
      <c r="O1254" s="108">
        <v>1601.3084389999999</v>
      </c>
      <c r="P1254" s="108">
        <v>2</v>
      </c>
      <c r="Q1254" s="108">
        <v>0.53448811500000004</v>
      </c>
      <c r="R1254" s="135"/>
      <c r="U1254" s="109"/>
      <c r="AA1254" s="60"/>
      <c r="AB1254" s="60"/>
      <c r="AC1254" s="61"/>
      <c r="AD1254" s="62"/>
      <c r="AE1254" s="62"/>
      <c r="AF1254" s="63"/>
      <c r="AG1254" s="63"/>
      <c r="AH1254" s="74" t="s">
        <v>2993</v>
      </c>
    </row>
    <row r="1255" spans="1:34" ht="15" x14ac:dyDescent="0.2">
      <c r="A1255" s="106" t="s">
        <v>23</v>
      </c>
      <c r="B1255" s="74" t="s">
        <v>1086</v>
      </c>
      <c r="C1255" s="74" t="s">
        <v>1103</v>
      </c>
      <c r="D1255" s="74" t="s">
        <v>1294</v>
      </c>
      <c r="E1255" s="74" t="s">
        <v>1565</v>
      </c>
      <c r="H1255" s="74" t="s">
        <v>781</v>
      </c>
      <c r="I1255" s="74" t="s">
        <v>782</v>
      </c>
      <c r="J1255" s="74" t="s">
        <v>782</v>
      </c>
      <c r="K1255" s="74" t="s">
        <v>24</v>
      </c>
      <c r="L1255" s="74" t="s">
        <v>2993</v>
      </c>
      <c r="M1255" s="107">
        <v>-4.3964666700422796</v>
      </c>
      <c r="N1255" s="107">
        <v>35.547739221621796</v>
      </c>
      <c r="O1255" s="108">
        <v>1563.7935532209101</v>
      </c>
      <c r="P1255" s="108">
        <v>1.25</v>
      </c>
      <c r="Q1255" s="108">
        <v>1.3776103749999999</v>
      </c>
      <c r="R1255" s="135"/>
      <c r="S1255" s="74" t="s">
        <v>2993</v>
      </c>
      <c r="U1255" s="109"/>
      <c r="AA1255" s="60"/>
      <c r="AB1255" s="60"/>
      <c r="AC1255" s="61"/>
      <c r="AD1255" s="62"/>
      <c r="AE1255" s="62"/>
      <c r="AF1255" s="63"/>
      <c r="AG1255" s="63"/>
      <c r="AH1255" s="74" t="s">
        <v>2993</v>
      </c>
    </row>
    <row r="1256" spans="1:34" ht="15" x14ac:dyDescent="0.2">
      <c r="A1256" s="106" t="s">
        <v>23</v>
      </c>
      <c r="B1256" s="74" t="s">
        <v>1086</v>
      </c>
      <c r="C1256" s="74" t="s">
        <v>1103</v>
      </c>
      <c r="D1256" s="74" t="s">
        <v>1294</v>
      </c>
      <c r="E1256" s="74" t="s">
        <v>1565</v>
      </c>
      <c r="H1256" s="74" t="s">
        <v>781</v>
      </c>
      <c r="I1256" s="74" t="s">
        <v>782</v>
      </c>
      <c r="J1256" s="74" t="s">
        <v>782</v>
      </c>
      <c r="K1256" s="74" t="s">
        <v>25</v>
      </c>
      <c r="L1256" s="74" t="s">
        <v>2993</v>
      </c>
      <c r="M1256" s="107">
        <v>-4.3960850431272904</v>
      </c>
      <c r="N1256" s="107">
        <v>35.547704937792197</v>
      </c>
      <c r="O1256" s="108">
        <v>1563.9471418345099</v>
      </c>
      <c r="P1256" s="108">
        <v>1.25</v>
      </c>
      <c r="Q1256" s="108">
        <v>1.3776103749999999</v>
      </c>
      <c r="R1256" s="135"/>
      <c r="S1256" s="74" t="s">
        <v>2993</v>
      </c>
      <c r="U1256" s="109"/>
      <c r="AA1256" s="60"/>
      <c r="AB1256" s="60"/>
      <c r="AC1256" s="61"/>
      <c r="AD1256" s="62"/>
      <c r="AE1256" s="62"/>
      <c r="AF1256" s="63"/>
      <c r="AG1256" s="63"/>
      <c r="AH1256" s="74" t="s">
        <v>2993</v>
      </c>
    </row>
    <row r="1257" spans="1:34" ht="15" x14ac:dyDescent="0.2">
      <c r="A1257" s="106" t="s">
        <v>23</v>
      </c>
      <c r="B1257" s="74" t="s">
        <v>1086</v>
      </c>
      <c r="C1257" s="74" t="s">
        <v>1103</v>
      </c>
      <c r="D1257" s="74" t="s">
        <v>1294</v>
      </c>
      <c r="E1257" s="74" t="s">
        <v>1565</v>
      </c>
      <c r="H1257" s="74" t="s">
        <v>781</v>
      </c>
      <c r="I1257" s="74" t="s">
        <v>782</v>
      </c>
      <c r="J1257" s="74" t="s">
        <v>782</v>
      </c>
      <c r="K1257" s="74" t="s">
        <v>26</v>
      </c>
      <c r="L1257" s="74" t="s">
        <v>2993</v>
      </c>
      <c r="M1257" s="107">
        <v>-4.3969326090000003</v>
      </c>
      <c r="N1257" s="107">
        <v>35.54773574</v>
      </c>
      <c r="O1257" s="108">
        <v>1570.2890950000001</v>
      </c>
      <c r="P1257" s="108">
        <v>1.25</v>
      </c>
      <c r="Q1257" s="108">
        <v>1.3776103749999999</v>
      </c>
      <c r="R1257" s="135"/>
      <c r="S1257" s="74" t="s">
        <v>2993</v>
      </c>
      <c r="U1257" s="109"/>
      <c r="AA1257" s="60"/>
      <c r="AB1257" s="60"/>
      <c r="AC1257" s="61"/>
      <c r="AD1257" s="62"/>
      <c r="AE1257" s="62"/>
      <c r="AF1257" s="63"/>
      <c r="AG1257" s="63"/>
      <c r="AH1257" s="74" t="s">
        <v>2993</v>
      </c>
    </row>
    <row r="1258" spans="1:34" ht="15" x14ac:dyDescent="0.2">
      <c r="A1258" s="106" t="s">
        <v>23</v>
      </c>
      <c r="B1258" s="74" t="s">
        <v>1086</v>
      </c>
      <c r="C1258" s="74" t="s">
        <v>1103</v>
      </c>
      <c r="D1258" s="74" t="s">
        <v>1294</v>
      </c>
      <c r="E1258" s="74" t="s">
        <v>1654</v>
      </c>
      <c r="H1258" s="74" t="s">
        <v>625</v>
      </c>
      <c r="I1258" s="74" t="s">
        <v>1695</v>
      </c>
      <c r="J1258" s="74" t="s">
        <v>1695</v>
      </c>
      <c r="K1258" s="74" t="s">
        <v>25</v>
      </c>
      <c r="L1258" s="74" t="s">
        <v>1698</v>
      </c>
      <c r="M1258" s="107">
        <v>-4.4731749999999897</v>
      </c>
      <c r="N1258" s="107">
        <v>35.547008333333302</v>
      </c>
      <c r="O1258" s="108">
        <v>1537.3</v>
      </c>
      <c r="P1258" s="108">
        <v>12</v>
      </c>
      <c r="Q1258" s="108">
        <v>11.361887899999999</v>
      </c>
      <c r="R1258" s="135"/>
      <c r="S1258" s="74">
        <v>57</v>
      </c>
      <c r="T1258" s="74">
        <v>57</v>
      </c>
      <c r="U1258" s="109">
        <f>V1258/X1258*T1258</f>
        <v>5.7</v>
      </c>
      <c r="V1258" s="74">
        <v>0.1</v>
      </c>
      <c r="W1258" s="108"/>
      <c r="X1258" s="74">
        <v>1</v>
      </c>
      <c r="Y1258" s="109">
        <v>1.4489999999999999E-2</v>
      </c>
      <c r="Z1258" s="119"/>
      <c r="AA1258" s="60"/>
      <c r="AB1258" s="60">
        <f>U1258</f>
        <v>5.7</v>
      </c>
      <c r="AC1258" s="61">
        <f>+AB1258*(100-Z1258)/100</f>
        <v>5.7</v>
      </c>
      <c r="AD1258" s="62"/>
      <c r="AE1258" s="62"/>
      <c r="AF1258" s="63"/>
      <c r="AG1258" s="63"/>
      <c r="AH1258" s="74" t="s">
        <v>2993</v>
      </c>
    </row>
    <row r="1259" spans="1:34" ht="15" x14ac:dyDescent="0.2">
      <c r="A1259" s="106" t="s">
        <v>23</v>
      </c>
      <c r="B1259" s="74" t="s">
        <v>1086</v>
      </c>
      <c r="C1259" s="74" t="s">
        <v>1103</v>
      </c>
      <c r="D1259" s="74" t="s">
        <v>1152</v>
      </c>
      <c r="E1259" s="74" t="s">
        <v>1307</v>
      </c>
      <c r="H1259" s="74" t="s">
        <v>631</v>
      </c>
      <c r="I1259" s="74" t="s">
        <v>753</v>
      </c>
      <c r="J1259" s="74" t="s">
        <v>753</v>
      </c>
      <c r="K1259" s="74" t="s">
        <v>24</v>
      </c>
      <c r="L1259" s="74" t="s">
        <v>2993</v>
      </c>
      <c r="M1259" s="107">
        <v>-5.1530649999999998</v>
      </c>
      <c r="N1259" s="107">
        <v>36.413986666666602</v>
      </c>
      <c r="O1259" s="108">
        <v>1356.3</v>
      </c>
      <c r="P1259" s="108">
        <v>4</v>
      </c>
      <c r="Q1259" s="108">
        <v>3.24992496</v>
      </c>
      <c r="R1259" s="135"/>
      <c r="U1259" s="109"/>
      <c r="AA1259" s="60"/>
      <c r="AB1259" s="60"/>
      <c r="AC1259" s="61"/>
      <c r="AD1259" s="62"/>
      <c r="AE1259" s="62"/>
      <c r="AF1259" s="63"/>
      <c r="AG1259" s="63"/>
      <c r="AH1259" s="74" t="s">
        <v>2993</v>
      </c>
    </row>
    <row r="1260" spans="1:34" ht="15" x14ac:dyDescent="0.2">
      <c r="A1260" s="106" t="s">
        <v>23</v>
      </c>
      <c r="B1260" s="74" t="s">
        <v>1086</v>
      </c>
      <c r="C1260" s="74" t="s">
        <v>1103</v>
      </c>
      <c r="D1260" s="74" t="s">
        <v>1152</v>
      </c>
      <c r="E1260" s="74" t="s">
        <v>1307</v>
      </c>
      <c r="H1260" s="74" t="s">
        <v>631</v>
      </c>
      <c r="I1260" s="74" t="s">
        <v>753</v>
      </c>
      <c r="J1260" s="74" t="s">
        <v>753</v>
      </c>
      <c r="K1260" s="74" t="s">
        <v>25</v>
      </c>
      <c r="L1260" s="74" t="s">
        <v>2993</v>
      </c>
      <c r="M1260" s="107">
        <v>-5.1528450000000001</v>
      </c>
      <c r="N1260" s="107">
        <v>36.414286666666598</v>
      </c>
      <c r="O1260" s="108">
        <v>1363.6</v>
      </c>
      <c r="P1260" s="108">
        <v>4</v>
      </c>
      <c r="Q1260" s="108">
        <v>3.24992496</v>
      </c>
      <c r="R1260" s="135"/>
      <c r="U1260" s="109"/>
      <c r="AA1260" s="60"/>
      <c r="AB1260" s="60"/>
      <c r="AC1260" s="61"/>
      <c r="AD1260" s="62"/>
      <c r="AE1260" s="62"/>
      <c r="AF1260" s="63"/>
      <c r="AG1260" s="63"/>
      <c r="AH1260" s="74" t="s">
        <v>2993</v>
      </c>
    </row>
    <row r="1261" spans="1:34" ht="15" x14ac:dyDescent="0.2">
      <c r="A1261" s="106" t="s">
        <v>23</v>
      </c>
      <c r="B1261" s="74" t="s">
        <v>1086</v>
      </c>
      <c r="C1261" s="74" t="s">
        <v>1103</v>
      </c>
      <c r="D1261" s="74" t="s">
        <v>1152</v>
      </c>
      <c r="E1261" s="74" t="s">
        <v>1307</v>
      </c>
      <c r="H1261" s="74" t="s">
        <v>631</v>
      </c>
      <c r="I1261" s="74" t="s">
        <v>753</v>
      </c>
      <c r="J1261" s="74" t="s">
        <v>753</v>
      </c>
      <c r="K1261" s="74" t="s">
        <v>26</v>
      </c>
      <c r="L1261" s="74" t="s">
        <v>2993</v>
      </c>
      <c r="M1261" s="107">
        <v>-5.1534649999999997</v>
      </c>
      <c r="N1261" s="107">
        <v>36.413838329999997</v>
      </c>
      <c r="O1261" s="108">
        <v>1360</v>
      </c>
      <c r="P1261" s="108">
        <v>4</v>
      </c>
      <c r="Q1261" s="108">
        <v>3.24992496</v>
      </c>
      <c r="R1261" s="135"/>
      <c r="U1261" s="109"/>
      <c r="AA1261" s="60"/>
      <c r="AB1261" s="60"/>
      <c r="AC1261" s="61"/>
      <c r="AD1261" s="62"/>
      <c r="AE1261" s="62"/>
      <c r="AF1261" s="63"/>
      <c r="AG1261" s="63"/>
      <c r="AH1261" s="74" t="s">
        <v>2993</v>
      </c>
    </row>
    <row r="1262" spans="1:34" ht="15" x14ac:dyDescent="0.2">
      <c r="A1262" s="106" t="s">
        <v>23</v>
      </c>
      <c r="B1262" s="74" t="s">
        <v>1086</v>
      </c>
      <c r="C1262" s="74" t="s">
        <v>1103</v>
      </c>
      <c r="D1262" s="74" t="s">
        <v>1152</v>
      </c>
      <c r="E1262" s="74" t="s">
        <v>1307</v>
      </c>
      <c r="H1262" s="74" t="s">
        <v>633</v>
      </c>
      <c r="I1262" s="74" t="s">
        <v>2062</v>
      </c>
      <c r="J1262" s="74" t="s">
        <v>639</v>
      </c>
      <c r="K1262" s="74" t="s">
        <v>24</v>
      </c>
      <c r="L1262" s="74" t="s">
        <v>2993</v>
      </c>
      <c r="M1262" s="107">
        <v>-5.1564999422757101</v>
      </c>
      <c r="N1262" s="107">
        <v>36.418350508128498</v>
      </c>
      <c r="O1262" s="108">
        <v>1346.70818974031</v>
      </c>
      <c r="P1262" s="108">
        <v>2</v>
      </c>
      <c r="Q1262" s="108">
        <v>1.9027084999999999</v>
      </c>
      <c r="R1262" s="135"/>
      <c r="S1262" s="74" t="s">
        <v>2993</v>
      </c>
      <c r="U1262" s="109"/>
      <c r="AA1262" s="60"/>
      <c r="AB1262" s="60"/>
      <c r="AC1262" s="61"/>
      <c r="AD1262" s="62"/>
      <c r="AE1262" s="62"/>
      <c r="AF1262" s="63"/>
      <c r="AG1262" s="63"/>
      <c r="AH1262" s="74" t="s">
        <v>2993</v>
      </c>
    </row>
    <row r="1263" spans="1:34" ht="15" x14ac:dyDescent="0.2">
      <c r="A1263" s="106" t="s">
        <v>23</v>
      </c>
      <c r="B1263" s="74" t="s">
        <v>1086</v>
      </c>
      <c r="C1263" s="74" t="s">
        <v>1103</v>
      </c>
      <c r="D1263" s="74" t="s">
        <v>1152</v>
      </c>
      <c r="E1263" s="74" t="s">
        <v>1307</v>
      </c>
      <c r="H1263" s="74" t="s">
        <v>633</v>
      </c>
      <c r="I1263" s="74" t="s">
        <v>2062</v>
      </c>
      <c r="J1263" s="74" t="s">
        <v>639</v>
      </c>
      <c r="K1263" s="74" t="s">
        <v>25</v>
      </c>
      <c r="L1263" s="74" t="s">
        <v>2993</v>
      </c>
      <c r="M1263" s="107">
        <v>-5.1567184527463503</v>
      </c>
      <c r="N1263" s="107">
        <v>36.418405974647797</v>
      </c>
      <c r="O1263" s="108">
        <v>1357.5255993498299</v>
      </c>
      <c r="P1263" s="108">
        <v>2</v>
      </c>
      <c r="Q1263" s="108">
        <v>1.9027084999999999</v>
      </c>
      <c r="R1263" s="137"/>
      <c r="S1263" s="74" t="s">
        <v>2993</v>
      </c>
      <c r="U1263" s="109"/>
      <c r="AA1263" s="60"/>
      <c r="AB1263" s="60"/>
      <c r="AC1263" s="61"/>
      <c r="AD1263" s="62"/>
      <c r="AE1263" s="62"/>
      <c r="AF1263" s="63"/>
      <c r="AG1263" s="63"/>
      <c r="AH1263" s="74" t="s">
        <v>2993</v>
      </c>
    </row>
    <row r="1264" spans="1:34" ht="15" x14ac:dyDescent="0.2">
      <c r="A1264" s="106" t="s">
        <v>23</v>
      </c>
      <c r="B1264" s="74" t="s">
        <v>1086</v>
      </c>
      <c r="C1264" s="74" t="s">
        <v>1103</v>
      </c>
      <c r="D1264" s="74" t="s">
        <v>1152</v>
      </c>
      <c r="E1264" s="74" t="s">
        <v>1307</v>
      </c>
      <c r="H1264" s="74" t="s">
        <v>633</v>
      </c>
      <c r="I1264" s="74" t="s">
        <v>2062</v>
      </c>
      <c r="J1264" s="74" t="s">
        <v>639</v>
      </c>
      <c r="K1264" s="74" t="s">
        <v>26</v>
      </c>
      <c r="L1264" s="74" t="s">
        <v>2993</v>
      </c>
      <c r="M1264" s="107">
        <v>-5.1567039799999996</v>
      </c>
      <c r="N1264" s="107">
        <v>36.418088869999998</v>
      </c>
      <c r="O1264" s="108">
        <v>1343.310281</v>
      </c>
      <c r="P1264" s="108">
        <v>2</v>
      </c>
      <c r="Q1264" s="108">
        <v>1.9027084999999999</v>
      </c>
      <c r="R1264" s="135"/>
      <c r="S1264" s="74" t="s">
        <v>2993</v>
      </c>
      <c r="U1264" s="109"/>
      <c r="AA1264" s="60"/>
      <c r="AB1264" s="60"/>
      <c r="AC1264" s="61"/>
      <c r="AD1264" s="62"/>
      <c r="AE1264" s="62"/>
      <c r="AF1264" s="63"/>
      <c r="AG1264" s="63"/>
      <c r="AH1264" s="74" t="s">
        <v>2993</v>
      </c>
    </row>
    <row r="1265" spans="1:34" ht="15" x14ac:dyDescent="0.2">
      <c r="A1265" s="106" t="s">
        <v>23</v>
      </c>
      <c r="B1265" s="74" t="s">
        <v>1086</v>
      </c>
      <c r="C1265" s="74" t="s">
        <v>1103</v>
      </c>
      <c r="D1265" s="74" t="s">
        <v>1152</v>
      </c>
      <c r="E1265" s="74" t="s">
        <v>1307</v>
      </c>
      <c r="H1265" s="74" t="s">
        <v>634</v>
      </c>
      <c r="I1265" s="74" t="s">
        <v>632</v>
      </c>
      <c r="J1265" s="74" t="s">
        <v>632</v>
      </c>
      <c r="K1265" s="74" t="s">
        <v>24</v>
      </c>
      <c r="L1265" s="74" t="s">
        <v>2993</v>
      </c>
      <c r="M1265" s="107">
        <v>-5.1546633732419096</v>
      </c>
      <c r="N1265" s="107">
        <v>36.423103251542898</v>
      </c>
      <c r="O1265" s="108">
        <v>1358.7165342483099</v>
      </c>
      <c r="P1265" s="108">
        <v>10</v>
      </c>
      <c r="Q1265" s="108">
        <v>6.8324532500000004</v>
      </c>
      <c r="R1265" s="135"/>
      <c r="S1265" s="74" t="s">
        <v>2993</v>
      </c>
      <c r="U1265" s="109"/>
      <c r="Z1265" s="117"/>
      <c r="AA1265" s="60"/>
      <c r="AB1265" s="60"/>
      <c r="AC1265" s="61"/>
      <c r="AD1265" s="61"/>
      <c r="AE1265" s="61"/>
      <c r="AF1265" s="63"/>
      <c r="AG1265" s="63"/>
      <c r="AH1265" s="74" t="s">
        <v>2993</v>
      </c>
    </row>
    <row r="1266" spans="1:34" ht="15" x14ac:dyDescent="0.2">
      <c r="A1266" s="106" t="s">
        <v>23</v>
      </c>
      <c r="B1266" s="74" t="s">
        <v>1086</v>
      </c>
      <c r="C1266" s="74" t="s">
        <v>1103</v>
      </c>
      <c r="D1266" s="74" t="s">
        <v>1152</v>
      </c>
      <c r="E1266" s="74" t="s">
        <v>1307</v>
      </c>
      <c r="H1266" s="74" t="s">
        <v>634</v>
      </c>
      <c r="I1266" s="74" t="s">
        <v>632</v>
      </c>
      <c r="J1266" s="74" t="s">
        <v>632</v>
      </c>
      <c r="K1266" s="74" t="s">
        <v>25</v>
      </c>
      <c r="L1266" s="74" t="s">
        <v>2993</v>
      </c>
      <c r="M1266" s="107">
        <v>-5.1546118006337602</v>
      </c>
      <c r="N1266" s="107">
        <v>36.423258013335698</v>
      </c>
      <c r="O1266" s="108">
        <v>1368.7739550660599</v>
      </c>
      <c r="P1266" s="108">
        <v>10</v>
      </c>
      <c r="Q1266" s="108">
        <v>6.8324532500000004</v>
      </c>
      <c r="R1266" s="135"/>
      <c r="S1266" s="74" t="s">
        <v>2993</v>
      </c>
      <c r="U1266" s="109"/>
      <c r="Z1266" s="117"/>
      <c r="AA1266" s="60"/>
      <c r="AB1266" s="60"/>
      <c r="AC1266" s="61"/>
      <c r="AD1266" s="61"/>
      <c r="AE1266" s="61"/>
      <c r="AF1266" s="63"/>
      <c r="AG1266" s="63"/>
      <c r="AH1266" s="74" t="s">
        <v>2993</v>
      </c>
    </row>
    <row r="1267" spans="1:34" ht="15" x14ac:dyDescent="0.2">
      <c r="A1267" s="106" t="s">
        <v>23</v>
      </c>
      <c r="B1267" s="74" t="s">
        <v>1086</v>
      </c>
      <c r="C1267" s="74" t="s">
        <v>1103</v>
      </c>
      <c r="D1267" s="74" t="s">
        <v>1152</v>
      </c>
      <c r="E1267" s="74" t="s">
        <v>1307</v>
      </c>
      <c r="H1267" s="74" t="s">
        <v>634</v>
      </c>
      <c r="I1267" s="74" t="s">
        <v>632</v>
      </c>
      <c r="J1267" s="74" t="s">
        <v>632</v>
      </c>
      <c r="K1267" s="74" t="s">
        <v>26</v>
      </c>
      <c r="L1267" s="74" t="s">
        <v>2993</v>
      </c>
      <c r="M1267" s="107">
        <v>-5.1545159710000004</v>
      </c>
      <c r="N1267" s="107">
        <v>36.422816279999999</v>
      </c>
      <c r="O1267" s="108">
        <v>1359.4348660000001</v>
      </c>
      <c r="P1267" s="108">
        <v>10</v>
      </c>
      <c r="Q1267" s="108">
        <v>6.8324532500000004</v>
      </c>
      <c r="R1267" s="135"/>
      <c r="S1267" s="74" t="s">
        <v>2993</v>
      </c>
      <c r="U1267" s="109"/>
      <c r="Z1267" s="117"/>
      <c r="AA1267" s="60"/>
      <c r="AB1267" s="60"/>
      <c r="AC1267" s="61"/>
      <c r="AD1267" s="61"/>
      <c r="AE1267" s="61"/>
      <c r="AF1267" s="63"/>
      <c r="AG1267" s="63"/>
      <c r="AH1267" s="74" t="s">
        <v>2993</v>
      </c>
    </row>
    <row r="1268" spans="1:34" ht="15" x14ac:dyDescent="0.2">
      <c r="A1268" s="106" t="s">
        <v>23</v>
      </c>
      <c r="B1268" s="74" t="s">
        <v>1086</v>
      </c>
      <c r="C1268" s="74" t="s">
        <v>1103</v>
      </c>
      <c r="D1268" s="74" t="s">
        <v>1152</v>
      </c>
      <c r="E1268" s="74" t="s">
        <v>1307</v>
      </c>
      <c r="H1268" s="74" t="s">
        <v>636</v>
      </c>
      <c r="I1268" s="74" t="s">
        <v>1311</v>
      </c>
      <c r="J1268" s="74" t="s">
        <v>635</v>
      </c>
      <c r="K1268" s="74" t="s">
        <v>24</v>
      </c>
      <c r="L1268" s="74" t="s">
        <v>2993</v>
      </c>
      <c r="M1268" s="107">
        <v>-5.1606616793025903</v>
      </c>
      <c r="N1268" s="107">
        <v>36.420957278174399</v>
      </c>
      <c r="O1268" s="108">
        <v>1363.28218904342</v>
      </c>
      <c r="P1268" s="108">
        <v>20</v>
      </c>
      <c r="Q1268" s="108">
        <v>19.235888724999999</v>
      </c>
      <c r="R1268" s="135"/>
      <c r="U1268" s="109"/>
      <c r="AA1268" s="60"/>
      <c r="AB1268" s="60"/>
      <c r="AC1268" s="61"/>
      <c r="AD1268" s="62"/>
      <c r="AE1268" s="62"/>
      <c r="AF1268" s="63"/>
      <c r="AG1268" s="63"/>
      <c r="AH1268" s="74" t="s">
        <v>2993</v>
      </c>
    </row>
    <row r="1269" spans="1:34" ht="15" x14ac:dyDescent="0.2">
      <c r="A1269" s="106" t="s">
        <v>23</v>
      </c>
      <c r="B1269" s="74" t="s">
        <v>1086</v>
      </c>
      <c r="C1269" s="74" t="s">
        <v>1103</v>
      </c>
      <c r="D1269" s="74" t="s">
        <v>1152</v>
      </c>
      <c r="E1269" s="74" t="s">
        <v>1307</v>
      </c>
      <c r="H1269" s="74" t="s">
        <v>636</v>
      </c>
      <c r="I1269" s="74" t="s">
        <v>1311</v>
      </c>
      <c r="J1269" s="74" t="s">
        <v>635</v>
      </c>
      <c r="K1269" s="74" t="s">
        <v>25</v>
      </c>
      <c r="L1269" s="74" t="s">
        <v>2993</v>
      </c>
      <c r="M1269" s="107">
        <v>-5.1614851665593102</v>
      </c>
      <c r="N1269" s="107">
        <v>36.421145550874598</v>
      </c>
      <c r="O1269" s="108">
        <v>1364.19505599114</v>
      </c>
      <c r="P1269" s="108">
        <v>20</v>
      </c>
      <c r="Q1269" s="108">
        <v>19.235888724999999</v>
      </c>
      <c r="R1269" s="137"/>
      <c r="U1269" s="109"/>
      <c r="AA1269" s="60"/>
      <c r="AB1269" s="60"/>
      <c r="AC1269" s="61"/>
      <c r="AD1269" s="62"/>
      <c r="AE1269" s="62"/>
      <c r="AF1269" s="63"/>
      <c r="AG1269" s="63"/>
      <c r="AH1269" s="74" t="s">
        <v>2993</v>
      </c>
    </row>
    <row r="1270" spans="1:34" ht="15" x14ac:dyDescent="0.2">
      <c r="A1270" s="106" t="s">
        <v>23</v>
      </c>
      <c r="B1270" s="74" t="s">
        <v>1086</v>
      </c>
      <c r="C1270" s="74" t="s">
        <v>1103</v>
      </c>
      <c r="D1270" s="74" t="s">
        <v>1152</v>
      </c>
      <c r="E1270" s="74" t="s">
        <v>1307</v>
      </c>
      <c r="H1270" s="74" t="s">
        <v>636</v>
      </c>
      <c r="I1270" s="74" t="s">
        <v>1311</v>
      </c>
      <c r="J1270" s="74" t="s">
        <v>635</v>
      </c>
      <c r="K1270" s="74" t="s">
        <v>26</v>
      </c>
      <c r="L1270" s="74" t="s">
        <v>2993</v>
      </c>
      <c r="M1270" s="107">
        <v>-5.1617036059999997</v>
      </c>
      <c r="N1270" s="107">
        <v>36.42131217</v>
      </c>
      <c r="O1270" s="108">
        <v>1372.5301260000001</v>
      </c>
      <c r="P1270" s="108">
        <v>20</v>
      </c>
      <c r="Q1270" s="108">
        <v>19.235888729999999</v>
      </c>
      <c r="R1270" s="135"/>
      <c r="U1270" s="109"/>
      <c r="AA1270" s="60"/>
      <c r="AB1270" s="60"/>
      <c r="AC1270" s="61"/>
      <c r="AD1270" s="62"/>
      <c r="AE1270" s="62"/>
      <c r="AF1270" s="63"/>
      <c r="AG1270" s="63"/>
      <c r="AH1270" s="74" t="s">
        <v>2993</v>
      </c>
    </row>
    <row r="1271" spans="1:34" ht="15" x14ac:dyDescent="0.2">
      <c r="A1271" s="106" t="s">
        <v>23</v>
      </c>
      <c r="B1271" s="74" t="s">
        <v>1086</v>
      </c>
      <c r="C1271" s="74" t="s">
        <v>1103</v>
      </c>
      <c r="D1271" s="74" t="s">
        <v>1152</v>
      </c>
      <c r="E1271" s="74" t="s">
        <v>1307</v>
      </c>
      <c r="H1271" s="74" t="s">
        <v>637</v>
      </c>
      <c r="I1271" s="74" t="s">
        <v>1900</v>
      </c>
      <c r="J1271" s="74" t="s">
        <v>1900</v>
      </c>
      <c r="K1271" s="74" t="s">
        <v>24</v>
      </c>
      <c r="L1271" s="74" t="s">
        <v>2993</v>
      </c>
      <c r="M1271" s="107">
        <v>-5.1542568426616402</v>
      </c>
      <c r="N1271" s="107">
        <v>36.416631458256298</v>
      </c>
      <c r="O1271" s="108">
        <v>1345.4416180130199</v>
      </c>
      <c r="P1271" s="108">
        <v>27</v>
      </c>
      <c r="Q1271" s="108">
        <v>23.650172444999999</v>
      </c>
      <c r="R1271" s="135"/>
      <c r="U1271" s="109"/>
      <c r="Z1271" s="76"/>
      <c r="AA1271" s="60"/>
      <c r="AB1271" s="60"/>
      <c r="AC1271" s="61"/>
      <c r="AD1271" s="61"/>
      <c r="AE1271" s="61"/>
      <c r="AF1271" s="61"/>
      <c r="AG1271" s="63"/>
      <c r="AH1271" s="74" t="s">
        <v>1450</v>
      </c>
    </row>
    <row r="1272" spans="1:34" ht="15" x14ac:dyDescent="0.2">
      <c r="A1272" s="106" t="s">
        <v>23</v>
      </c>
      <c r="B1272" s="74" t="s">
        <v>1086</v>
      </c>
      <c r="C1272" s="74" t="s">
        <v>1103</v>
      </c>
      <c r="D1272" s="74" t="s">
        <v>1152</v>
      </c>
      <c r="E1272" s="74" t="s">
        <v>1307</v>
      </c>
      <c r="H1272" s="74" t="s">
        <v>637</v>
      </c>
      <c r="I1272" s="74" t="s">
        <v>1900</v>
      </c>
      <c r="J1272" s="74" t="s">
        <v>1900</v>
      </c>
      <c r="K1272" s="74" t="s">
        <v>25</v>
      </c>
      <c r="L1272" s="74" t="s">
        <v>2993</v>
      </c>
      <c r="M1272" s="107">
        <v>-5.1536134113312198</v>
      </c>
      <c r="N1272" s="107">
        <v>36.415493600143698</v>
      </c>
      <c r="O1272" s="108">
        <v>1342.50895785995</v>
      </c>
      <c r="P1272" s="108">
        <v>27</v>
      </c>
      <c r="Q1272" s="108">
        <v>23.650172444999999</v>
      </c>
      <c r="R1272" s="135"/>
      <c r="U1272" s="109"/>
      <c r="Z1272" s="76"/>
      <c r="AA1272" s="60"/>
      <c r="AB1272" s="60"/>
      <c r="AC1272" s="61"/>
      <c r="AD1272" s="61"/>
      <c r="AE1272" s="61"/>
      <c r="AF1272" s="61"/>
      <c r="AG1272" s="63"/>
      <c r="AH1272" s="74" t="s">
        <v>1450</v>
      </c>
    </row>
    <row r="1273" spans="1:34" ht="15" x14ac:dyDescent="0.2">
      <c r="A1273" s="106" t="s">
        <v>23</v>
      </c>
      <c r="B1273" s="74" t="s">
        <v>1086</v>
      </c>
      <c r="C1273" s="74" t="s">
        <v>1103</v>
      </c>
      <c r="D1273" s="74" t="s">
        <v>1152</v>
      </c>
      <c r="E1273" s="74" t="s">
        <v>1307</v>
      </c>
      <c r="H1273" s="74" t="s">
        <v>637</v>
      </c>
      <c r="I1273" s="74" t="s">
        <v>1900</v>
      </c>
      <c r="J1273" s="74" t="s">
        <v>1900</v>
      </c>
      <c r="K1273" s="74" t="s">
        <v>26</v>
      </c>
      <c r="L1273" s="74" t="s">
        <v>2993</v>
      </c>
      <c r="M1273" s="107">
        <v>-5.1549791279999999</v>
      </c>
      <c r="N1273" s="107">
        <v>36.417361800000002</v>
      </c>
      <c r="O1273" s="108">
        <v>1346.414215</v>
      </c>
      <c r="P1273" s="108">
        <v>27</v>
      </c>
      <c r="Q1273" s="108">
        <v>23.650172449999999</v>
      </c>
      <c r="R1273" s="135"/>
      <c r="U1273" s="109"/>
      <c r="Z1273" s="76"/>
      <c r="AA1273" s="60"/>
      <c r="AB1273" s="60"/>
      <c r="AC1273" s="61"/>
      <c r="AD1273" s="61"/>
      <c r="AE1273" s="61"/>
      <c r="AF1273" s="61"/>
      <c r="AG1273" s="63"/>
      <c r="AH1273" s="74" t="s">
        <v>1450</v>
      </c>
    </row>
    <row r="1274" spans="1:34" ht="15" x14ac:dyDescent="0.2">
      <c r="A1274" s="106" t="s">
        <v>23</v>
      </c>
      <c r="B1274" s="74" t="s">
        <v>1086</v>
      </c>
      <c r="C1274" s="74" t="s">
        <v>1103</v>
      </c>
      <c r="D1274" s="74" t="s">
        <v>1152</v>
      </c>
      <c r="E1274" s="74" t="s">
        <v>1601</v>
      </c>
      <c r="H1274" s="74" t="s">
        <v>640</v>
      </c>
      <c r="I1274" s="74" t="s">
        <v>646</v>
      </c>
      <c r="J1274" s="74" t="s">
        <v>1899</v>
      </c>
      <c r="K1274" s="74" t="s">
        <v>24</v>
      </c>
      <c r="L1274" s="74" t="s">
        <v>2993</v>
      </c>
      <c r="M1274" s="107">
        <v>-5.1886410374951497</v>
      </c>
      <c r="N1274" s="107">
        <v>36.467958316447501</v>
      </c>
      <c r="O1274" s="108">
        <v>1600.92933488319</v>
      </c>
      <c r="P1274" s="108">
        <v>10</v>
      </c>
      <c r="Q1274" s="108">
        <v>12.37402998</v>
      </c>
      <c r="R1274" s="135"/>
      <c r="U1274" s="109"/>
      <c r="Z1274" s="76"/>
      <c r="AA1274" s="60"/>
      <c r="AB1274" s="60"/>
      <c r="AC1274" s="61"/>
      <c r="AD1274" s="61"/>
      <c r="AE1274" s="61"/>
      <c r="AF1274" s="61"/>
      <c r="AG1274" s="63"/>
      <c r="AH1274" s="74" t="s">
        <v>1329</v>
      </c>
    </row>
    <row r="1275" spans="1:34" ht="15" x14ac:dyDescent="0.2">
      <c r="A1275" s="106" t="s">
        <v>23</v>
      </c>
      <c r="B1275" s="74" t="s">
        <v>1086</v>
      </c>
      <c r="C1275" s="74" t="s">
        <v>1103</v>
      </c>
      <c r="D1275" s="74" t="s">
        <v>1152</v>
      </c>
      <c r="E1275" s="74" t="s">
        <v>1601</v>
      </c>
      <c r="H1275" s="74" t="s">
        <v>640</v>
      </c>
      <c r="I1275" s="74" t="s">
        <v>646</v>
      </c>
      <c r="J1275" s="74" t="s">
        <v>1899</v>
      </c>
      <c r="K1275" s="74" t="s">
        <v>25</v>
      </c>
      <c r="L1275" s="74" t="s">
        <v>2993</v>
      </c>
      <c r="M1275" s="107">
        <v>-5.1883508979138604</v>
      </c>
      <c r="N1275" s="107">
        <v>36.467072964808601</v>
      </c>
      <c r="O1275" s="108">
        <v>1594.45012457955</v>
      </c>
      <c r="P1275" s="108">
        <v>10</v>
      </c>
      <c r="Q1275" s="108">
        <v>12.37402998</v>
      </c>
      <c r="R1275" s="135"/>
      <c r="U1275" s="109"/>
      <c r="Z1275" s="76"/>
      <c r="AA1275" s="60"/>
      <c r="AB1275" s="60"/>
      <c r="AC1275" s="61"/>
      <c r="AD1275" s="61"/>
      <c r="AE1275" s="61"/>
      <c r="AF1275" s="61"/>
      <c r="AG1275" s="63"/>
      <c r="AH1275" s="74" t="s">
        <v>1329</v>
      </c>
    </row>
    <row r="1276" spans="1:34" ht="15" x14ac:dyDescent="0.2">
      <c r="A1276" s="106" t="s">
        <v>23</v>
      </c>
      <c r="B1276" s="74" t="s">
        <v>1086</v>
      </c>
      <c r="C1276" s="74" t="s">
        <v>1103</v>
      </c>
      <c r="D1276" s="74" t="s">
        <v>1152</v>
      </c>
      <c r="E1276" s="74" t="s">
        <v>1601</v>
      </c>
      <c r="H1276" s="74" t="s">
        <v>640</v>
      </c>
      <c r="I1276" s="74" t="s">
        <v>646</v>
      </c>
      <c r="J1276" s="74" t="s">
        <v>1899</v>
      </c>
      <c r="K1276" s="74" t="s">
        <v>26</v>
      </c>
      <c r="L1276" s="74" t="s">
        <v>2993</v>
      </c>
      <c r="M1276" s="107">
        <v>-5.1899292529999999</v>
      </c>
      <c r="N1276" s="107">
        <v>36.466954289999997</v>
      </c>
      <c r="O1276" s="108">
        <v>1607.7911120000001</v>
      </c>
      <c r="P1276" s="108">
        <v>10</v>
      </c>
      <c r="Q1276" s="108">
        <v>12.37402998</v>
      </c>
      <c r="R1276" s="135"/>
      <c r="U1276" s="109"/>
      <c r="Z1276" s="76"/>
      <c r="AA1276" s="60"/>
      <c r="AB1276" s="60"/>
      <c r="AC1276" s="61"/>
      <c r="AD1276" s="61"/>
      <c r="AE1276" s="61"/>
      <c r="AF1276" s="61"/>
      <c r="AG1276" s="63"/>
      <c r="AH1276" s="74" t="s">
        <v>1329</v>
      </c>
    </row>
    <row r="1277" spans="1:34" ht="15" x14ac:dyDescent="0.2">
      <c r="A1277" s="106" t="s">
        <v>23</v>
      </c>
      <c r="B1277" s="74" t="s">
        <v>1086</v>
      </c>
      <c r="C1277" s="74" t="s">
        <v>1103</v>
      </c>
      <c r="D1277" s="74" t="s">
        <v>1152</v>
      </c>
      <c r="E1277" s="74" t="s">
        <v>1601</v>
      </c>
      <c r="H1277" s="74" t="s">
        <v>641</v>
      </c>
      <c r="I1277" s="74" t="s">
        <v>2590</v>
      </c>
      <c r="J1277" s="74" t="s">
        <v>2591</v>
      </c>
      <c r="K1277" s="74" t="s">
        <v>24</v>
      </c>
      <c r="L1277" s="74" t="s">
        <v>2592</v>
      </c>
      <c r="M1277" s="107">
        <v>-5.1894262311114696</v>
      </c>
      <c r="N1277" s="107">
        <v>36.468559049022403</v>
      </c>
      <c r="O1277" s="108">
        <v>1614.8435919349699</v>
      </c>
      <c r="P1277" s="108">
        <v>4.5</v>
      </c>
      <c r="Q1277" s="108">
        <v>3.9054945249999999</v>
      </c>
      <c r="R1277" s="135"/>
      <c r="S1277" s="74">
        <v>45</v>
      </c>
      <c r="U1277" s="109"/>
      <c r="Z1277" s="110"/>
      <c r="AA1277" s="60"/>
      <c r="AB1277" s="60"/>
      <c r="AC1277" s="61"/>
      <c r="AD1277" s="61"/>
      <c r="AE1277" s="78"/>
      <c r="AF1277" s="63"/>
      <c r="AG1277" s="63"/>
      <c r="AH1277" s="74" t="s">
        <v>1907</v>
      </c>
    </row>
    <row r="1278" spans="1:34" ht="15" x14ac:dyDescent="0.2">
      <c r="A1278" s="106" t="s">
        <v>23</v>
      </c>
      <c r="B1278" s="74" t="s">
        <v>1086</v>
      </c>
      <c r="C1278" s="74" t="s">
        <v>1103</v>
      </c>
      <c r="D1278" s="74" t="s">
        <v>1152</v>
      </c>
      <c r="E1278" s="74" t="s">
        <v>1601</v>
      </c>
      <c r="H1278" s="74" t="s">
        <v>641</v>
      </c>
      <c r="I1278" s="74" t="s">
        <v>2590</v>
      </c>
      <c r="J1278" s="74" t="s">
        <v>2591</v>
      </c>
      <c r="K1278" s="74" t="s">
        <v>25</v>
      </c>
      <c r="L1278" s="74" t="s">
        <v>2592</v>
      </c>
      <c r="M1278" s="107">
        <v>-5.1889549844211498</v>
      </c>
      <c r="N1278" s="107">
        <v>36.468406642171097</v>
      </c>
      <c r="O1278" s="108">
        <v>1607.3389563170999</v>
      </c>
      <c r="P1278" s="108">
        <v>4.5</v>
      </c>
      <c r="Q1278" s="108">
        <v>3.9054945249999999</v>
      </c>
      <c r="R1278" s="135"/>
      <c r="S1278" s="74">
        <v>50</v>
      </c>
      <c r="U1278" s="109"/>
      <c r="Z1278" s="110"/>
      <c r="AA1278" s="60"/>
      <c r="AB1278" s="60"/>
      <c r="AC1278" s="61"/>
      <c r="AD1278" s="61"/>
      <c r="AE1278" s="61"/>
      <c r="AF1278" s="63"/>
      <c r="AG1278" s="63"/>
      <c r="AH1278" s="74" t="s">
        <v>1921</v>
      </c>
    </row>
    <row r="1279" spans="1:34" ht="15" x14ac:dyDescent="0.2">
      <c r="A1279" s="106" t="s">
        <v>23</v>
      </c>
      <c r="B1279" s="74" t="s">
        <v>1086</v>
      </c>
      <c r="C1279" s="74" t="s">
        <v>1103</v>
      </c>
      <c r="D1279" s="74" t="s">
        <v>1152</v>
      </c>
      <c r="E1279" s="74" t="s">
        <v>1601</v>
      </c>
      <c r="H1279" s="74" t="s">
        <v>641</v>
      </c>
      <c r="I1279" s="74" t="s">
        <v>2590</v>
      </c>
      <c r="J1279" s="74" t="s">
        <v>2591</v>
      </c>
      <c r="K1279" s="74" t="s">
        <v>26</v>
      </c>
      <c r="L1279" s="74" t="s">
        <v>2592</v>
      </c>
      <c r="M1279" s="107">
        <v>-5.1901264640000004</v>
      </c>
      <c r="N1279" s="107">
        <v>36.469171639999999</v>
      </c>
      <c r="O1279" s="108">
        <v>1612.612046</v>
      </c>
      <c r="P1279" s="108">
        <v>4.5</v>
      </c>
      <c r="Q1279" s="108">
        <v>3.9054945249999999</v>
      </c>
      <c r="R1279" s="135"/>
      <c r="S1279" s="74">
        <v>30</v>
      </c>
      <c r="U1279" s="109"/>
      <c r="W1279" s="108"/>
      <c r="Y1279" s="108"/>
      <c r="Z1279" s="110"/>
      <c r="AA1279" s="60"/>
      <c r="AB1279" s="60"/>
      <c r="AC1279" s="61"/>
      <c r="AD1279" s="61"/>
      <c r="AE1279" s="61"/>
      <c r="AF1279" s="63"/>
      <c r="AG1279" s="63"/>
      <c r="AH1279" s="74" t="s">
        <v>1921</v>
      </c>
    </row>
    <row r="1280" spans="1:34" ht="15" x14ac:dyDescent="0.2">
      <c r="A1280" s="106" t="s">
        <v>23</v>
      </c>
      <c r="B1280" s="74" t="s">
        <v>1086</v>
      </c>
      <c r="C1280" s="74" t="s">
        <v>1103</v>
      </c>
      <c r="D1280" s="74" t="s">
        <v>1152</v>
      </c>
      <c r="E1280" s="74" t="s">
        <v>1601</v>
      </c>
      <c r="H1280" s="74" t="s">
        <v>642</v>
      </c>
      <c r="I1280" s="74" t="s">
        <v>1602</v>
      </c>
      <c r="J1280" s="74" t="s">
        <v>643</v>
      </c>
      <c r="K1280" s="74" t="s">
        <v>24</v>
      </c>
      <c r="L1280" s="74" t="s">
        <v>2993</v>
      </c>
      <c r="M1280" s="107">
        <v>-5.1891208964173599</v>
      </c>
      <c r="N1280" s="107">
        <v>36.476854408095299</v>
      </c>
      <c r="O1280" s="108">
        <v>1525.3193399471299</v>
      </c>
      <c r="P1280" s="108">
        <v>12</v>
      </c>
      <c r="Q1280" s="108">
        <v>12.232438815</v>
      </c>
      <c r="R1280" s="135"/>
      <c r="U1280" s="109"/>
      <c r="AA1280" s="60"/>
      <c r="AB1280" s="60"/>
      <c r="AC1280" s="61"/>
      <c r="AD1280" s="62"/>
      <c r="AE1280" s="62"/>
      <c r="AF1280" s="63"/>
      <c r="AG1280" s="63"/>
      <c r="AH1280" s="74" t="s">
        <v>2993</v>
      </c>
    </row>
    <row r="1281" spans="1:34" ht="15" x14ac:dyDescent="0.2">
      <c r="A1281" s="106" t="s">
        <v>23</v>
      </c>
      <c r="B1281" s="74" t="s">
        <v>1086</v>
      </c>
      <c r="C1281" s="74" t="s">
        <v>1103</v>
      </c>
      <c r="D1281" s="74" t="s">
        <v>1152</v>
      </c>
      <c r="E1281" s="74" t="s">
        <v>1601</v>
      </c>
      <c r="H1281" s="74" t="s">
        <v>642</v>
      </c>
      <c r="I1281" s="74" t="s">
        <v>1602</v>
      </c>
      <c r="J1281" s="74" t="s">
        <v>643</v>
      </c>
      <c r="K1281" s="74" t="s">
        <v>25</v>
      </c>
      <c r="L1281" s="74" t="s">
        <v>2993</v>
      </c>
      <c r="M1281" s="107">
        <v>-5.1884299453829401</v>
      </c>
      <c r="N1281" s="107">
        <v>36.476957457573803</v>
      </c>
      <c r="O1281" s="108">
        <v>1501.8065052741399</v>
      </c>
      <c r="P1281" s="108">
        <v>12</v>
      </c>
      <c r="Q1281" s="108">
        <v>12.232438815</v>
      </c>
      <c r="R1281" s="135"/>
      <c r="U1281" s="109"/>
      <c r="AA1281" s="60"/>
      <c r="AB1281" s="60"/>
      <c r="AC1281" s="61"/>
      <c r="AD1281" s="62"/>
      <c r="AE1281" s="62"/>
      <c r="AF1281" s="63"/>
      <c r="AG1281" s="63"/>
      <c r="AH1281" s="74" t="s">
        <v>2993</v>
      </c>
    </row>
    <row r="1282" spans="1:34" ht="15" x14ac:dyDescent="0.2">
      <c r="A1282" s="106" t="s">
        <v>23</v>
      </c>
      <c r="B1282" s="74" t="s">
        <v>1086</v>
      </c>
      <c r="C1282" s="74" t="s">
        <v>1103</v>
      </c>
      <c r="D1282" s="74" t="s">
        <v>1152</v>
      </c>
      <c r="E1282" s="74" t="s">
        <v>1601</v>
      </c>
      <c r="H1282" s="74" t="s">
        <v>642</v>
      </c>
      <c r="I1282" s="74" t="s">
        <v>1602</v>
      </c>
      <c r="J1282" s="74" t="s">
        <v>643</v>
      </c>
      <c r="K1282" s="74" t="s">
        <v>26</v>
      </c>
      <c r="L1282" s="74" t="s">
        <v>2993</v>
      </c>
      <c r="M1282" s="107">
        <v>-5.1898291099999998</v>
      </c>
      <c r="N1282" s="107">
        <v>36.476734829999998</v>
      </c>
      <c r="O1282" s="108">
        <v>1523.271483</v>
      </c>
      <c r="P1282" s="108">
        <v>12</v>
      </c>
      <c r="Q1282" s="108">
        <v>12.23243882</v>
      </c>
      <c r="R1282" s="135"/>
      <c r="U1282" s="109"/>
      <c r="AA1282" s="60"/>
      <c r="AB1282" s="60"/>
      <c r="AC1282" s="61"/>
      <c r="AD1282" s="62"/>
      <c r="AE1282" s="62"/>
      <c r="AF1282" s="63"/>
      <c r="AG1282" s="63"/>
      <c r="AH1282" s="74" t="s">
        <v>2993</v>
      </c>
    </row>
    <row r="1283" spans="1:34" ht="15" x14ac:dyDescent="0.2">
      <c r="A1283" s="106" t="s">
        <v>23</v>
      </c>
      <c r="B1283" s="74" t="s">
        <v>1086</v>
      </c>
      <c r="C1283" s="74" t="s">
        <v>1103</v>
      </c>
      <c r="D1283" s="74" t="s">
        <v>1152</v>
      </c>
      <c r="E1283" s="74" t="s">
        <v>1601</v>
      </c>
      <c r="H1283" s="74" t="s">
        <v>644</v>
      </c>
      <c r="I1283" s="74" t="s">
        <v>1673</v>
      </c>
      <c r="J1283" s="74" t="s">
        <v>1674</v>
      </c>
      <c r="K1283" s="74" t="s">
        <v>24</v>
      </c>
      <c r="L1283" s="74" t="s">
        <v>1675</v>
      </c>
      <c r="M1283" s="107">
        <v>-5.19485041892049</v>
      </c>
      <c r="N1283" s="107">
        <v>36.473155191779199</v>
      </c>
      <c r="O1283" s="108">
        <v>1535.83815524179</v>
      </c>
      <c r="P1283" s="108">
        <v>6</v>
      </c>
      <c r="Q1283" s="108">
        <v>4.1894181699999997</v>
      </c>
      <c r="R1283" s="135"/>
      <c r="S1283" s="74">
        <v>61</v>
      </c>
      <c r="U1283" s="109"/>
      <c r="W1283" s="108"/>
      <c r="Y1283" s="108"/>
      <c r="Z1283" s="108"/>
      <c r="AA1283" s="60"/>
      <c r="AB1283" s="60"/>
      <c r="AC1283" s="61"/>
      <c r="AD1283" s="62"/>
      <c r="AE1283" s="78"/>
      <c r="AF1283" s="63"/>
      <c r="AG1283" s="63"/>
      <c r="AH1283" s="74" t="s">
        <v>2993</v>
      </c>
    </row>
    <row r="1284" spans="1:34" ht="15" x14ac:dyDescent="0.2">
      <c r="A1284" s="106" t="s">
        <v>23</v>
      </c>
      <c r="B1284" s="74" t="s">
        <v>1086</v>
      </c>
      <c r="C1284" s="74" t="s">
        <v>1103</v>
      </c>
      <c r="D1284" s="74" t="s">
        <v>1152</v>
      </c>
      <c r="E1284" s="74" t="s">
        <v>1601</v>
      </c>
      <c r="H1284" s="74" t="s">
        <v>644</v>
      </c>
      <c r="I1284" s="74" t="s">
        <v>1673</v>
      </c>
      <c r="J1284" s="74" t="s">
        <v>1674</v>
      </c>
      <c r="K1284" s="74" t="s">
        <v>25</v>
      </c>
      <c r="L1284" s="74" t="s">
        <v>1676</v>
      </c>
      <c r="M1284" s="107">
        <v>-5.1944240912328903</v>
      </c>
      <c r="N1284" s="107">
        <v>36.4734933556961</v>
      </c>
      <c r="O1284" s="108">
        <v>1536.9678332741601</v>
      </c>
      <c r="P1284" s="108">
        <v>6</v>
      </c>
      <c r="Q1284" s="108">
        <v>4.1894181699999997</v>
      </c>
      <c r="R1284" s="135"/>
      <c r="S1284" s="74">
        <v>74</v>
      </c>
      <c r="U1284" s="109"/>
      <c r="W1284" s="108"/>
      <c r="Y1284" s="108"/>
      <c r="Z1284" s="108"/>
      <c r="AA1284" s="60"/>
      <c r="AB1284" s="60"/>
      <c r="AC1284" s="61"/>
      <c r="AD1284" s="62"/>
      <c r="AE1284" s="62"/>
      <c r="AF1284" s="63"/>
      <c r="AG1284" s="63"/>
      <c r="AH1284" s="74" t="s">
        <v>2993</v>
      </c>
    </row>
    <row r="1285" spans="1:34" ht="15" x14ac:dyDescent="0.2">
      <c r="A1285" s="106" t="s">
        <v>23</v>
      </c>
      <c r="B1285" s="74" t="s">
        <v>1086</v>
      </c>
      <c r="C1285" s="74" t="s">
        <v>1103</v>
      </c>
      <c r="D1285" s="74" t="s">
        <v>1152</v>
      </c>
      <c r="E1285" s="74" t="s">
        <v>1601</v>
      </c>
      <c r="H1285" s="74" t="s">
        <v>644</v>
      </c>
      <c r="I1285" s="74" t="s">
        <v>1673</v>
      </c>
      <c r="J1285" s="74" t="s">
        <v>1674</v>
      </c>
      <c r="K1285" s="74" t="s">
        <v>26</v>
      </c>
      <c r="L1285" s="74" t="s">
        <v>1677</v>
      </c>
      <c r="M1285" s="107">
        <v>-5.1952421229999999</v>
      </c>
      <c r="N1285" s="107">
        <v>36.473573010000003</v>
      </c>
      <c r="O1285" s="108">
        <v>1525.927739</v>
      </c>
      <c r="P1285" s="108">
        <v>6</v>
      </c>
      <c r="Q1285" s="108">
        <v>4.1894181699999997</v>
      </c>
      <c r="R1285" s="135"/>
      <c r="S1285" s="74">
        <v>81</v>
      </c>
      <c r="U1285" s="109"/>
      <c r="W1285" s="108"/>
      <c r="Y1285" s="108"/>
      <c r="Z1285" s="108"/>
      <c r="AA1285" s="60"/>
      <c r="AB1285" s="60"/>
      <c r="AC1285" s="61"/>
      <c r="AD1285" s="62"/>
      <c r="AE1285" s="62"/>
      <c r="AF1285" s="63"/>
      <c r="AG1285" s="63"/>
      <c r="AH1285" s="74" t="s">
        <v>2993</v>
      </c>
    </row>
    <row r="1286" spans="1:34" ht="15" x14ac:dyDescent="0.2">
      <c r="A1286" s="106" t="s">
        <v>23</v>
      </c>
      <c r="B1286" s="74" t="s">
        <v>1086</v>
      </c>
      <c r="C1286" s="74" t="s">
        <v>1103</v>
      </c>
      <c r="D1286" s="74" t="s">
        <v>1152</v>
      </c>
      <c r="E1286" s="74" t="s">
        <v>1601</v>
      </c>
      <c r="H1286" s="74" t="s">
        <v>645</v>
      </c>
      <c r="I1286" s="74" t="s">
        <v>1909</v>
      </c>
      <c r="J1286" s="74" t="s">
        <v>1910</v>
      </c>
      <c r="K1286" s="74" t="s">
        <v>24</v>
      </c>
      <c r="L1286" s="74" t="s">
        <v>1913</v>
      </c>
      <c r="M1286" s="107">
        <v>-5.1907999999999896</v>
      </c>
      <c r="N1286" s="107">
        <v>36.470759999999999</v>
      </c>
      <c r="O1286" s="108">
        <v>1664.3</v>
      </c>
      <c r="P1286" s="108">
        <v>20</v>
      </c>
      <c r="Q1286" s="108">
        <v>22.834973049999999</v>
      </c>
      <c r="R1286" s="135"/>
      <c r="S1286" s="74">
        <v>78</v>
      </c>
      <c r="T1286" s="74">
        <v>13</v>
      </c>
      <c r="U1286" s="109"/>
      <c r="Z1286" s="76"/>
      <c r="AA1286" s="60"/>
      <c r="AB1286" s="60"/>
      <c r="AC1286" s="61"/>
      <c r="AD1286" s="61"/>
      <c r="AE1286" s="78"/>
      <c r="AF1286" s="61"/>
      <c r="AG1286" s="63"/>
      <c r="AH1286" s="74" t="s">
        <v>2903</v>
      </c>
    </row>
    <row r="1287" spans="1:34" ht="15" x14ac:dyDescent="0.2">
      <c r="A1287" s="106" t="s">
        <v>23</v>
      </c>
      <c r="B1287" s="74" t="s">
        <v>1086</v>
      </c>
      <c r="C1287" s="74" t="s">
        <v>1103</v>
      </c>
      <c r="D1287" s="74" t="s">
        <v>1152</v>
      </c>
      <c r="E1287" s="74" t="s">
        <v>1601</v>
      </c>
      <c r="H1287" s="74" t="s">
        <v>645</v>
      </c>
      <c r="I1287" s="74" t="s">
        <v>1909</v>
      </c>
      <c r="J1287" s="74" t="s">
        <v>1910</v>
      </c>
      <c r="K1287" s="74" t="s">
        <v>25</v>
      </c>
      <c r="L1287" s="74" t="s">
        <v>1913</v>
      </c>
      <c r="M1287" s="107">
        <v>-5.1900516666666601</v>
      </c>
      <c r="N1287" s="107">
        <v>36.471326666666599</v>
      </c>
      <c r="O1287" s="108">
        <v>1665.3</v>
      </c>
      <c r="P1287" s="108">
        <v>20</v>
      </c>
      <c r="Q1287" s="108">
        <v>22.834973049999999</v>
      </c>
      <c r="R1287" s="135"/>
      <c r="S1287" s="74">
        <v>43</v>
      </c>
      <c r="U1287" s="109"/>
      <c r="W1287" s="108"/>
      <c r="Y1287" s="108"/>
      <c r="Z1287" s="76"/>
      <c r="AA1287" s="60"/>
      <c r="AB1287" s="60"/>
      <c r="AC1287" s="61"/>
      <c r="AD1287" s="61"/>
      <c r="AE1287" s="61"/>
      <c r="AF1287" s="61"/>
      <c r="AG1287" s="63"/>
      <c r="AH1287" s="74" t="s">
        <v>2903</v>
      </c>
    </row>
    <row r="1288" spans="1:34" ht="15" x14ac:dyDescent="0.2">
      <c r="A1288" s="106" t="s">
        <v>23</v>
      </c>
      <c r="B1288" s="74" t="s">
        <v>1086</v>
      </c>
      <c r="C1288" s="74" t="s">
        <v>1103</v>
      </c>
      <c r="D1288" s="74" t="s">
        <v>1152</v>
      </c>
      <c r="E1288" s="74" t="s">
        <v>1153</v>
      </c>
      <c r="H1288" s="74" t="s">
        <v>647</v>
      </c>
      <c r="I1288" s="74" t="s">
        <v>2889</v>
      </c>
      <c r="J1288" s="74" t="s">
        <v>2890</v>
      </c>
      <c r="K1288" s="74" t="s">
        <v>24</v>
      </c>
      <c r="L1288" s="74" t="s">
        <v>2993</v>
      </c>
      <c r="M1288" s="107">
        <v>-5.1814249999999999</v>
      </c>
      <c r="N1288" s="107">
        <v>36.491401666666597</v>
      </c>
      <c r="O1288" s="108">
        <v>1446.2</v>
      </c>
      <c r="P1288" s="108">
        <v>7</v>
      </c>
      <c r="Q1288" s="108">
        <v>6.4131160649999996</v>
      </c>
      <c r="R1288" s="135"/>
      <c r="U1288" s="109"/>
      <c r="Z1288" s="110"/>
      <c r="AA1288" s="60"/>
      <c r="AB1288" s="60"/>
      <c r="AC1288" s="61"/>
      <c r="AD1288" s="61"/>
      <c r="AE1288" s="61"/>
      <c r="AF1288" s="63"/>
      <c r="AG1288" s="63"/>
      <c r="AH1288" s="74" t="s">
        <v>2903</v>
      </c>
    </row>
    <row r="1289" spans="1:34" ht="15" x14ac:dyDescent="0.2">
      <c r="A1289" s="106" t="s">
        <v>23</v>
      </c>
      <c r="B1289" s="74" t="s">
        <v>1086</v>
      </c>
      <c r="C1289" s="74" t="s">
        <v>1103</v>
      </c>
      <c r="D1289" s="74" t="s">
        <v>1152</v>
      </c>
      <c r="E1289" s="74" t="s">
        <v>1153</v>
      </c>
      <c r="H1289" s="74" t="s">
        <v>647</v>
      </c>
      <c r="I1289" s="74" t="s">
        <v>2889</v>
      </c>
      <c r="J1289" s="74" t="s">
        <v>2890</v>
      </c>
      <c r="K1289" s="74" t="s">
        <v>25</v>
      </c>
      <c r="L1289" s="74" t="s">
        <v>2993</v>
      </c>
      <c r="M1289" s="107">
        <v>-5.1824866666666596</v>
      </c>
      <c r="N1289" s="107">
        <v>36.4910383333333</v>
      </c>
      <c r="O1289" s="108">
        <v>1444.9</v>
      </c>
      <c r="P1289" s="108">
        <v>7</v>
      </c>
      <c r="Q1289" s="108">
        <v>6.4131160649999996</v>
      </c>
      <c r="R1289" s="135"/>
      <c r="U1289" s="109"/>
      <c r="Z1289" s="110"/>
      <c r="AA1289" s="60"/>
      <c r="AB1289" s="60"/>
      <c r="AC1289" s="61"/>
      <c r="AD1289" s="61"/>
      <c r="AE1289" s="61"/>
      <c r="AF1289" s="63"/>
      <c r="AG1289" s="63"/>
      <c r="AH1289" s="74" t="s">
        <v>2993</v>
      </c>
    </row>
    <row r="1290" spans="1:34" ht="15" x14ac:dyDescent="0.2">
      <c r="A1290" s="106" t="s">
        <v>23</v>
      </c>
      <c r="B1290" s="74" t="s">
        <v>1086</v>
      </c>
      <c r="C1290" s="74" t="s">
        <v>1103</v>
      </c>
      <c r="D1290" s="74" t="s">
        <v>1152</v>
      </c>
      <c r="E1290" s="74" t="s">
        <v>1153</v>
      </c>
      <c r="H1290" s="74" t="s">
        <v>647</v>
      </c>
      <c r="I1290" s="74" t="s">
        <v>2889</v>
      </c>
      <c r="J1290" s="74" t="s">
        <v>2890</v>
      </c>
      <c r="K1290" s="74" t="s">
        <v>26</v>
      </c>
      <c r="L1290" s="74" t="s">
        <v>2993</v>
      </c>
      <c r="M1290" s="107">
        <v>-5.1807966670000001</v>
      </c>
      <c r="N1290" s="107">
        <v>36.491893330000003</v>
      </c>
      <c r="O1290" s="108">
        <v>1445.9</v>
      </c>
      <c r="P1290" s="108">
        <v>7</v>
      </c>
      <c r="Q1290" s="108">
        <v>6.4131160649999996</v>
      </c>
      <c r="R1290" s="135"/>
      <c r="U1290" s="109"/>
      <c r="Z1290" s="110"/>
      <c r="AA1290" s="60"/>
      <c r="AB1290" s="60"/>
      <c r="AC1290" s="61"/>
      <c r="AD1290" s="61"/>
      <c r="AE1290" s="61"/>
      <c r="AF1290" s="63"/>
      <c r="AG1290" s="63"/>
      <c r="AH1290" s="74" t="s">
        <v>2993</v>
      </c>
    </row>
    <row r="1291" spans="1:34" ht="15" x14ac:dyDescent="0.2">
      <c r="A1291" s="106" t="s">
        <v>23</v>
      </c>
      <c r="B1291" s="74" t="s">
        <v>1086</v>
      </c>
      <c r="C1291" s="74" t="s">
        <v>1103</v>
      </c>
      <c r="D1291" s="74" t="s">
        <v>1152</v>
      </c>
      <c r="E1291" s="74" t="s">
        <v>1153</v>
      </c>
      <c r="H1291" s="74" t="s">
        <v>648</v>
      </c>
      <c r="I1291" s="74" t="s">
        <v>1154</v>
      </c>
      <c r="J1291" s="74" t="s">
        <v>1155</v>
      </c>
      <c r="K1291" s="74" t="s">
        <v>24</v>
      </c>
      <c r="L1291" s="74" t="s">
        <v>2993</v>
      </c>
      <c r="M1291" s="107">
        <v>-5.1813849999999997</v>
      </c>
      <c r="N1291" s="107">
        <v>36.496751666666597</v>
      </c>
      <c r="O1291" s="108">
        <v>1424.2</v>
      </c>
      <c r="P1291" s="108">
        <v>10</v>
      </c>
      <c r="Q1291" s="108">
        <v>7.9555454750000001</v>
      </c>
      <c r="R1291" s="135"/>
      <c r="U1291" s="109"/>
      <c r="AA1291" s="60"/>
      <c r="AB1291" s="60"/>
      <c r="AC1291" s="61"/>
      <c r="AD1291" s="62"/>
      <c r="AE1291" s="62"/>
      <c r="AF1291" s="63"/>
      <c r="AG1291" s="63"/>
      <c r="AH1291" s="74" t="s">
        <v>2993</v>
      </c>
    </row>
    <row r="1292" spans="1:34" ht="15" x14ac:dyDescent="0.2">
      <c r="A1292" s="106" t="s">
        <v>23</v>
      </c>
      <c r="B1292" s="74" t="s">
        <v>1086</v>
      </c>
      <c r="C1292" s="74" t="s">
        <v>1103</v>
      </c>
      <c r="D1292" s="74" t="s">
        <v>1152</v>
      </c>
      <c r="E1292" s="74" t="s">
        <v>1153</v>
      </c>
      <c r="H1292" s="74" t="s">
        <v>648</v>
      </c>
      <c r="I1292" s="74" t="s">
        <v>1154</v>
      </c>
      <c r="J1292" s="74" t="s">
        <v>1155</v>
      </c>
      <c r="K1292" s="74" t="s">
        <v>25</v>
      </c>
      <c r="L1292" s="74" t="s">
        <v>2993</v>
      </c>
      <c r="M1292" s="107">
        <v>-5.1802966666666599</v>
      </c>
      <c r="N1292" s="107">
        <v>36.4975083333333</v>
      </c>
      <c r="O1292" s="108">
        <v>1410.6</v>
      </c>
      <c r="P1292" s="108">
        <v>10</v>
      </c>
      <c r="Q1292" s="108">
        <v>7.9555454750000001</v>
      </c>
      <c r="R1292" s="135"/>
      <c r="U1292" s="109"/>
      <c r="AA1292" s="60"/>
      <c r="AB1292" s="60"/>
      <c r="AC1292" s="61"/>
      <c r="AD1292" s="62"/>
      <c r="AE1292" s="62"/>
      <c r="AF1292" s="63"/>
      <c r="AG1292" s="63"/>
      <c r="AH1292" s="74" t="s">
        <v>2387</v>
      </c>
    </row>
    <row r="1293" spans="1:34" ht="15" x14ac:dyDescent="0.2">
      <c r="A1293" s="106" t="s">
        <v>23</v>
      </c>
      <c r="B1293" s="74" t="s">
        <v>1086</v>
      </c>
      <c r="C1293" s="74" t="s">
        <v>1103</v>
      </c>
      <c r="D1293" s="74" t="s">
        <v>1152</v>
      </c>
      <c r="E1293" s="74" t="s">
        <v>1153</v>
      </c>
      <c r="H1293" s="74" t="s">
        <v>648</v>
      </c>
      <c r="I1293" s="74" t="s">
        <v>1154</v>
      </c>
      <c r="J1293" s="74" t="s">
        <v>1155</v>
      </c>
      <c r="K1293" s="74" t="s">
        <v>26</v>
      </c>
      <c r="L1293" s="74" t="s">
        <v>2993</v>
      </c>
      <c r="M1293" s="107">
        <v>-5.1830299999999996</v>
      </c>
      <c r="N1293" s="107">
        <v>36.496180000000003</v>
      </c>
      <c r="O1293" s="108">
        <v>1442.1</v>
      </c>
      <c r="P1293" s="108">
        <v>10</v>
      </c>
      <c r="Q1293" s="108">
        <v>7.9555454750000001</v>
      </c>
      <c r="R1293" s="135"/>
      <c r="U1293" s="109"/>
      <c r="AA1293" s="60"/>
      <c r="AB1293" s="60"/>
      <c r="AC1293" s="61"/>
      <c r="AD1293" s="62"/>
      <c r="AE1293" s="62"/>
      <c r="AF1293" s="63"/>
      <c r="AG1293" s="63"/>
      <c r="AH1293" s="74" t="s">
        <v>2387</v>
      </c>
    </row>
    <row r="1294" spans="1:34" ht="15" x14ac:dyDescent="0.2">
      <c r="A1294" s="106" t="s">
        <v>23</v>
      </c>
      <c r="B1294" s="74" t="s">
        <v>1086</v>
      </c>
      <c r="C1294" s="74" t="s">
        <v>1103</v>
      </c>
      <c r="D1294" s="74" t="s">
        <v>1152</v>
      </c>
      <c r="E1294" s="74" t="s">
        <v>1153</v>
      </c>
      <c r="H1294" s="74" t="s">
        <v>649</v>
      </c>
      <c r="I1294" s="74" t="s">
        <v>2796</v>
      </c>
      <c r="J1294" s="74" t="s">
        <v>2797</v>
      </c>
      <c r="K1294" s="74" t="s">
        <v>24</v>
      </c>
      <c r="L1294" s="74" t="s">
        <v>2993</v>
      </c>
      <c r="M1294" s="107">
        <v>-5.1955970499959498</v>
      </c>
      <c r="N1294" s="107">
        <v>36.491453968397899</v>
      </c>
      <c r="O1294" s="108">
        <v>1444.9563444416899</v>
      </c>
      <c r="P1294" s="108">
        <v>26</v>
      </c>
      <c r="Q1294" s="108">
        <v>24.141170079999998</v>
      </c>
      <c r="R1294" s="135"/>
      <c r="U1294" s="109"/>
      <c r="AA1294" s="60"/>
      <c r="AB1294" s="60"/>
      <c r="AC1294" s="61"/>
      <c r="AD1294" s="62"/>
      <c r="AE1294" s="62"/>
      <c r="AF1294" s="63"/>
      <c r="AG1294" s="63"/>
      <c r="AH1294" s="74" t="s">
        <v>2387</v>
      </c>
    </row>
    <row r="1295" spans="1:34" ht="15" x14ac:dyDescent="0.2">
      <c r="A1295" s="106" t="s">
        <v>23</v>
      </c>
      <c r="B1295" s="74" t="s">
        <v>1086</v>
      </c>
      <c r="C1295" s="74" t="s">
        <v>1103</v>
      </c>
      <c r="D1295" s="74" t="s">
        <v>1152</v>
      </c>
      <c r="E1295" s="74" t="s">
        <v>1153</v>
      </c>
      <c r="H1295" s="74" t="s">
        <v>649</v>
      </c>
      <c r="I1295" s="74" t="s">
        <v>2796</v>
      </c>
      <c r="J1295" s="74" t="s">
        <v>2797</v>
      </c>
      <c r="K1295" s="74" t="s">
        <v>25</v>
      </c>
      <c r="L1295" s="74" t="s">
        <v>2993</v>
      </c>
      <c r="M1295" s="107">
        <v>-5.1933438490541297</v>
      </c>
      <c r="N1295" s="107">
        <v>36.492046930525603</v>
      </c>
      <c r="O1295" s="108">
        <v>1432.84748003549</v>
      </c>
      <c r="P1295" s="108">
        <v>26</v>
      </c>
      <c r="Q1295" s="108">
        <v>24.141170079999998</v>
      </c>
      <c r="R1295" s="135"/>
      <c r="U1295" s="109"/>
      <c r="AA1295" s="60"/>
      <c r="AB1295" s="60"/>
      <c r="AC1295" s="61"/>
      <c r="AD1295" s="62"/>
      <c r="AE1295" s="62"/>
      <c r="AF1295" s="63"/>
      <c r="AG1295" s="63"/>
      <c r="AH1295" s="74" t="s">
        <v>2993</v>
      </c>
    </row>
    <row r="1296" spans="1:34" ht="15" x14ac:dyDescent="0.2">
      <c r="A1296" s="106" t="s">
        <v>23</v>
      </c>
      <c r="B1296" s="74" t="s">
        <v>1086</v>
      </c>
      <c r="C1296" s="74" t="s">
        <v>1103</v>
      </c>
      <c r="D1296" s="74" t="s">
        <v>1152</v>
      </c>
      <c r="E1296" s="74" t="s">
        <v>1153</v>
      </c>
      <c r="H1296" s="74" t="s">
        <v>649</v>
      </c>
      <c r="I1296" s="74" t="s">
        <v>2796</v>
      </c>
      <c r="J1296" s="74" t="s">
        <v>2797</v>
      </c>
      <c r="K1296" s="74" t="s">
        <v>26</v>
      </c>
      <c r="L1296" s="74" t="s">
        <v>2993</v>
      </c>
      <c r="M1296" s="107">
        <v>-5.1969770610000001</v>
      </c>
      <c r="N1296" s="107">
        <v>36.491371809999997</v>
      </c>
      <c r="O1296" s="108">
        <v>1449.011935</v>
      </c>
      <c r="P1296" s="108">
        <v>26</v>
      </c>
      <c r="Q1296" s="108">
        <v>24.141170079999998</v>
      </c>
      <c r="R1296" s="135"/>
      <c r="U1296" s="109"/>
      <c r="AA1296" s="60"/>
      <c r="AB1296" s="60"/>
      <c r="AC1296" s="61"/>
      <c r="AD1296" s="62"/>
      <c r="AE1296" s="62"/>
      <c r="AF1296" s="63"/>
      <c r="AG1296" s="63"/>
      <c r="AH1296" s="74" t="s">
        <v>2993</v>
      </c>
    </row>
    <row r="1297" spans="1:34" ht="15" x14ac:dyDescent="0.2">
      <c r="A1297" s="106" t="s">
        <v>23</v>
      </c>
      <c r="B1297" s="74" t="s">
        <v>1086</v>
      </c>
      <c r="C1297" s="74" t="s">
        <v>1103</v>
      </c>
      <c r="D1297" s="74" t="s">
        <v>1152</v>
      </c>
      <c r="E1297" s="74" t="s">
        <v>1153</v>
      </c>
      <c r="H1297" s="74" t="s">
        <v>651</v>
      </c>
      <c r="I1297" s="74" t="s">
        <v>650</v>
      </c>
      <c r="J1297" s="74" t="s">
        <v>650</v>
      </c>
      <c r="K1297" s="74" t="s">
        <v>24</v>
      </c>
      <c r="L1297" s="74" t="s">
        <v>2993</v>
      </c>
      <c r="M1297" s="107">
        <v>-5.1895078417968996</v>
      </c>
      <c r="N1297" s="107">
        <v>36.4982929740355</v>
      </c>
      <c r="O1297" s="108">
        <v>1418.7751657649301</v>
      </c>
      <c r="P1297" s="108">
        <v>10</v>
      </c>
      <c r="Q1297" s="108">
        <v>7.7699696200000004</v>
      </c>
      <c r="R1297" s="135"/>
      <c r="S1297" s="74" t="s">
        <v>2993</v>
      </c>
      <c r="U1297" s="109"/>
      <c r="AA1297" s="60"/>
      <c r="AB1297" s="60"/>
      <c r="AC1297" s="61"/>
      <c r="AD1297" s="62"/>
      <c r="AE1297" s="62"/>
      <c r="AF1297" s="63"/>
      <c r="AG1297" s="63"/>
      <c r="AH1297" s="74" t="s">
        <v>2993</v>
      </c>
    </row>
    <row r="1298" spans="1:34" ht="15" x14ac:dyDescent="0.2">
      <c r="A1298" s="106" t="s">
        <v>23</v>
      </c>
      <c r="B1298" s="74" t="s">
        <v>1086</v>
      </c>
      <c r="C1298" s="74" t="s">
        <v>1103</v>
      </c>
      <c r="D1298" s="74" t="s">
        <v>1152</v>
      </c>
      <c r="E1298" s="74" t="s">
        <v>1153</v>
      </c>
      <c r="H1298" s="74" t="s">
        <v>651</v>
      </c>
      <c r="I1298" s="74" t="s">
        <v>650</v>
      </c>
      <c r="J1298" s="74" t="s">
        <v>650</v>
      </c>
      <c r="K1298" s="74" t="s">
        <v>25</v>
      </c>
      <c r="L1298" s="74" t="s">
        <v>2993</v>
      </c>
      <c r="M1298" s="107">
        <v>-5.1888881284087702</v>
      </c>
      <c r="N1298" s="107">
        <v>36.498658093255798</v>
      </c>
      <c r="O1298" s="108">
        <v>1407.8785391952499</v>
      </c>
      <c r="P1298" s="108">
        <v>10</v>
      </c>
      <c r="Q1298" s="108">
        <v>7.7699696200000004</v>
      </c>
      <c r="R1298" s="135"/>
      <c r="S1298" s="74" t="s">
        <v>2993</v>
      </c>
      <c r="U1298" s="109"/>
      <c r="AA1298" s="60"/>
      <c r="AB1298" s="60"/>
      <c r="AC1298" s="61"/>
      <c r="AD1298" s="62"/>
      <c r="AE1298" s="62"/>
      <c r="AF1298" s="63"/>
      <c r="AG1298" s="63"/>
      <c r="AH1298" s="74" t="s">
        <v>2993</v>
      </c>
    </row>
    <row r="1299" spans="1:34" ht="15" x14ac:dyDescent="0.2">
      <c r="A1299" s="106" t="s">
        <v>23</v>
      </c>
      <c r="B1299" s="74" t="s">
        <v>1086</v>
      </c>
      <c r="C1299" s="74" t="s">
        <v>1103</v>
      </c>
      <c r="D1299" s="74" t="s">
        <v>1152</v>
      </c>
      <c r="E1299" s="74" t="s">
        <v>1153</v>
      </c>
      <c r="H1299" s="74" t="s">
        <v>651</v>
      </c>
      <c r="I1299" s="74" t="s">
        <v>650</v>
      </c>
      <c r="J1299" s="74" t="s">
        <v>650</v>
      </c>
      <c r="K1299" s="74" t="s">
        <v>26</v>
      </c>
      <c r="L1299" s="74" t="s">
        <v>2993</v>
      </c>
      <c r="M1299" s="107">
        <v>-5.1902019990000001</v>
      </c>
      <c r="N1299" s="107">
        <v>36.497764670000002</v>
      </c>
      <c r="O1299" s="108">
        <v>1418.6220479999999</v>
      </c>
      <c r="P1299" s="108">
        <v>10</v>
      </c>
      <c r="Q1299" s="108">
        <v>7.7699696200000004</v>
      </c>
      <c r="R1299" s="135"/>
      <c r="S1299" s="74" t="s">
        <v>2993</v>
      </c>
      <c r="U1299" s="109"/>
      <c r="AA1299" s="60"/>
      <c r="AB1299" s="60"/>
      <c r="AC1299" s="61"/>
      <c r="AD1299" s="62"/>
      <c r="AE1299" s="62"/>
      <c r="AF1299" s="63"/>
      <c r="AG1299" s="63"/>
      <c r="AH1299" s="74" t="s">
        <v>2993</v>
      </c>
    </row>
    <row r="1300" spans="1:34" ht="15" x14ac:dyDescent="0.2">
      <c r="A1300" s="106" t="s">
        <v>23</v>
      </c>
      <c r="B1300" s="74" t="s">
        <v>1086</v>
      </c>
      <c r="C1300" s="74" t="s">
        <v>1103</v>
      </c>
      <c r="D1300" s="74" t="s">
        <v>1152</v>
      </c>
      <c r="E1300" s="74" t="s">
        <v>1153</v>
      </c>
      <c r="H1300" s="74" t="s">
        <v>652</v>
      </c>
      <c r="I1300" s="74" t="s">
        <v>2063</v>
      </c>
      <c r="J1300" s="74" t="s">
        <v>655</v>
      </c>
      <c r="K1300" s="74" t="s">
        <v>24</v>
      </c>
      <c r="L1300" s="74" t="s">
        <v>2993</v>
      </c>
      <c r="M1300" s="107">
        <v>-5.18919833333333</v>
      </c>
      <c r="N1300" s="107">
        <v>36.496506666666598</v>
      </c>
      <c r="O1300" s="108">
        <v>1450.9</v>
      </c>
      <c r="P1300" s="108">
        <v>7</v>
      </c>
      <c r="Q1300" s="108">
        <v>4.1261592900000004</v>
      </c>
      <c r="R1300" s="135"/>
      <c r="S1300" s="74" t="s">
        <v>2993</v>
      </c>
      <c r="U1300" s="109"/>
      <c r="AA1300" s="60"/>
      <c r="AB1300" s="60"/>
      <c r="AC1300" s="61"/>
      <c r="AD1300" s="62"/>
      <c r="AE1300" s="62"/>
      <c r="AF1300" s="63"/>
      <c r="AG1300" s="63"/>
      <c r="AH1300" s="74" t="s">
        <v>2993</v>
      </c>
    </row>
    <row r="1301" spans="1:34" ht="15" x14ac:dyDescent="0.2">
      <c r="A1301" s="106" t="s">
        <v>23</v>
      </c>
      <c r="B1301" s="74" t="s">
        <v>1086</v>
      </c>
      <c r="C1301" s="74" t="s">
        <v>1103</v>
      </c>
      <c r="D1301" s="74" t="s">
        <v>1152</v>
      </c>
      <c r="E1301" s="74" t="s">
        <v>1153</v>
      </c>
      <c r="H1301" s="74" t="s">
        <v>652</v>
      </c>
      <c r="I1301" s="74" t="s">
        <v>2063</v>
      </c>
      <c r="J1301" s="74" t="s">
        <v>655</v>
      </c>
      <c r="K1301" s="74" t="s">
        <v>25</v>
      </c>
      <c r="L1301" s="74" t="s">
        <v>2993</v>
      </c>
      <c r="M1301" s="107">
        <v>-5.1884499999999996</v>
      </c>
      <c r="N1301" s="107">
        <v>36.496371666666597</v>
      </c>
      <c r="O1301" s="108">
        <v>1457.6</v>
      </c>
      <c r="P1301" s="108">
        <v>7</v>
      </c>
      <c r="Q1301" s="108">
        <v>4.1261592900000004</v>
      </c>
      <c r="R1301" s="135"/>
      <c r="S1301" s="74" t="s">
        <v>2993</v>
      </c>
      <c r="U1301" s="109"/>
      <c r="AA1301" s="60"/>
      <c r="AB1301" s="60"/>
      <c r="AC1301" s="61"/>
      <c r="AD1301" s="62"/>
      <c r="AE1301" s="62"/>
      <c r="AF1301" s="63"/>
      <c r="AG1301" s="63"/>
      <c r="AH1301" s="74" t="s">
        <v>2993</v>
      </c>
    </row>
    <row r="1302" spans="1:34" ht="15" x14ac:dyDescent="0.2">
      <c r="A1302" s="106" t="s">
        <v>23</v>
      </c>
      <c r="B1302" s="74" t="s">
        <v>1086</v>
      </c>
      <c r="C1302" s="74" t="s">
        <v>1103</v>
      </c>
      <c r="D1302" s="74" t="s">
        <v>1152</v>
      </c>
      <c r="E1302" s="74" t="s">
        <v>1153</v>
      </c>
      <c r="H1302" s="74" t="s">
        <v>652</v>
      </c>
      <c r="I1302" s="74" t="s">
        <v>2063</v>
      </c>
      <c r="J1302" s="74" t="s">
        <v>655</v>
      </c>
      <c r="K1302" s="74" t="s">
        <v>26</v>
      </c>
      <c r="L1302" s="74" t="s">
        <v>2993</v>
      </c>
      <c r="M1302" s="107">
        <v>-5.1900166670000001</v>
      </c>
      <c r="N1302" s="107">
        <v>36.497120000000002</v>
      </c>
      <c r="O1302" s="108">
        <v>1451.7</v>
      </c>
      <c r="P1302" s="108">
        <v>7</v>
      </c>
      <c r="Q1302" s="108">
        <v>4.1261592900000004</v>
      </c>
      <c r="R1302" s="135"/>
      <c r="S1302" s="74" t="s">
        <v>2993</v>
      </c>
      <c r="U1302" s="109"/>
      <c r="AA1302" s="60"/>
      <c r="AB1302" s="60"/>
      <c r="AC1302" s="61"/>
      <c r="AD1302" s="62"/>
      <c r="AE1302" s="62"/>
      <c r="AF1302" s="63"/>
      <c r="AG1302" s="63"/>
      <c r="AH1302" s="74" t="s">
        <v>2993</v>
      </c>
    </row>
    <row r="1303" spans="1:34" ht="15" x14ac:dyDescent="0.2">
      <c r="A1303" s="106" t="s">
        <v>23</v>
      </c>
      <c r="B1303" s="74" t="s">
        <v>1086</v>
      </c>
      <c r="C1303" s="74" t="s">
        <v>1103</v>
      </c>
      <c r="D1303" s="74" t="s">
        <v>1152</v>
      </c>
      <c r="E1303" s="74" t="s">
        <v>1153</v>
      </c>
      <c r="H1303" s="74" t="s">
        <v>654</v>
      </c>
      <c r="I1303" s="74" t="s">
        <v>1927</v>
      </c>
      <c r="J1303" s="74" t="s">
        <v>1928</v>
      </c>
      <c r="K1303" s="74" t="s">
        <v>24</v>
      </c>
      <c r="L1303" s="74" t="s">
        <v>2993</v>
      </c>
      <c r="M1303" s="107">
        <v>-5.17791333333333</v>
      </c>
      <c r="N1303" s="107">
        <v>36.499351666666598</v>
      </c>
      <c r="O1303" s="108">
        <v>1430.8</v>
      </c>
      <c r="P1303" s="108">
        <v>5</v>
      </c>
      <c r="Q1303" s="108">
        <v>5.2485102000000001</v>
      </c>
      <c r="R1303" s="135"/>
      <c r="S1303" s="74" t="s">
        <v>2993</v>
      </c>
      <c r="U1303" s="109"/>
      <c r="Z1303" s="76"/>
      <c r="AA1303" s="60"/>
      <c r="AB1303" s="60"/>
      <c r="AC1303" s="61"/>
      <c r="AD1303" s="61"/>
      <c r="AE1303" s="61"/>
      <c r="AF1303" s="61"/>
      <c r="AG1303" s="63"/>
      <c r="AH1303" s="74" t="s">
        <v>2993</v>
      </c>
    </row>
    <row r="1304" spans="1:34" ht="15" x14ac:dyDescent="0.2">
      <c r="A1304" s="106" t="s">
        <v>23</v>
      </c>
      <c r="B1304" s="74" t="s">
        <v>1086</v>
      </c>
      <c r="C1304" s="74" t="s">
        <v>1103</v>
      </c>
      <c r="D1304" s="74" t="s">
        <v>1152</v>
      </c>
      <c r="E1304" s="74" t="s">
        <v>1153</v>
      </c>
      <c r="H1304" s="74" t="s">
        <v>654</v>
      </c>
      <c r="I1304" s="74" t="s">
        <v>1927</v>
      </c>
      <c r="J1304" s="74" t="s">
        <v>1928</v>
      </c>
      <c r="K1304" s="74" t="s">
        <v>25</v>
      </c>
      <c r="L1304" s="74" t="s">
        <v>2993</v>
      </c>
      <c r="M1304" s="107">
        <v>-5.1784683333333303</v>
      </c>
      <c r="N1304" s="107">
        <v>36.498971666666598</v>
      </c>
      <c r="O1304" s="108">
        <v>1432</v>
      </c>
      <c r="P1304" s="108">
        <v>5</v>
      </c>
      <c r="Q1304" s="108">
        <v>5.2485102000000001</v>
      </c>
      <c r="R1304" s="135"/>
      <c r="S1304" s="74" t="s">
        <v>2993</v>
      </c>
      <c r="U1304" s="109"/>
      <c r="Z1304" s="76"/>
      <c r="AA1304" s="60"/>
      <c r="AB1304" s="60"/>
      <c r="AC1304" s="61"/>
      <c r="AD1304" s="61"/>
      <c r="AE1304" s="61"/>
      <c r="AF1304" s="61"/>
      <c r="AG1304" s="63"/>
      <c r="AH1304" s="74" t="s">
        <v>2650</v>
      </c>
    </row>
    <row r="1305" spans="1:34" ht="15" x14ac:dyDescent="0.2">
      <c r="A1305" s="106" t="s">
        <v>23</v>
      </c>
      <c r="B1305" s="74" t="s">
        <v>1086</v>
      </c>
      <c r="C1305" s="74" t="s">
        <v>1103</v>
      </c>
      <c r="D1305" s="74" t="s">
        <v>1152</v>
      </c>
      <c r="E1305" s="74" t="s">
        <v>1153</v>
      </c>
      <c r="H1305" s="74" t="s">
        <v>654</v>
      </c>
      <c r="I1305" s="74" t="s">
        <v>1927</v>
      </c>
      <c r="J1305" s="74" t="s">
        <v>1928</v>
      </c>
      <c r="K1305" s="74" t="s">
        <v>26</v>
      </c>
      <c r="L1305" s="74" t="s">
        <v>2993</v>
      </c>
      <c r="M1305" s="107">
        <v>-5.177333333</v>
      </c>
      <c r="N1305" s="107">
        <v>36.499548330000003</v>
      </c>
      <c r="O1305" s="108">
        <v>1420</v>
      </c>
      <c r="P1305" s="108">
        <v>5</v>
      </c>
      <c r="Q1305" s="108">
        <v>5.2485102000000001</v>
      </c>
      <c r="R1305" s="135"/>
      <c r="S1305" s="74" t="s">
        <v>2993</v>
      </c>
      <c r="U1305" s="109"/>
      <c r="Z1305" s="76"/>
      <c r="AA1305" s="60"/>
      <c r="AB1305" s="60"/>
      <c r="AC1305" s="61"/>
      <c r="AD1305" s="61"/>
      <c r="AE1305" s="61"/>
      <c r="AF1305" s="61"/>
      <c r="AG1305" s="63"/>
      <c r="AH1305" s="74" t="s">
        <v>2650</v>
      </c>
    </row>
    <row r="1306" spans="1:34" ht="15" x14ac:dyDescent="0.2">
      <c r="A1306" s="106" t="s">
        <v>23</v>
      </c>
      <c r="B1306" s="74" t="s">
        <v>1086</v>
      </c>
      <c r="C1306" s="74" t="s">
        <v>1103</v>
      </c>
      <c r="D1306" s="74" t="s">
        <v>1152</v>
      </c>
      <c r="E1306" s="74" t="s">
        <v>1153</v>
      </c>
      <c r="H1306" s="74" t="s">
        <v>656</v>
      </c>
      <c r="I1306" s="74" t="s">
        <v>1163</v>
      </c>
      <c r="J1306" s="74" t="s">
        <v>653</v>
      </c>
      <c r="K1306" s="74" t="s">
        <v>24</v>
      </c>
      <c r="L1306" s="74" t="s">
        <v>2993</v>
      </c>
      <c r="M1306" s="107">
        <v>-5.1783316666666597</v>
      </c>
      <c r="N1306" s="107">
        <v>36.493294999999897</v>
      </c>
      <c r="O1306" s="108">
        <v>1436</v>
      </c>
      <c r="P1306" s="108">
        <v>10</v>
      </c>
      <c r="Q1306" s="108">
        <v>10.716696745</v>
      </c>
      <c r="R1306" s="135"/>
      <c r="U1306" s="109"/>
      <c r="AA1306" s="60"/>
      <c r="AB1306" s="60"/>
      <c r="AC1306" s="61"/>
      <c r="AD1306" s="62"/>
      <c r="AE1306" s="62"/>
      <c r="AF1306" s="63"/>
      <c r="AG1306" s="63"/>
      <c r="AH1306" s="74" t="s">
        <v>2650</v>
      </c>
    </row>
    <row r="1307" spans="1:34" ht="15" x14ac:dyDescent="0.2">
      <c r="A1307" s="106" t="s">
        <v>23</v>
      </c>
      <c r="B1307" s="74" t="s">
        <v>1086</v>
      </c>
      <c r="C1307" s="74" t="s">
        <v>1103</v>
      </c>
      <c r="D1307" s="74" t="s">
        <v>1152</v>
      </c>
      <c r="E1307" s="74" t="s">
        <v>1153</v>
      </c>
      <c r="H1307" s="74" t="s">
        <v>656</v>
      </c>
      <c r="I1307" s="74" t="s">
        <v>1163</v>
      </c>
      <c r="J1307" s="74" t="s">
        <v>653</v>
      </c>
      <c r="K1307" s="74" t="s">
        <v>25</v>
      </c>
      <c r="L1307" s="74" t="s">
        <v>2993</v>
      </c>
      <c r="M1307" s="107">
        <v>-5.1791</v>
      </c>
      <c r="N1307" s="107">
        <v>36.493631666666602</v>
      </c>
      <c r="O1307" s="108">
        <v>1436.5</v>
      </c>
      <c r="P1307" s="108">
        <v>10</v>
      </c>
      <c r="Q1307" s="108">
        <v>10.716696745</v>
      </c>
      <c r="R1307" s="135"/>
      <c r="U1307" s="109"/>
      <c r="AA1307" s="60"/>
      <c r="AB1307" s="60"/>
      <c r="AC1307" s="61"/>
      <c r="AD1307" s="62"/>
      <c r="AE1307" s="62"/>
      <c r="AF1307" s="63"/>
      <c r="AG1307" s="61"/>
      <c r="AH1307" s="74" t="s">
        <v>1944</v>
      </c>
    </row>
    <row r="1308" spans="1:34" ht="15" x14ac:dyDescent="0.2">
      <c r="A1308" s="106" t="s">
        <v>23</v>
      </c>
      <c r="B1308" s="74" t="s">
        <v>1086</v>
      </c>
      <c r="C1308" s="74" t="s">
        <v>1103</v>
      </c>
      <c r="D1308" s="74" t="s">
        <v>1152</v>
      </c>
      <c r="E1308" s="74" t="s">
        <v>1153</v>
      </c>
      <c r="H1308" s="74" t="s">
        <v>656</v>
      </c>
      <c r="I1308" s="74" t="s">
        <v>1163</v>
      </c>
      <c r="J1308" s="74" t="s">
        <v>653</v>
      </c>
      <c r="K1308" s="74" t="s">
        <v>26</v>
      </c>
      <c r="L1308" s="74" t="s">
        <v>2993</v>
      </c>
      <c r="M1308" s="107">
        <v>-5.1773499999999997</v>
      </c>
      <c r="N1308" s="107">
        <v>36.493996670000001</v>
      </c>
      <c r="O1308" s="108">
        <v>1429.9</v>
      </c>
      <c r="P1308" s="108">
        <v>10</v>
      </c>
      <c r="Q1308" s="108">
        <v>10.716696750000001</v>
      </c>
      <c r="R1308" s="135"/>
      <c r="U1308" s="109"/>
      <c r="AA1308" s="60"/>
      <c r="AB1308" s="60"/>
      <c r="AC1308" s="61"/>
      <c r="AD1308" s="62"/>
      <c r="AE1308" s="62"/>
      <c r="AF1308" s="63"/>
      <c r="AG1308" s="61"/>
      <c r="AH1308" s="74" t="s">
        <v>1944</v>
      </c>
    </row>
    <row r="1309" spans="1:34" ht="15" x14ac:dyDescent="0.2">
      <c r="A1309" s="106" t="s">
        <v>23</v>
      </c>
      <c r="B1309" s="74" t="s">
        <v>1086</v>
      </c>
      <c r="C1309" s="74" t="s">
        <v>1103</v>
      </c>
      <c r="D1309" s="74" t="s">
        <v>1152</v>
      </c>
      <c r="E1309" s="74" t="s">
        <v>1153</v>
      </c>
      <c r="H1309" s="74" t="s">
        <v>657</v>
      </c>
      <c r="I1309" s="74" t="s">
        <v>2910</v>
      </c>
      <c r="J1309" s="74" t="s">
        <v>862</v>
      </c>
      <c r="K1309" s="74" t="s">
        <v>24</v>
      </c>
      <c r="L1309" s="74" t="s">
        <v>2993</v>
      </c>
      <c r="M1309" s="107">
        <v>-5.1809366666666596</v>
      </c>
      <c r="N1309" s="107">
        <v>36.493691666666599</v>
      </c>
      <c r="O1309" s="108">
        <v>1433.2</v>
      </c>
      <c r="P1309" s="108">
        <v>15</v>
      </c>
      <c r="Q1309" s="108">
        <v>16.443108015</v>
      </c>
      <c r="R1309" s="135"/>
      <c r="U1309" s="109"/>
      <c r="Z1309" s="110"/>
      <c r="AA1309" s="60"/>
      <c r="AB1309" s="60"/>
      <c r="AC1309" s="61"/>
      <c r="AD1309" s="61"/>
      <c r="AE1309" s="61"/>
      <c r="AF1309" s="63"/>
      <c r="AG1309" s="61"/>
      <c r="AH1309" s="74" t="s">
        <v>1944</v>
      </c>
    </row>
    <row r="1310" spans="1:34" ht="15" x14ac:dyDescent="0.2">
      <c r="A1310" s="106" t="s">
        <v>23</v>
      </c>
      <c r="B1310" s="74" t="s">
        <v>1086</v>
      </c>
      <c r="C1310" s="74" t="s">
        <v>1103</v>
      </c>
      <c r="D1310" s="74" t="s">
        <v>1152</v>
      </c>
      <c r="E1310" s="74" t="s">
        <v>1153</v>
      </c>
      <c r="H1310" s="74" t="s">
        <v>657</v>
      </c>
      <c r="I1310" s="74" t="s">
        <v>2910</v>
      </c>
      <c r="J1310" s="74" t="s">
        <v>862</v>
      </c>
      <c r="K1310" s="74" t="s">
        <v>25</v>
      </c>
      <c r="L1310" s="74" t="s">
        <v>2993</v>
      </c>
      <c r="M1310" s="107">
        <v>-5.1806233333333296</v>
      </c>
      <c r="N1310" s="107">
        <v>36.494678333333297</v>
      </c>
      <c r="O1310" s="108">
        <v>1438.1</v>
      </c>
      <c r="P1310" s="108">
        <v>15</v>
      </c>
      <c r="Q1310" s="108">
        <v>16.443108015</v>
      </c>
      <c r="R1310" s="135"/>
      <c r="U1310" s="109"/>
      <c r="Z1310" s="110"/>
      <c r="AA1310" s="60"/>
      <c r="AB1310" s="60"/>
      <c r="AC1310" s="61"/>
      <c r="AD1310" s="61"/>
      <c r="AE1310" s="61"/>
      <c r="AF1310" s="63"/>
      <c r="AG1310" s="63"/>
      <c r="AH1310" s="74" t="s">
        <v>2993</v>
      </c>
    </row>
    <row r="1311" spans="1:34" ht="15" x14ac:dyDescent="0.2">
      <c r="A1311" s="106" t="s">
        <v>23</v>
      </c>
      <c r="B1311" s="74" t="s">
        <v>1086</v>
      </c>
      <c r="C1311" s="74" t="s">
        <v>1103</v>
      </c>
      <c r="D1311" s="74" t="s">
        <v>1152</v>
      </c>
      <c r="E1311" s="74" t="s">
        <v>1153</v>
      </c>
      <c r="H1311" s="74" t="s">
        <v>657</v>
      </c>
      <c r="I1311" s="74" t="s">
        <v>2910</v>
      </c>
      <c r="J1311" s="74" t="s">
        <v>862</v>
      </c>
      <c r="K1311" s="74" t="s">
        <v>26</v>
      </c>
      <c r="L1311" s="74" t="s">
        <v>2993</v>
      </c>
      <c r="M1311" s="107">
        <v>-5.1814150000000003</v>
      </c>
      <c r="N1311" s="107">
        <v>36.492890000000003</v>
      </c>
      <c r="O1311" s="108">
        <v>1428.8</v>
      </c>
      <c r="P1311" s="108">
        <v>15</v>
      </c>
      <c r="Q1311" s="108">
        <v>16.44310802</v>
      </c>
      <c r="R1311" s="135"/>
      <c r="U1311" s="109"/>
      <c r="Z1311" s="110"/>
      <c r="AA1311" s="60"/>
      <c r="AB1311" s="60"/>
      <c r="AC1311" s="61"/>
      <c r="AD1311" s="61"/>
      <c r="AE1311" s="61"/>
      <c r="AF1311" s="63"/>
      <c r="AG1311" s="63"/>
      <c r="AH1311" s="74" t="s">
        <v>2993</v>
      </c>
    </row>
    <row r="1312" spans="1:34" ht="15" x14ac:dyDescent="0.2">
      <c r="A1312" s="106" t="s">
        <v>23</v>
      </c>
      <c r="B1312" s="74" t="s">
        <v>1086</v>
      </c>
      <c r="C1312" s="74" t="s">
        <v>1103</v>
      </c>
      <c r="D1312" s="74" t="s">
        <v>1288</v>
      </c>
      <c r="E1312" s="74" t="s">
        <v>1289</v>
      </c>
      <c r="H1312" s="74" t="s">
        <v>660</v>
      </c>
      <c r="I1312" s="74" t="s">
        <v>2376</v>
      </c>
      <c r="J1312" s="74" t="s">
        <v>2376</v>
      </c>
      <c r="K1312" s="74" t="s">
        <v>24</v>
      </c>
      <c r="L1312" s="74" t="s">
        <v>2377</v>
      </c>
      <c r="M1312" s="107">
        <v>-3.8417566666666598</v>
      </c>
      <c r="N1312" s="107">
        <v>35.448996666666602</v>
      </c>
      <c r="O1312" s="108">
        <v>1896.4</v>
      </c>
      <c r="P1312" s="108">
        <v>2</v>
      </c>
      <c r="Q1312" s="108">
        <v>2.8468967049999998</v>
      </c>
      <c r="R1312" s="135"/>
      <c r="S1312" s="74">
        <v>21</v>
      </c>
      <c r="T1312" s="74">
        <v>36</v>
      </c>
      <c r="U1312" s="109"/>
      <c r="V1312" s="74">
        <v>1.22</v>
      </c>
      <c r="W1312" s="108"/>
      <c r="Y1312" s="108"/>
      <c r="Z1312" s="108"/>
      <c r="AA1312" s="60"/>
      <c r="AB1312" s="60"/>
      <c r="AC1312" s="61"/>
      <c r="AD1312" s="62"/>
      <c r="AE1312" s="78"/>
      <c r="AF1312" s="63"/>
      <c r="AG1312" s="63"/>
      <c r="AH1312" s="74" t="s">
        <v>2993</v>
      </c>
    </row>
    <row r="1313" spans="1:34" ht="15" x14ac:dyDescent="0.2">
      <c r="A1313" s="106" t="s">
        <v>23</v>
      </c>
      <c r="B1313" s="74" t="s">
        <v>1086</v>
      </c>
      <c r="C1313" s="74" t="s">
        <v>1103</v>
      </c>
      <c r="D1313" s="74" t="s">
        <v>1288</v>
      </c>
      <c r="E1313" s="74" t="s">
        <v>1289</v>
      </c>
      <c r="H1313" s="74" t="s">
        <v>660</v>
      </c>
      <c r="I1313" s="74" t="s">
        <v>2376</v>
      </c>
      <c r="J1313" s="74" t="s">
        <v>2376</v>
      </c>
      <c r="K1313" s="74" t="s">
        <v>25</v>
      </c>
      <c r="L1313" s="74" t="s">
        <v>2378</v>
      </c>
      <c r="M1313" s="107">
        <v>-3.8411016666666602</v>
      </c>
      <c r="N1313" s="107">
        <v>35.449306666666601</v>
      </c>
      <c r="O1313" s="108">
        <v>1898.7</v>
      </c>
      <c r="P1313" s="108">
        <v>2</v>
      </c>
      <c r="Q1313" s="108">
        <v>2.8468967049999998</v>
      </c>
      <c r="R1313" s="135"/>
      <c r="S1313" s="74">
        <v>39</v>
      </c>
      <c r="T1313" s="74">
        <v>56</v>
      </c>
      <c r="U1313" s="109"/>
      <c r="V1313" s="74">
        <v>1.34</v>
      </c>
      <c r="W1313" s="108"/>
      <c r="Y1313" s="108"/>
      <c r="Z1313" s="108"/>
      <c r="AA1313" s="60"/>
      <c r="AB1313" s="60"/>
      <c r="AC1313" s="61"/>
      <c r="AD1313" s="62"/>
      <c r="AE1313" s="62"/>
      <c r="AF1313" s="63"/>
      <c r="AG1313" s="63"/>
      <c r="AH1313" s="74" t="s">
        <v>2993</v>
      </c>
    </row>
    <row r="1314" spans="1:34" ht="15" x14ac:dyDescent="0.2">
      <c r="A1314" s="106" t="s">
        <v>23</v>
      </c>
      <c r="B1314" s="74" t="s">
        <v>1086</v>
      </c>
      <c r="C1314" s="74" t="s">
        <v>1103</v>
      </c>
      <c r="D1314" s="74" t="s">
        <v>1288</v>
      </c>
      <c r="E1314" s="74" t="s">
        <v>1289</v>
      </c>
      <c r="H1314" s="74" t="s">
        <v>660</v>
      </c>
      <c r="I1314" s="74" t="s">
        <v>2376</v>
      </c>
      <c r="J1314" s="74" t="s">
        <v>2376</v>
      </c>
      <c r="K1314" s="74" t="s">
        <v>26</v>
      </c>
      <c r="L1314" s="74" t="s">
        <v>2379</v>
      </c>
      <c r="M1314" s="107">
        <v>-3.8423416669999999</v>
      </c>
      <c r="N1314" s="107">
        <v>35.448803329999997</v>
      </c>
      <c r="O1314" s="108">
        <v>1895.1</v>
      </c>
      <c r="P1314" s="108">
        <v>2</v>
      </c>
      <c r="Q1314" s="108">
        <v>2.8468967049999998</v>
      </c>
      <c r="R1314" s="135"/>
      <c r="S1314" s="74">
        <v>29</v>
      </c>
      <c r="T1314" s="74">
        <v>38</v>
      </c>
      <c r="U1314" s="109"/>
      <c r="V1314" s="74">
        <v>1.42</v>
      </c>
      <c r="W1314" s="108"/>
      <c r="Y1314" s="108"/>
      <c r="Z1314" s="108"/>
      <c r="AA1314" s="60"/>
      <c r="AB1314" s="60"/>
      <c r="AC1314" s="61"/>
      <c r="AD1314" s="62"/>
      <c r="AE1314" s="62"/>
      <c r="AF1314" s="63"/>
      <c r="AG1314" s="63"/>
      <c r="AH1314" s="74" t="s">
        <v>2993</v>
      </c>
    </row>
    <row r="1315" spans="1:34" ht="15" x14ac:dyDescent="0.2">
      <c r="A1315" s="106" t="s">
        <v>23</v>
      </c>
      <c r="B1315" s="74" t="s">
        <v>1086</v>
      </c>
      <c r="C1315" s="74" t="s">
        <v>1103</v>
      </c>
      <c r="D1315" s="74" t="s">
        <v>1288</v>
      </c>
      <c r="E1315" s="74" t="s">
        <v>1330</v>
      </c>
      <c r="H1315" s="74" t="s">
        <v>669</v>
      </c>
      <c r="I1315" s="74" t="s">
        <v>1425</v>
      </c>
      <c r="J1315" s="74" t="s">
        <v>712</v>
      </c>
      <c r="K1315" s="74" t="s">
        <v>24</v>
      </c>
      <c r="L1315" s="74" t="s">
        <v>2993</v>
      </c>
      <c r="M1315" s="107">
        <v>-3.7675649999999998</v>
      </c>
      <c r="N1315" s="107">
        <v>35.486053333333302</v>
      </c>
      <c r="O1315" s="108">
        <v>1742.1</v>
      </c>
      <c r="P1315" s="108">
        <v>0.75</v>
      </c>
      <c r="Q1315" s="108">
        <v>0.58934542499999998</v>
      </c>
      <c r="R1315" s="135"/>
      <c r="U1315" s="109"/>
      <c r="AA1315" s="60"/>
      <c r="AB1315" s="60"/>
      <c r="AC1315" s="61"/>
      <c r="AD1315" s="62"/>
      <c r="AE1315" s="62"/>
      <c r="AF1315" s="63"/>
      <c r="AG1315" s="63"/>
      <c r="AH1315" s="74" t="s">
        <v>2993</v>
      </c>
    </row>
    <row r="1316" spans="1:34" ht="15" x14ac:dyDescent="0.2">
      <c r="A1316" s="106" t="s">
        <v>23</v>
      </c>
      <c r="B1316" s="74" t="s">
        <v>1086</v>
      </c>
      <c r="C1316" s="74" t="s">
        <v>1103</v>
      </c>
      <c r="D1316" s="74" t="s">
        <v>1288</v>
      </c>
      <c r="E1316" s="74" t="s">
        <v>1330</v>
      </c>
      <c r="H1316" s="74" t="s">
        <v>669</v>
      </c>
      <c r="I1316" s="74" t="s">
        <v>1425</v>
      </c>
      <c r="J1316" s="74" t="s">
        <v>712</v>
      </c>
      <c r="K1316" s="74" t="s">
        <v>25</v>
      </c>
      <c r="L1316" s="74" t="s">
        <v>2993</v>
      </c>
      <c r="M1316" s="107">
        <v>-3.7676699999999999</v>
      </c>
      <c r="N1316" s="107">
        <v>35.485945000000001</v>
      </c>
      <c r="O1316" s="108">
        <v>1733.2</v>
      </c>
      <c r="P1316" s="108">
        <v>0.75</v>
      </c>
      <c r="Q1316" s="108">
        <v>0.58934542499999998</v>
      </c>
      <c r="R1316" s="135"/>
      <c r="U1316" s="109"/>
      <c r="AA1316" s="60"/>
      <c r="AB1316" s="60"/>
      <c r="AC1316" s="61"/>
      <c r="AD1316" s="62"/>
      <c r="AE1316" s="62"/>
      <c r="AF1316" s="63"/>
      <c r="AG1316" s="61"/>
      <c r="AH1316" s="74" t="s">
        <v>2993</v>
      </c>
    </row>
    <row r="1317" spans="1:34" ht="15" x14ac:dyDescent="0.2">
      <c r="A1317" s="106" t="s">
        <v>23</v>
      </c>
      <c r="B1317" s="74" t="s">
        <v>1086</v>
      </c>
      <c r="C1317" s="74" t="s">
        <v>1103</v>
      </c>
      <c r="D1317" s="74" t="s">
        <v>1288</v>
      </c>
      <c r="E1317" s="74" t="s">
        <v>1330</v>
      </c>
      <c r="H1317" s="74" t="s">
        <v>669</v>
      </c>
      <c r="I1317" s="74" t="s">
        <v>1425</v>
      </c>
      <c r="J1317" s="74" t="s">
        <v>712</v>
      </c>
      <c r="K1317" s="74" t="s">
        <v>26</v>
      </c>
      <c r="L1317" s="74" t="s">
        <v>2993</v>
      </c>
      <c r="M1317" s="107">
        <v>-3.7674733329999999</v>
      </c>
      <c r="N1317" s="107">
        <v>35.486249999999998</v>
      </c>
      <c r="O1317" s="108">
        <v>1738</v>
      </c>
      <c r="P1317" s="108">
        <v>0.75</v>
      </c>
      <c r="Q1317" s="108">
        <v>0.58934542499999998</v>
      </c>
      <c r="R1317" s="135"/>
      <c r="U1317" s="109"/>
      <c r="AA1317" s="60"/>
      <c r="AB1317" s="60"/>
      <c r="AC1317" s="61"/>
      <c r="AD1317" s="62"/>
      <c r="AE1317" s="62"/>
      <c r="AF1317" s="63"/>
      <c r="AG1317" s="61"/>
      <c r="AH1317" s="74" t="s">
        <v>2993</v>
      </c>
    </row>
    <row r="1318" spans="1:34" ht="15" x14ac:dyDescent="0.2">
      <c r="A1318" s="106" t="s">
        <v>23</v>
      </c>
      <c r="B1318" s="74" t="s">
        <v>1086</v>
      </c>
      <c r="C1318" s="74" t="s">
        <v>1103</v>
      </c>
      <c r="D1318" s="74" t="s">
        <v>1288</v>
      </c>
      <c r="E1318" s="74" t="s">
        <v>1330</v>
      </c>
      <c r="H1318" s="74" t="s">
        <v>676</v>
      </c>
      <c r="I1318" s="74" t="s">
        <v>1987</v>
      </c>
      <c r="J1318" s="74" t="s">
        <v>1987</v>
      </c>
      <c r="K1318" s="74" t="s">
        <v>26</v>
      </c>
      <c r="L1318" s="74" t="s">
        <v>1990</v>
      </c>
      <c r="M1318" s="107">
        <v>-3.7715233330000002</v>
      </c>
      <c r="N1318" s="107">
        <v>35.483310000000003</v>
      </c>
      <c r="O1318" s="108">
        <v>1762.6</v>
      </c>
      <c r="P1318" s="108">
        <v>3</v>
      </c>
      <c r="Q1318" s="108">
        <v>2.898788755</v>
      </c>
      <c r="R1318" s="135"/>
      <c r="S1318" s="74">
        <v>52</v>
      </c>
      <c r="T1318" s="74">
        <v>32</v>
      </c>
      <c r="U1318" s="109">
        <f>V1318/X1318*T1318</f>
        <v>5.76</v>
      </c>
      <c r="V1318" s="74">
        <v>0.18</v>
      </c>
      <c r="W1318" s="108"/>
      <c r="X1318" s="74">
        <v>1</v>
      </c>
      <c r="Y1318" s="108"/>
      <c r="Z1318" s="119"/>
      <c r="AA1318" s="60"/>
      <c r="AB1318" s="60"/>
      <c r="AC1318" s="61"/>
      <c r="AD1318" s="62"/>
      <c r="AE1318" s="78"/>
      <c r="AF1318" s="63"/>
      <c r="AG1318" s="61"/>
      <c r="AH1318" s="74" t="s">
        <v>2993</v>
      </c>
    </row>
    <row r="1319" spans="1:34" ht="15" x14ac:dyDescent="0.2">
      <c r="A1319" s="106" t="s">
        <v>23</v>
      </c>
      <c r="B1319" s="74" t="s">
        <v>1078</v>
      </c>
      <c r="C1319" s="74" t="s">
        <v>1079</v>
      </c>
      <c r="D1319" s="74" t="s">
        <v>1080</v>
      </c>
      <c r="E1319" s="74" t="s">
        <v>1081</v>
      </c>
      <c r="H1319" s="74" t="s">
        <v>123</v>
      </c>
      <c r="I1319" s="74" t="s">
        <v>124</v>
      </c>
      <c r="J1319" s="74" t="s">
        <v>124</v>
      </c>
      <c r="K1319" s="74" t="s">
        <v>24</v>
      </c>
      <c r="L1319" s="74" t="s">
        <v>2993</v>
      </c>
      <c r="M1319" s="107">
        <v>-7.4917466749041299</v>
      </c>
      <c r="N1319" s="107">
        <v>35.752962192495701</v>
      </c>
      <c r="O1319" s="108">
        <v>1311.2920263052199</v>
      </c>
      <c r="P1319" s="108">
        <v>7</v>
      </c>
      <c r="Q1319" s="108">
        <v>6.2668299049999998</v>
      </c>
      <c r="R1319" s="135"/>
      <c r="U1319" s="109"/>
      <c r="AA1319" s="60"/>
      <c r="AB1319" s="60"/>
      <c r="AC1319" s="61"/>
      <c r="AD1319" s="62"/>
      <c r="AE1319" s="62"/>
      <c r="AF1319" s="63"/>
      <c r="AG1319" s="61"/>
      <c r="AH1319" s="74" t="s">
        <v>2993</v>
      </c>
    </row>
    <row r="1320" spans="1:34" ht="15" x14ac:dyDescent="0.2">
      <c r="A1320" s="106" t="s">
        <v>23</v>
      </c>
      <c r="B1320" s="74" t="s">
        <v>1078</v>
      </c>
      <c r="C1320" s="74" t="s">
        <v>1079</v>
      </c>
      <c r="D1320" s="74" t="s">
        <v>1080</v>
      </c>
      <c r="E1320" s="74" t="s">
        <v>1081</v>
      </c>
      <c r="H1320" s="74" t="s">
        <v>123</v>
      </c>
      <c r="I1320" s="74" t="s">
        <v>124</v>
      </c>
      <c r="J1320" s="74" t="s">
        <v>124</v>
      </c>
      <c r="K1320" s="74" t="s">
        <v>25</v>
      </c>
      <c r="L1320" s="74" t="s">
        <v>2993</v>
      </c>
      <c r="M1320" s="107">
        <v>-7.4920250040508698</v>
      </c>
      <c r="N1320" s="107">
        <v>35.752877646413403</v>
      </c>
      <c r="O1320" s="108">
        <v>1314.59533434794</v>
      </c>
      <c r="P1320" s="108">
        <v>7</v>
      </c>
      <c r="Q1320" s="108">
        <v>6.2668299049999998</v>
      </c>
      <c r="R1320" s="135"/>
      <c r="U1320" s="109"/>
      <c r="AA1320" s="60"/>
      <c r="AB1320" s="60"/>
      <c r="AC1320" s="61"/>
      <c r="AD1320" s="62"/>
      <c r="AE1320" s="62"/>
      <c r="AF1320" s="63"/>
      <c r="AG1320" s="61"/>
      <c r="AH1320" s="74" t="s">
        <v>2993</v>
      </c>
    </row>
    <row r="1321" spans="1:34" ht="15" x14ac:dyDescent="0.2">
      <c r="A1321" s="106" t="s">
        <v>23</v>
      </c>
      <c r="B1321" s="74" t="s">
        <v>1078</v>
      </c>
      <c r="C1321" s="74" t="s">
        <v>1079</v>
      </c>
      <c r="D1321" s="74" t="s">
        <v>1080</v>
      </c>
      <c r="E1321" s="74" t="s">
        <v>1081</v>
      </c>
      <c r="H1321" s="74" t="s">
        <v>123</v>
      </c>
      <c r="I1321" s="74" t="s">
        <v>124</v>
      </c>
      <c r="J1321" s="74" t="s">
        <v>124</v>
      </c>
      <c r="K1321" s="74" t="s">
        <v>26</v>
      </c>
      <c r="L1321" s="74" t="s">
        <v>2993</v>
      </c>
      <c r="M1321" s="107">
        <v>-7.4914024350000004</v>
      </c>
      <c r="N1321" s="107">
        <v>35.75313311</v>
      </c>
      <c r="O1321" s="108">
        <v>1303.2668530000001</v>
      </c>
      <c r="P1321" s="108">
        <v>7</v>
      </c>
      <c r="Q1321" s="108">
        <v>6.2668299049999998</v>
      </c>
      <c r="R1321" s="135"/>
      <c r="U1321" s="109"/>
      <c r="AA1321" s="60"/>
      <c r="AB1321" s="60"/>
      <c r="AC1321" s="61"/>
      <c r="AD1321" s="62"/>
      <c r="AE1321" s="62"/>
      <c r="AF1321" s="63"/>
      <c r="AG1321" s="61"/>
      <c r="AH1321" s="74" t="s">
        <v>2993</v>
      </c>
    </row>
    <row r="1322" spans="1:34" ht="15" x14ac:dyDescent="0.2">
      <c r="A1322" s="106" t="s">
        <v>23</v>
      </c>
      <c r="B1322" s="74" t="s">
        <v>1078</v>
      </c>
      <c r="C1322" s="74" t="s">
        <v>1079</v>
      </c>
      <c r="D1322" s="74" t="s">
        <v>1080</v>
      </c>
      <c r="E1322" s="74" t="s">
        <v>1081</v>
      </c>
      <c r="H1322" s="74" t="s">
        <v>962</v>
      </c>
      <c r="I1322" s="74" t="s">
        <v>2473</v>
      </c>
      <c r="J1322" s="74" t="s">
        <v>2473</v>
      </c>
      <c r="K1322" s="74" t="s">
        <v>24</v>
      </c>
      <c r="L1322" s="74" t="s">
        <v>2993</v>
      </c>
      <c r="M1322" s="107">
        <v>-7.4942266666666599</v>
      </c>
      <c r="N1322" s="107">
        <v>35.753389999999897</v>
      </c>
      <c r="O1322" s="108">
        <v>1325.5</v>
      </c>
      <c r="P1322" s="108">
        <v>26</v>
      </c>
      <c r="Q1322" s="108">
        <v>31.081114005</v>
      </c>
      <c r="R1322" s="135"/>
      <c r="S1322" s="74" t="s">
        <v>2993</v>
      </c>
      <c r="U1322" s="109"/>
      <c r="AA1322" s="60"/>
      <c r="AB1322" s="60"/>
      <c r="AC1322" s="61"/>
      <c r="AD1322" s="62"/>
      <c r="AE1322" s="62"/>
      <c r="AF1322" s="63"/>
      <c r="AG1322" s="63"/>
      <c r="AH1322" s="74" t="s">
        <v>2993</v>
      </c>
    </row>
    <row r="1323" spans="1:34" ht="15" x14ac:dyDescent="0.2">
      <c r="A1323" s="106" t="s">
        <v>23</v>
      </c>
      <c r="B1323" s="74" t="s">
        <v>1078</v>
      </c>
      <c r="C1323" s="74" t="s">
        <v>1079</v>
      </c>
      <c r="D1323" s="74" t="s">
        <v>1080</v>
      </c>
      <c r="E1323" s="74" t="s">
        <v>1081</v>
      </c>
      <c r="H1323" s="74" t="s">
        <v>962</v>
      </c>
      <c r="I1323" s="74" t="s">
        <v>2473</v>
      </c>
      <c r="J1323" s="74" t="s">
        <v>2473</v>
      </c>
      <c r="K1323" s="74" t="s">
        <v>25</v>
      </c>
      <c r="L1323" s="74" t="s">
        <v>2993</v>
      </c>
      <c r="M1323" s="107">
        <v>-7.4949349999999999</v>
      </c>
      <c r="N1323" s="107">
        <v>35.752195</v>
      </c>
      <c r="O1323" s="108">
        <v>1320.2</v>
      </c>
      <c r="P1323" s="108">
        <v>26</v>
      </c>
      <c r="Q1323" s="108">
        <v>31.081114005</v>
      </c>
      <c r="R1323" s="135"/>
      <c r="S1323" s="74" t="s">
        <v>2993</v>
      </c>
      <c r="U1323" s="109"/>
      <c r="AA1323" s="60"/>
      <c r="AB1323" s="60"/>
      <c r="AC1323" s="61"/>
      <c r="AD1323" s="62"/>
      <c r="AE1323" s="62"/>
      <c r="AF1323" s="63"/>
      <c r="AG1323" s="63"/>
      <c r="AH1323" s="74" t="s">
        <v>2993</v>
      </c>
    </row>
    <row r="1324" spans="1:34" ht="15" x14ac:dyDescent="0.2">
      <c r="A1324" s="106" t="s">
        <v>23</v>
      </c>
      <c r="B1324" s="74" t="s">
        <v>1078</v>
      </c>
      <c r="C1324" s="74" t="s">
        <v>1079</v>
      </c>
      <c r="D1324" s="74" t="s">
        <v>1080</v>
      </c>
      <c r="E1324" s="74" t="s">
        <v>1081</v>
      </c>
      <c r="H1324" s="74" t="s">
        <v>962</v>
      </c>
      <c r="I1324" s="74" t="s">
        <v>2473</v>
      </c>
      <c r="J1324" s="74" t="s">
        <v>2473</v>
      </c>
      <c r="K1324" s="74" t="s">
        <v>26</v>
      </c>
      <c r="L1324" s="74" t="s">
        <v>2993</v>
      </c>
      <c r="M1324" s="107">
        <v>-7.4936566669999998</v>
      </c>
      <c r="N1324" s="107">
        <v>35.754719999999999</v>
      </c>
      <c r="O1324" s="108">
        <v>1328.2</v>
      </c>
      <c r="P1324" s="108">
        <v>26</v>
      </c>
      <c r="Q1324" s="108">
        <v>31.08111401</v>
      </c>
      <c r="R1324" s="135"/>
      <c r="S1324" s="74" t="s">
        <v>2993</v>
      </c>
      <c r="U1324" s="109"/>
      <c r="AA1324" s="60"/>
      <c r="AB1324" s="60"/>
      <c r="AC1324" s="61"/>
      <c r="AD1324" s="62"/>
      <c r="AE1324" s="62"/>
      <c r="AF1324" s="63"/>
      <c r="AG1324" s="63"/>
      <c r="AH1324" s="74" t="s">
        <v>2993</v>
      </c>
    </row>
    <row r="1325" spans="1:34" ht="15" x14ac:dyDescent="0.2">
      <c r="A1325" s="106" t="s">
        <v>23</v>
      </c>
      <c r="B1325" s="74" t="s">
        <v>1078</v>
      </c>
      <c r="C1325" s="74" t="s">
        <v>1079</v>
      </c>
      <c r="D1325" s="74" t="s">
        <v>1080</v>
      </c>
      <c r="E1325" s="74" t="s">
        <v>1081</v>
      </c>
      <c r="H1325" s="74" t="s">
        <v>125</v>
      </c>
      <c r="I1325" s="74" t="s">
        <v>2813</v>
      </c>
      <c r="J1325" s="74" t="s">
        <v>2814</v>
      </c>
      <c r="K1325" s="74" t="s">
        <v>24</v>
      </c>
      <c r="L1325" s="74" t="s">
        <v>2993</v>
      </c>
      <c r="M1325" s="107">
        <v>-7.4885827962294496</v>
      </c>
      <c r="N1325" s="107">
        <v>35.7481855739887</v>
      </c>
      <c r="O1325" s="108">
        <v>1297.74424759155</v>
      </c>
      <c r="P1325" s="108">
        <v>10</v>
      </c>
      <c r="Q1325" s="108">
        <v>8.2083338900000005</v>
      </c>
      <c r="R1325" s="135"/>
      <c r="U1325" s="109"/>
      <c r="AA1325" s="60"/>
      <c r="AB1325" s="60"/>
      <c r="AC1325" s="61"/>
      <c r="AD1325" s="62"/>
      <c r="AE1325" s="62"/>
      <c r="AF1325" s="63"/>
      <c r="AG1325" s="63"/>
      <c r="AH1325" s="74" t="s">
        <v>2993</v>
      </c>
    </row>
    <row r="1326" spans="1:34" ht="15" x14ac:dyDescent="0.2">
      <c r="A1326" s="106" t="s">
        <v>23</v>
      </c>
      <c r="B1326" s="74" t="s">
        <v>1078</v>
      </c>
      <c r="C1326" s="74" t="s">
        <v>1079</v>
      </c>
      <c r="D1326" s="74" t="s">
        <v>1080</v>
      </c>
      <c r="E1326" s="74" t="s">
        <v>1081</v>
      </c>
      <c r="H1326" s="74" t="s">
        <v>125</v>
      </c>
      <c r="I1326" s="74" t="s">
        <v>2813</v>
      </c>
      <c r="J1326" s="74" t="s">
        <v>2814</v>
      </c>
      <c r="K1326" s="74" t="s">
        <v>25</v>
      </c>
      <c r="L1326" s="74" t="s">
        <v>2993</v>
      </c>
      <c r="M1326" s="107">
        <v>-7.4880419895007</v>
      </c>
      <c r="N1326" s="107">
        <v>35.748225280454797</v>
      </c>
      <c r="O1326" s="108">
        <v>1289.21325881696</v>
      </c>
      <c r="P1326" s="108">
        <v>10</v>
      </c>
      <c r="Q1326" s="108">
        <v>8.2083338900000005</v>
      </c>
      <c r="R1326" s="135"/>
      <c r="U1326" s="109"/>
      <c r="AA1326" s="60"/>
      <c r="AB1326" s="60"/>
      <c r="AC1326" s="61"/>
      <c r="AD1326" s="62"/>
      <c r="AE1326" s="62"/>
      <c r="AF1326" s="63"/>
      <c r="AG1326" s="63"/>
      <c r="AH1326" s="74" t="s">
        <v>2993</v>
      </c>
    </row>
    <row r="1327" spans="1:34" ht="15" x14ac:dyDescent="0.2">
      <c r="A1327" s="106" t="s">
        <v>23</v>
      </c>
      <c r="B1327" s="74" t="s">
        <v>1078</v>
      </c>
      <c r="C1327" s="74" t="s">
        <v>1079</v>
      </c>
      <c r="D1327" s="74" t="s">
        <v>1080</v>
      </c>
      <c r="E1327" s="74" t="s">
        <v>1081</v>
      </c>
      <c r="H1327" s="74" t="s">
        <v>125</v>
      </c>
      <c r="I1327" s="74" t="s">
        <v>2813</v>
      </c>
      <c r="J1327" s="74" t="s">
        <v>2814</v>
      </c>
      <c r="K1327" s="74" t="s">
        <v>26</v>
      </c>
      <c r="L1327" s="74" t="s">
        <v>2993</v>
      </c>
      <c r="M1327" s="107">
        <v>-7.4874326560000002</v>
      </c>
      <c r="N1327" s="107">
        <v>35.748507420000003</v>
      </c>
      <c r="O1327" s="108">
        <v>1289.0107049999999</v>
      </c>
      <c r="P1327" s="108">
        <v>10</v>
      </c>
      <c r="Q1327" s="108">
        <v>8.2083338900000005</v>
      </c>
      <c r="R1327" s="135"/>
      <c r="U1327" s="109"/>
      <c r="AA1327" s="60"/>
      <c r="AB1327" s="60"/>
      <c r="AC1327" s="61"/>
      <c r="AD1327" s="62"/>
      <c r="AE1327" s="62"/>
      <c r="AF1327" s="63"/>
      <c r="AG1327" s="63"/>
      <c r="AH1327" s="74" t="s">
        <v>2993</v>
      </c>
    </row>
    <row r="1328" spans="1:34" ht="15" x14ac:dyDescent="0.2">
      <c r="A1328" s="106" t="s">
        <v>23</v>
      </c>
      <c r="B1328" s="74" t="s">
        <v>1078</v>
      </c>
      <c r="C1328" s="74" t="s">
        <v>1079</v>
      </c>
      <c r="D1328" s="74" t="s">
        <v>1080</v>
      </c>
      <c r="E1328" s="74" t="s">
        <v>1081</v>
      </c>
      <c r="H1328" s="74" t="s">
        <v>126</v>
      </c>
      <c r="I1328" s="74" t="s">
        <v>127</v>
      </c>
      <c r="J1328" s="74" t="s">
        <v>127</v>
      </c>
      <c r="K1328" s="74" t="s">
        <v>24</v>
      </c>
      <c r="L1328" s="74" t="s">
        <v>2993</v>
      </c>
      <c r="M1328" s="107">
        <v>-7.4860316666666602</v>
      </c>
      <c r="N1328" s="107">
        <v>35.753839999999997</v>
      </c>
      <c r="O1328" s="108">
        <v>1332.4</v>
      </c>
      <c r="P1328" s="108">
        <v>10</v>
      </c>
      <c r="Q1328" s="108">
        <v>5.2020544600000003</v>
      </c>
      <c r="R1328" s="135"/>
      <c r="U1328" s="109"/>
      <c r="AA1328" s="60"/>
      <c r="AB1328" s="60"/>
      <c r="AC1328" s="61"/>
      <c r="AD1328" s="62"/>
      <c r="AE1328" s="62"/>
      <c r="AF1328" s="63"/>
      <c r="AG1328" s="63"/>
      <c r="AH1328" s="74" t="s">
        <v>2025</v>
      </c>
    </row>
    <row r="1329" spans="1:34" ht="15" x14ac:dyDescent="0.2">
      <c r="A1329" s="106" t="s">
        <v>23</v>
      </c>
      <c r="B1329" s="74" t="s">
        <v>1078</v>
      </c>
      <c r="C1329" s="74" t="s">
        <v>1079</v>
      </c>
      <c r="D1329" s="74" t="s">
        <v>1080</v>
      </c>
      <c r="E1329" s="74" t="s">
        <v>1081</v>
      </c>
      <c r="H1329" s="74" t="s">
        <v>126</v>
      </c>
      <c r="I1329" s="74" t="s">
        <v>127</v>
      </c>
      <c r="J1329" s="74" t="s">
        <v>127</v>
      </c>
      <c r="K1329" s="74" t="s">
        <v>25</v>
      </c>
      <c r="L1329" s="74" t="s">
        <v>2993</v>
      </c>
      <c r="M1329" s="107">
        <v>-7.4850383333333301</v>
      </c>
      <c r="N1329" s="107">
        <v>35.754108333333299</v>
      </c>
      <c r="O1329" s="108">
        <v>1328.5</v>
      </c>
      <c r="P1329" s="108">
        <v>10</v>
      </c>
      <c r="Q1329" s="108">
        <v>5.2020544600000003</v>
      </c>
      <c r="R1329" s="135"/>
      <c r="U1329" s="109"/>
      <c r="AA1329" s="60"/>
      <c r="AB1329" s="60"/>
      <c r="AC1329" s="61"/>
      <c r="AD1329" s="62"/>
      <c r="AE1329" s="62"/>
      <c r="AF1329" s="63"/>
      <c r="AG1329" s="63"/>
      <c r="AH1329" s="74" t="s">
        <v>2025</v>
      </c>
    </row>
    <row r="1330" spans="1:34" ht="15" x14ac:dyDescent="0.2">
      <c r="A1330" s="106" t="s">
        <v>23</v>
      </c>
      <c r="B1330" s="74" t="s">
        <v>1078</v>
      </c>
      <c r="C1330" s="74" t="s">
        <v>1079</v>
      </c>
      <c r="D1330" s="74" t="s">
        <v>1080</v>
      </c>
      <c r="E1330" s="74" t="s">
        <v>1081</v>
      </c>
      <c r="H1330" s="74" t="s">
        <v>126</v>
      </c>
      <c r="I1330" s="74" t="s">
        <v>127</v>
      </c>
      <c r="J1330" s="74" t="s">
        <v>127</v>
      </c>
      <c r="K1330" s="74" t="s">
        <v>26</v>
      </c>
      <c r="L1330" s="74" t="s">
        <v>2993</v>
      </c>
      <c r="M1330" s="107">
        <v>-7.4869516669999996</v>
      </c>
      <c r="N1330" s="107">
        <v>35.753676669999997</v>
      </c>
      <c r="O1330" s="108">
        <v>1331.7</v>
      </c>
      <c r="P1330" s="108">
        <v>10</v>
      </c>
      <c r="Q1330" s="108">
        <v>5.2020544600000003</v>
      </c>
      <c r="R1330" s="135"/>
      <c r="U1330" s="109"/>
      <c r="AA1330" s="60"/>
      <c r="AB1330" s="60"/>
      <c r="AC1330" s="61"/>
      <c r="AD1330" s="62"/>
      <c r="AE1330" s="62"/>
      <c r="AF1330" s="63"/>
      <c r="AG1330" s="63"/>
      <c r="AH1330" s="74" t="s">
        <v>2025</v>
      </c>
    </row>
    <row r="1331" spans="1:34" ht="15" x14ac:dyDescent="0.2">
      <c r="A1331" s="106" t="s">
        <v>23</v>
      </c>
      <c r="B1331" s="74" t="s">
        <v>1078</v>
      </c>
      <c r="C1331" s="74" t="s">
        <v>1079</v>
      </c>
      <c r="D1331" s="74" t="s">
        <v>1080</v>
      </c>
      <c r="E1331" s="74" t="s">
        <v>1081</v>
      </c>
      <c r="H1331" s="74" t="s">
        <v>130</v>
      </c>
      <c r="I1331" s="74" t="s">
        <v>131</v>
      </c>
      <c r="J1331" s="74" t="s">
        <v>2518</v>
      </c>
      <c r="K1331" s="74" t="s">
        <v>24</v>
      </c>
      <c r="L1331" s="74" t="s">
        <v>2993</v>
      </c>
      <c r="M1331" s="107">
        <v>-7.49403710749813</v>
      </c>
      <c r="N1331" s="107">
        <v>35.756426777284801</v>
      </c>
      <c r="O1331" s="108">
        <v>1316.09790374471</v>
      </c>
      <c r="P1331" s="108">
        <v>2.5</v>
      </c>
      <c r="Q1331" s="108">
        <v>2.47105</v>
      </c>
      <c r="R1331" s="135"/>
      <c r="U1331" s="109"/>
      <c r="Z1331" s="110"/>
      <c r="AA1331" s="60"/>
      <c r="AB1331" s="60"/>
      <c r="AC1331" s="61"/>
      <c r="AD1331" s="61"/>
      <c r="AE1331" s="61"/>
      <c r="AF1331" s="61"/>
      <c r="AG1331" s="63"/>
      <c r="AH1331" s="74" t="s">
        <v>2033</v>
      </c>
    </row>
    <row r="1332" spans="1:34" ht="15" x14ac:dyDescent="0.2">
      <c r="A1332" s="106" t="s">
        <v>23</v>
      </c>
      <c r="B1332" s="74" t="s">
        <v>1078</v>
      </c>
      <c r="C1332" s="74" t="s">
        <v>1079</v>
      </c>
      <c r="D1332" s="74" t="s">
        <v>1080</v>
      </c>
      <c r="E1332" s="74" t="s">
        <v>1081</v>
      </c>
      <c r="H1332" s="74" t="s">
        <v>130</v>
      </c>
      <c r="I1332" s="74" t="s">
        <v>131</v>
      </c>
      <c r="J1332" s="74" t="s">
        <v>2518</v>
      </c>
      <c r="K1332" s="74" t="s">
        <v>25</v>
      </c>
      <c r="L1332" s="74" t="s">
        <v>2993</v>
      </c>
      <c r="M1332" s="107">
        <v>-7.4945118986845598</v>
      </c>
      <c r="N1332" s="107">
        <v>35.756340938496201</v>
      </c>
      <c r="O1332" s="108">
        <v>1315.21944830592</v>
      </c>
      <c r="P1332" s="108">
        <v>2.5</v>
      </c>
      <c r="Q1332" s="108">
        <v>2.47105</v>
      </c>
      <c r="R1332" s="135"/>
      <c r="U1332" s="109"/>
      <c r="Z1332" s="110"/>
      <c r="AA1332" s="60"/>
      <c r="AB1332" s="60"/>
      <c r="AC1332" s="61"/>
      <c r="AD1332" s="61"/>
      <c r="AE1332" s="61"/>
      <c r="AF1332" s="61"/>
      <c r="AG1332" s="63"/>
      <c r="AH1332" s="74" t="s">
        <v>2033</v>
      </c>
    </row>
    <row r="1333" spans="1:34" ht="15" x14ac:dyDescent="0.2">
      <c r="A1333" s="106" t="s">
        <v>23</v>
      </c>
      <c r="B1333" s="74" t="s">
        <v>1078</v>
      </c>
      <c r="C1333" s="74" t="s">
        <v>1079</v>
      </c>
      <c r="D1333" s="74" t="s">
        <v>1080</v>
      </c>
      <c r="E1333" s="74" t="s">
        <v>1081</v>
      </c>
      <c r="H1333" s="74" t="s">
        <v>130</v>
      </c>
      <c r="I1333" s="74" t="s">
        <v>131</v>
      </c>
      <c r="J1333" s="74" t="s">
        <v>2518</v>
      </c>
      <c r="K1333" s="74" t="s">
        <v>26</v>
      </c>
      <c r="L1333" s="74" t="s">
        <v>2993</v>
      </c>
      <c r="M1333" s="107">
        <v>-7.493623082</v>
      </c>
      <c r="N1333" s="107">
        <v>35.756574819999997</v>
      </c>
      <c r="O1333" s="108">
        <v>1312.016768</v>
      </c>
      <c r="P1333" s="108">
        <v>2.5</v>
      </c>
      <c r="Q1333" s="108">
        <v>2.47105</v>
      </c>
      <c r="R1333" s="135"/>
      <c r="U1333" s="109"/>
      <c r="Z1333" s="110"/>
      <c r="AA1333" s="60"/>
      <c r="AB1333" s="60"/>
      <c r="AC1333" s="61"/>
      <c r="AD1333" s="61"/>
      <c r="AE1333" s="61"/>
      <c r="AF1333" s="61"/>
      <c r="AG1333" s="63"/>
      <c r="AH1333" s="74" t="s">
        <v>2033</v>
      </c>
    </row>
    <row r="1334" spans="1:34" ht="15" x14ac:dyDescent="0.2">
      <c r="A1334" s="106" t="s">
        <v>23</v>
      </c>
      <c r="B1334" s="74" t="s">
        <v>1078</v>
      </c>
      <c r="C1334" s="74" t="s">
        <v>1079</v>
      </c>
      <c r="D1334" s="74" t="s">
        <v>1080</v>
      </c>
      <c r="E1334" s="74" t="s">
        <v>1118</v>
      </c>
      <c r="H1334" s="74" t="s">
        <v>134</v>
      </c>
      <c r="I1334" s="74" t="s">
        <v>135</v>
      </c>
      <c r="J1334" s="74" t="s">
        <v>135</v>
      </c>
      <c r="K1334" s="74" t="s">
        <v>26</v>
      </c>
      <c r="L1334" s="74" t="s">
        <v>1121</v>
      </c>
      <c r="M1334" s="107">
        <v>-7.5386879560000004</v>
      </c>
      <c r="N1334" s="107">
        <v>35.763087740000003</v>
      </c>
      <c r="O1334" s="108">
        <v>1323.338853</v>
      </c>
      <c r="P1334" s="108">
        <v>4</v>
      </c>
      <c r="Q1334" s="108">
        <v>2.71271869</v>
      </c>
      <c r="R1334" s="135"/>
      <c r="S1334" s="74">
        <v>51</v>
      </c>
      <c r="U1334" s="108"/>
      <c r="V1334" s="109"/>
      <c r="W1334" s="109"/>
      <c r="Y1334" s="109"/>
      <c r="Z1334" s="108"/>
      <c r="AA1334" s="60"/>
      <c r="AB1334" s="60"/>
      <c r="AC1334" s="61"/>
      <c r="AD1334" s="62"/>
      <c r="AE1334" s="62"/>
      <c r="AF1334" s="63"/>
      <c r="AG1334" s="63"/>
      <c r="AH1334" s="74" t="s">
        <v>2993</v>
      </c>
    </row>
    <row r="1335" spans="1:34" ht="15" x14ac:dyDescent="0.2">
      <c r="A1335" s="106" t="s">
        <v>23</v>
      </c>
      <c r="B1335" s="74" t="s">
        <v>1078</v>
      </c>
      <c r="C1335" s="74" t="s">
        <v>1079</v>
      </c>
      <c r="D1335" s="74" t="s">
        <v>1080</v>
      </c>
      <c r="E1335" s="74" t="s">
        <v>1118</v>
      </c>
      <c r="H1335" s="74" t="s">
        <v>136</v>
      </c>
      <c r="I1335" s="74" t="s">
        <v>137</v>
      </c>
      <c r="J1335" s="74" t="s">
        <v>137</v>
      </c>
      <c r="K1335" s="74" t="s">
        <v>24</v>
      </c>
      <c r="L1335" s="74" t="s">
        <v>2993</v>
      </c>
      <c r="M1335" s="107">
        <v>-7.5408008560130098</v>
      </c>
      <c r="N1335" s="107">
        <v>35.760707560028798</v>
      </c>
      <c r="O1335" s="108">
        <v>1329.0978741282299</v>
      </c>
      <c r="P1335" s="108">
        <v>3</v>
      </c>
      <c r="Q1335" s="108">
        <v>1.397872985</v>
      </c>
      <c r="R1335" s="137"/>
      <c r="U1335" s="109"/>
      <c r="AA1335" s="60"/>
      <c r="AB1335" s="60"/>
      <c r="AC1335" s="61"/>
      <c r="AD1335" s="62"/>
      <c r="AE1335" s="62"/>
      <c r="AF1335" s="63"/>
      <c r="AG1335" s="63"/>
      <c r="AH1335" s="74" t="s">
        <v>2993</v>
      </c>
    </row>
    <row r="1336" spans="1:34" ht="15" x14ac:dyDescent="0.2">
      <c r="A1336" s="106" t="s">
        <v>23</v>
      </c>
      <c r="B1336" s="74" t="s">
        <v>1078</v>
      </c>
      <c r="C1336" s="74" t="s">
        <v>1079</v>
      </c>
      <c r="D1336" s="74" t="s">
        <v>1080</v>
      </c>
      <c r="E1336" s="74" t="s">
        <v>1118</v>
      </c>
      <c r="H1336" s="74" t="s">
        <v>136</v>
      </c>
      <c r="I1336" s="74" t="s">
        <v>137</v>
      </c>
      <c r="J1336" s="74" t="s">
        <v>137</v>
      </c>
      <c r="K1336" s="74" t="s">
        <v>25</v>
      </c>
      <c r="L1336" s="74" t="s">
        <v>2993</v>
      </c>
      <c r="M1336" s="107">
        <v>-7.5411603982205104</v>
      </c>
      <c r="N1336" s="107">
        <v>35.760568952759002</v>
      </c>
      <c r="O1336" s="108">
        <v>1325.99707002268</v>
      </c>
      <c r="P1336" s="108">
        <v>3</v>
      </c>
      <c r="Q1336" s="108">
        <v>1.397872985</v>
      </c>
      <c r="R1336" s="137"/>
      <c r="U1336" s="109"/>
      <c r="AA1336" s="60"/>
      <c r="AB1336" s="60"/>
      <c r="AC1336" s="61"/>
      <c r="AD1336" s="62"/>
      <c r="AE1336" s="62"/>
      <c r="AF1336" s="63"/>
      <c r="AG1336" s="63"/>
      <c r="AH1336" s="74" t="s">
        <v>2993</v>
      </c>
    </row>
    <row r="1337" spans="1:34" ht="15" x14ac:dyDescent="0.2">
      <c r="A1337" s="106" t="s">
        <v>23</v>
      </c>
      <c r="B1337" s="74" t="s">
        <v>1078</v>
      </c>
      <c r="C1337" s="74" t="s">
        <v>1079</v>
      </c>
      <c r="D1337" s="74" t="s">
        <v>1080</v>
      </c>
      <c r="E1337" s="74" t="s">
        <v>1118</v>
      </c>
      <c r="H1337" s="74" t="s">
        <v>136</v>
      </c>
      <c r="I1337" s="74" t="s">
        <v>137</v>
      </c>
      <c r="J1337" s="74" t="s">
        <v>137</v>
      </c>
      <c r="K1337" s="74" t="s">
        <v>26</v>
      </c>
      <c r="L1337" s="74" t="s">
        <v>2993</v>
      </c>
      <c r="M1337" s="107">
        <v>-7.5405421009999998</v>
      </c>
      <c r="N1337" s="107">
        <v>35.760851539999997</v>
      </c>
      <c r="O1337" s="108">
        <v>1326.9592</v>
      </c>
      <c r="P1337" s="108">
        <v>3</v>
      </c>
      <c r="Q1337" s="108">
        <v>1.397872985</v>
      </c>
      <c r="R1337" s="137"/>
      <c r="U1337" s="109"/>
      <c r="AA1337" s="60"/>
      <c r="AB1337" s="60"/>
      <c r="AC1337" s="61"/>
      <c r="AD1337" s="62"/>
      <c r="AE1337" s="62"/>
      <c r="AF1337" s="63"/>
      <c r="AG1337" s="63"/>
      <c r="AH1337" s="74" t="s">
        <v>2993</v>
      </c>
    </row>
    <row r="1338" spans="1:34" ht="15" x14ac:dyDescent="0.2">
      <c r="A1338" s="106" t="s">
        <v>23</v>
      </c>
      <c r="B1338" s="74" t="s">
        <v>1078</v>
      </c>
      <c r="C1338" s="74" t="s">
        <v>1079</v>
      </c>
      <c r="D1338" s="74" t="s">
        <v>1080</v>
      </c>
      <c r="E1338" s="74" t="s">
        <v>1118</v>
      </c>
      <c r="H1338" s="74" t="s">
        <v>138</v>
      </c>
      <c r="I1338" s="74" t="s">
        <v>139</v>
      </c>
      <c r="J1338" s="74" t="s">
        <v>139</v>
      </c>
      <c r="K1338" s="74" t="s">
        <v>24</v>
      </c>
      <c r="L1338" s="74" t="s">
        <v>2993</v>
      </c>
      <c r="M1338" s="107">
        <v>-7.5397066666666603</v>
      </c>
      <c r="N1338" s="107">
        <v>35.761566666666603</v>
      </c>
      <c r="O1338" s="108">
        <v>1353.9</v>
      </c>
      <c r="P1338" s="108">
        <v>5</v>
      </c>
      <c r="Q1338" s="108">
        <v>4.3554727299999998</v>
      </c>
      <c r="R1338" s="137"/>
      <c r="U1338" s="109"/>
      <c r="AA1338" s="60"/>
      <c r="AB1338" s="60"/>
      <c r="AC1338" s="61"/>
      <c r="AD1338" s="62"/>
      <c r="AE1338" s="62"/>
      <c r="AF1338" s="63"/>
      <c r="AG1338" s="61"/>
      <c r="AH1338" s="74" t="s">
        <v>2993</v>
      </c>
    </row>
    <row r="1339" spans="1:34" ht="15" x14ac:dyDescent="0.2">
      <c r="A1339" s="106" t="s">
        <v>23</v>
      </c>
      <c r="B1339" s="74" t="s">
        <v>1078</v>
      </c>
      <c r="C1339" s="74" t="s">
        <v>1079</v>
      </c>
      <c r="D1339" s="74" t="s">
        <v>1080</v>
      </c>
      <c r="E1339" s="74" t="s">
        <v>1118</v>
      </c>
      <c r="H1339" s="74" t="s">
        <v>138</v>
      </c>
      <c r="I1339" s="74" t="s">
        <v>139</v>
      </c>
      <c r="J1339" s="74" t="s">
        <v>139</v>
      </c>
      <c r="K1339" s="74" t="s">
        <v>25</v>
      </c>
      <c r="L1339" s="74" t="s">
        <v>2993</v>
      </c>
      <c r="M1339" s="107">
        <v>-7.5401533333333299</v>
      </c>
      <c r="N1339" s="107">
        <v>35.761983333333298</v>
      </c>
      <c r="O1339" s="108">
        <v>1349.2</v>
      </c>
      <c r="P1339" s="108">
        <v>5</v>
      </c>
      <c r="Q1339" s="108">
        <v>4.3554727299999998</v>
      </c>
      <c r="R1339" s="137"/>
      <c r="U1339" s="109"/>
      <c r="AA1339" s="60"/>
      <c r="AB1339" s="60"/>
      <c r="AC1339" s="61"/>
      <c r="AD1339" s="62"/>
      <c r="AE1339" s="62"/>
      <c r="AF1339" s="63"/>
      <c r="AG1339" s="61"/>
      <c r="AH1339" s="74" t="s">
        <v>2993</v>
      </c>
    </row>
    <row r="1340" spans="1:34" ht="15" x14ac:dyDescent="0.2">
      <c r="A1340" s="106" t="s">
        <v>23</v>
      </c>
      <c r="B1340" s="74" t="s">
        <v>1078</v>
      </c>
      <c r="C1340" s="74" t="s">
        <v>1079</v>
      </c>
      <c r="D1340" s="74" t="s">
        <v>1080</v>
      </c>
      <c r="E1340" s="74" t="s">
        <v>1118</v>
      </c>
      <c r="H1340" s="74" t="s">
        <v>138</v>
      </c>
      <c r="I1340" s="74" t="s">
        <v>139</v>
      </c>
      <c r="J1340" s="74" t="s">
        <v>139</v>
      </c>
      <c r="K1340" s="74" t="s">
        <v>26</v>
      </c>
      <c r="L1340" s="74" t="s">
        <v>2993</v>
      </c>
      <c r="M1340" s="107">
        <v>-7.5391733329999999</v>
      </c>
      <c r="N1340" s="107">
        <v>35.760778330000001</v>
      </c>
      <c r="O1340" s="108">
        <v>1342.1</v>
      </c>
      <c r="P1340" s="108">
        <v>5</v>
      </c>
      <c r="Q1340" s="108">
        <v>4.3554727299999998</v>
      </c>
      <c r="R1340" s="137"/>
      <c r="U1340" s="109"/>
      <c r="AA1340" s="60"/>
      <c r="AB1340" s="60"/>
      <c r="AC1340" s="61"/>
      <c r="AD1340" s="62"/>
      <c r="AE1340" s="62"/>
      <c r="AF1340" s="63"/>
      <c r="AG1340" s="63"/>
      <c r="AH1340" s="74" t="s">
        <v>2074</v>
      </c>
    </row>
    <row r="1341" spans="1:34" ht="15" x14ac:dyDescent="0.2">
      <c r="A1341" s="106" t="s">
        <v>23</v>
      </c>
      <c r="B1341" s="74" t="s">
        <v>1078</v>
      </c>
      <c r="C1341" s="74" t="s">
        <v>1079</v>
      </c>
      <c r="D1341" s="74" t="s">
        <v>1080</v>
      </c>
      <c r="E1341" s="74" t="s">
        <v>1118</v>
      </c>
      <c r="H1341" s="74" t="s">
        <v>140</v>
      </c>
      <c r="I1341" s="74" t="s">
        <v>1524</v>
      </c>
      <c r="J1341" s="74" t="s">
        <v>1524</v>
      </c>
      <c r="K1341" s="74" t="s">
        <v>24</v>
      </c>
      <c r="L1341" s="74" t="s">
        <v>2993</v>
      </c>
      <c r="M1341" s="107">
        <v>-7.5439888115573304</v>
      </c>
      <c r="N1341" s="107">
        <v>35.761937285179201</v>
      </c>
      <c r="O1341" s="108">
        <v>1327.0812339351301</v>
      </c>
      <c r="P1341" s="108">
        <v>3</v>
      </c>
      <c r="Q1341" s="108">
        <v>3.68977186</v>
      </c>
      <c r="R1341" s="137"/>
      <c r="S1341" s="74" t="s">
        <v>2993</v>
      </c>
      <c r="U1341" s="109"/>
      <c r="AA1341" s="60"/>
      <c r="AB1341" s="60"/>
      <c r="AC1341" s="61"/>
      <c r="AD1341" s="62"/>
      <c r="AE1341" s="62"/>
      <c r="AF1341" s="63"/>
      <c r="AG1341" s="63"/>
      <c r="AH1341" s="74" t="s">
        <v>2074</v>
      </c>
    </row>
    <row r="1342" spans="1:34" ht="15" x14ac:dyDescent="0.2">
      <c r="A1342" s="106" t="s">
        <v>23</v>
      </c>
      <c r="B1342" s="74" t="s">
        <v>1078</v>
      </c>
      <c r="C1342" s="74" t="s">
        <v>1079</v>
      </c>
      <c r="D1342" s="74" t="s">
        <v>1080</v>
      </c>
      <c r="E1342" s="74" t="s">
        <v>1118</v>
      </c>
      <c r="H1342" s="74" t="s">
        <v>140</v>
      </c>
      <c r="I1342" s="74" t="s">
        <v>1524</v>
      </c>
      <c r="J1342" s="74" t="s">
        <v>1524</v>
      </c>
      <c r="K1342" s="74" t="s">
        <v>25</v>
      </c>
      <c r="L1342" s="74" t="s">
        <v>2993</v>
      </c>
      <c r="M1342" s="107">
        <v>-7.5442110775130198</v>
      </c>
      <c r="N1342" s="107">
        <v>35.761826104962999</v>
      </c>
      <c r="O1342" s="108">
        <v>1329.7422213883599</v>
      </c>
      <c r="P1342" s="108">
        <v>3</v>
      </c>
      <c r="Q1342" s="108">
        <v>3.68977186</v>
      </c>
      <c r="R1342" s="137"/>
      <c r="S1342" s="74" t="s">
        <v>2993</v>
      </c>
      <c r="U1342" s="109"/>
      <c r="AA1342" s="60"/>
      <c r="AB1342" s="60"/>
      <c r="AC1342" s="61"/>
      <c r="AD1342" s="62"/>
      <c r="AE1342" s="62"/>
      <c r="AF1342" s="63"/>
      <c r="AG1342" s="63"/>
      <c r="AH1342" s="74" t="s">
        <v>2074</v>
      </c>
    </row>
    <row r="1343" spans="1:34" ht="15" x14ac:dyDescent="0.2">
      <c r="A1343" s="106" t="s">
        <v>23</v>
      </c>
      <c r="B1343" s="74" t="s">
        <v>1078</v>
      </c>
      <c r="C1343" s="74" t="s">
        <v>1079</v>
      </c>
      <c r="D1343" s="74" t="s">
        <v>1080</v>
      </c>
      <c r="E1343" s="74" t="s">
        <v>1118</v>
      </c>
      <c r="H1343" s="74" t="s">
        <v>140</v>
      </c>
      <c r="I1343" s="74" t="s">
        <v>1524</v>
      </c>
      <c r="J1343" s="74" t="s">
        <v>1524</v>
      </c>
      <c r="K1343" s="74" t="s">
        <v>26</v>
      </c>
      <c r="L1343" s="74" t="s">
        <v>2993</v>
      </c>
      <c r="M1343" s="107">
        <v>-7.5436638760000001</v>
      </c>
      <c r="N1343" s="107">
        <v>35.761994119999997</v>
      </c>
      <c r="O1343" s="108">
        <v>1326.8663039999999</v>
      </c>
      <c r="P1343" s="108">
        <v>3</v>
      </c>
      <c r="Q1343" s="108">
        <v>3.68977186</v>
      </c>
      <c r="R1343" s="137"/>
      <c r="S1343" s="74" t="s">
        <v>2993</v>
      </c>
      <c r="U1343" s="109"/>
      <c r="AA1343" s="60"/>
      <c r="AB1343" s="60"/>
      <c r="AC1343" s="61"/>
      <c r="AD1343" s="62"/>
      <c r="AE1343" s="62"/>
      <c r="AF1343" s="63"/>
      <c r="AG1343" s="63"/>
      <c r="AH1343" s="74" t="s">
        <v>2993</v>
      </c>
    </row>
    <row r="1344" spans="1:34" ht="15" x14ac:dyDescent="0.2">
      <c r="A1344" s="106" t="s">
        <v>23</v>
      </c>
      <c r="B1344" s="74" t="s">
        <v>1078</v>
      </c>
      <c r="C1344" s="74" t="s">
        <v>1079</v>
      </c>
      <c r="D1344" s="74" t="s">
        <v>1080</v>
      </c>
      <c r="E1344" s="74" t="s">
        <v>1118</v>
      </c>
      <c r="H1344" s="74" t="s">
        <v>141</v>
      </c>
      <c r="I1344" s="74" t="s">
        <v>142</v>
      </c>
      <c r="J1344" s="74" t="s">
        <v>142</v>
      </c>
      <c r="K1344" s="74" t="s">
        <v>24</v>
      </c>
      <c r="L1344" s="74" t="s">
        <v>1125</v>
      </c>
      <c r="M1344" s="107">
        <v>-7.5380733333333296</v>
      </c>
      <c r="N1344" s="107">
        <v>35.764103333333303</v>
      </c>
      <c r="O1344" s="108">
        <v>1336.6</v>
      </c>
      <c r="P1344" s="108">
        <v>1.75</v>
      </c>
      <c r="Q1344" s="108">
        <v>2.3924706100000002</v>
      </c>
      <c r="R1344" s="137"/>
      <c r="S1344" s="74">
        <v>71</v>
      </c>
      <c r="U1344" s="108"/>
      <c r="V1344" s="109"/>
      <c r="W1344" s="109"/>
      <c r="Y1344" s="109"/>
      <c r="Z1344" s="108"/>
      <c r="AA1344" s="60"/>
      <c r="AB1344" s="60"/>
      <c r="AC1344" s="61"/>
      <c r="AD1344" s="62"/>
      <c r="AE1344" s="78"/>
      <c r="AF1344" s="63"/>
      <c r="AG1344" s="63"/>
      <c r="AH1344" s="74" t="s">
        <v>2993</v>
      </c>
    </row>
    <row r="1345" spans="1:34" ht="15" x14ac:dyDescent="0.2">
      <c r="A1345" s="106" t="s">
        <v>23</v>
      </c>
      <c r="B1345" s="74" t="s">
        <v>1078</v>
      </c>
      <c r="C1345" s="74" t="s">
        <v>1079</v>
      </c>
      <c r="D1345" s="74" t="s">
        <v>1080</v>
      </c>
      <c r="E1345" s="74" t="s">
        <v>1118</v>
      </c>
      <c r="H1345" s="74" t="s">
        <v>145</v>
      </c>
      <c r="I1345" s="74" t="s">
        <v>135</v>
      </c>
      <c r="J1345" s="74" t="s">
        <v>1249</v>
      </c>
      <c r="K1345" s="74" t="s">
        <v>24</v>
      </c>
      <c r="L1345" s="74" t="s">
        <v>2993</v>
      </c>
      <c r="M1345" s="107">
        <v>-7.5391817230248996</v>
      </c>
      <c r="N1345" s="107">
        <v>35.766039937003796</v>
      </c>
      <c r="O1345" s="108">
        <v>1312.4738381985901</v>
      </c>
      <c r="P1345" s="108">
        <v>1.75</v>
      </c>
      <c r="Q1345" s="108">
        <v>1.70156503</v>
      </c>
      <c r="R1345" s="137"/>
      <c r="U1345" s="109"/>
      <c r="AA1345" s="60"/>
      <c r="AB1345" s="60"/>
      <c r="AC1345" s="61"/>
      <c r="AD1345" s="62"/>
      <c r="AE1345" s="62"/>
      <c r="AF1345" s="63"/>
      <c r="AG1345" s="63"/>
      <c r="AH1345" s="74" t="s">
        <v>2993</v>
      </c>
    </row>
    <row r="1346" spans="1:34" ht="15" x14ac:dyDescent="0.2">
      <c r="A1346" s="106" t="s">
        <v>23</v>
      </c>
      <c r="B1346" s="74" t="s">
        <v>1078</v>
      </c>
      <c r="C1346" s="74" t="s">
        <v>1079</v>
      </c>
      <c r="D1346" s="74" t="s">
        <v>1080</v>
      </c>
      <c r="E1346" s="74" t="s">
        <v>1118</v>
      </c>
      <c r="H1346" s="74" t="s">
        <v>145</v>
      </c>
      <c r="I1346" s="74" t="s">
        <v>135</v>
      </c>
      <c r="J1346" s="74" t="s">
        <v>1249</v>
      </c>
      <c r="K1346" s="74" t="s">
        <v>25</v>
      </c>
      <c r="L1346" s="74" t="s">
        <v>2993</v>
      </c>
      <c r="M1346" s="107">
        <v>-7.5396024873016598</v>
      </c>
      <c r="N1346" s="107">
        <v>35.765955276553797</v>
      </c>
      <c r="O1346" s="108">
        <v>1321.2919641241499</v>
      </c>
      <c r="P1346" s="108">
        <v>1.75</v>
      </c>
      <c r="Q1346" s="108">
        <v>1.70156503</v>
      </c>
      <c r="R1346" s="137"/>
      <c r="U1346" s="109"/>
      <c r="AA1346" s="60"/>
      <c r="AB1346" s="60"/>
      <c r="AC1346" s="61"/>
      <c r="AD1346" s="62"/>
      <c r="AE1346" s="62"/>
      <c r="AF1346" s="63"/>
      <c r="AG1346" s="63"/>
      <c r="AH1346" s="74" t="s">
        <v>2993</v>
      </c>
    </row>
    <row r="1347" spans="1:34" ht="15" x14ac:dyDescent="0.2">
      <c r="A1347" s="106" t="s">
        <v>23</v>
      </c>
      <c r="B1347" s="74" t="s">
        <v>1078</v>
      </c>
      <c r="C1347" s="74" t="s">
        <v>1079</v>
      </c>
      <c r="D1347" s="74" t="s">
        <v>1080</v>
      </c>
      <c r="E1347" s="74" t="s">
        <v>1118</v>
      </c>
      <c r="H1347" s="74" t="s">
        <v>145</v>
      </c>
      <c r="I1347" s="74" t="s">
        <v>135</v>
      </c>
      <c r="J1347" s="74" t="s">
        <v>1249</v>
      </c>
      <c r="K1347" s="74" t="s">
        <v>26</v>
      </c>
      <c r="L1347" s="74" t="s">
        <v>2993</v>
      </c>
      <c r="M1347" s="107">
        <v>-7.5386421840000004</v>
      </c>
      <c r="N1347" s="107">
        <v>35.76624906</v>
      </c>
      <c r="O1347" s="108">
        <v>1305.3014680000001</v>
      </c>
      <c r="P1347" s="108">
        <v>1.75</v>
      </c>
      <c r="Q1347" s="108">
        <v>1.70156503</v>
      </c>
      <c r="R1347" s="137"/>
      <c r="U1347" s="109"/>
      <c r="AA1347" s="60"/>
      <c r="AB1347" s="60"/>
      <c r="AC1347" s="61"/>
      <c r="AD1347" s="62"/>
      <c r="AE1347" s="62"/>
      <c r="AF1347" s="63"/>
      <c r="AG1347" s="63"/>
      <c r="AH1347" s="74" t="s">
        <v>2993</v>
      </c>
    </row>
    <row r="1348" spans="1:34" ht="15" x14ac:dyDescent="0.2">
      <c r="A1348" s="106" t="s">
        <v>23</v>
      </c>
      <c r="B1348" s="74" t="s">
        <v>1078</v>
      </c>
      <c r="C1348" s="74" t="s">
        <v>1079</v>
      </c>
      <c r="D1348" s="74" t="s">
        <v>1080</v>
      </c>
      <c r="E1348" s="74" t="s">
        <v>1118</v>
      </c>
      <c r="H1348" s="74" t="s">
        <v>143</v>
      </c>
      <c r="I1348" s="74" t="s">
        <v>144</v>
      </c>
      <c r="J1348" s="74" t="s">
        <v>144</v>
      </c>
      <c r="K1348" s="74" t="s">
        <v>26</v>
      </c>
      <c r="L1348" s="74" t="s">
        <v>1136</v>
      </c>
      <c r="M1348" s="107">
        <v>-7.53929765</v>
      </c>
      <c r="N1348" s="107">
        <v>35.761754410000002</v>
      </c>
      <c r="O1348" s="108">
        <v>1316.834818</v>
      </c>
      <c r="P1348" s="108">
        <v>2</v>
      </c>
      <c r="Q1348" s="108">
        <v>3.599578535</v>
      </c>
      <c r="R1348" s="137"/>
      <c r="S1348" s="74">
        <v>18</v>
      </c>
      <c r="U1348" s="108"/>
      <c r="V1348" s="109"/>
      <c r="W1348" s="109"/>
      <c r="Y1348" s="109"/>
      <c r="Z1348" s="119"/>
      <c r="AA1348" s="60"/>
      <c r="AB1348" s="60"/>
      <c r="AC1348" s="61"/>
      <c r="AD1348" s="62"/>
      <c r="AE1348" s="62"/>
      <c r="AF1348" s="63"/>
      <c r="AG1348" s="63"/>
      <c r="AH1348" s="74" t="s">
        <v>2993</v>
      </c>
    </row>
    <row r="1349" spans="1:34" ht="15" x14ac:dyDescent="0.2">
      <c r="A1349" s="106" t="s">
        <v>23</v>
      </c>
      <c r="B1349" s="74" t="s">
        <v>1078</v>
      </c>
      <c r="C1349" s="74" t="s">
        <v>1079</v>
      </c>
      <c r="D1349" s="74" t="s">
        <v>1080</v>
      </c>
      <c r="E1349" s="74" t="s">
        <v>1118</v>
      </c>
      <c r="H1349" s="74" t="s">
        <v>143</v>
      </c>
      <c r="I1349" s="74" t="s">
        <v>144</v>
      </c>
      <c r="J1349" s="74" t="s">
        <v>144</v>
      </c>
      <c r="K1349" s="74" t="s">
        <v>24</v>
      </c>
      <c r="L1349" s="74" t="s">
        <v>1138</v>
      </c>
      <c r="M1349" s="107">
        <v>-7.5390084401233803</v>
      </c>
      <c r="N1349" s="107">
        <v>35.762463445707098</v>
      </c>
      <c r="O1349" s="108">
        <v>1311.24421471141</v>
      </c>
      <c r="P1349" s="108">
        <v>2</v>
      </c>
      <c r="Q1349" s="108">
        <v>3.599578535</v>
      </c>
      <c r="R1349" s="137"/>
      <c r="S1349" s="74">
        <v>25</v>
      </c>
      <c r="U1349" s="108"/>
      <c r="V1349" s="109"/>
      <c r="W1349" s="109"/>
      <c r="Y1349" s="109"/>
      <c r="Z1349" s="108"/>
      <c r="AA1349" s="60"/>
      <c r="AB1349" s="60"/>
      <c r="AC1349" s="61"/>
      <c r="AD1349" s="62"/>
      <c r="AE1349" s="78"/>
      <c r="AF1349" s="63"/>
      <c r="AG1349" s="63"/>
      <c r="AH1349" s="74" t="s">
        <v>2993</v>
      </c>
    </row>
    <row r="1350" spans="1:34" ht="15" x14ac:dyDescent="0.2">
      <c r="A1350" s="106" t="s">
        <v>23</v>
      </c>
      <c r="B1350" s="74" t="s">
        <v>1078</v>
      </c>
      <c r="C1350" s="74" t="s">
        <v>1079</v>
      </c>
      <c r="D1350" s="74" t="s">
        <v>1080</v>
      </c>
      <c r="E1350" s="74" t="s">
        <v>1118</v>
      </c>
      <c r="H1350" s="74" t="s">
        <v>143</v>
      </c>
      <c r="I1350" s="74" t="s">
        <v>144</v>
      </c>
      <c r="J1350" s="74" t="s">
        <v>144</v>
      </c>
      <c r="K1350" s="74" t="s">
        <v>25</v>
      </c>
      <c r="L1350" s="74" t="s">
        <v>1140</v>
      </c>
      <c r="M1350" s="107">
        <v>-7.5389026054247701</v>
      </c>
      <c r="N1350" s="107">
        <v>35.763027506527798</v>
      </c>
      <c r="O1350" s="108">
        <v>1317.1170818921801</v>
      </c>
      <c r="P1350" s="108">
        <v>2</v>
      </c>
      <c r="Q1350" s="108">
        <v>3.599578535</v>
      </c>
      <c r="R1350" s="137"/>
      <c r="S1350" s="74">
        <v>27</v>
      </c>
      <c r="U1350" s="108"/>
      <c r="V1350" s="109"/>
      <c r="W1350" s="109"/>
      <c r="Y1350" s="109"/>
      <c r="Z1350" s="108"/>
      <c r="AA1350" s="60"/>
      <c r="AB1350" s="60"/>
      <c r="AC1350" s="61"/>
      <c r="AD1350" s="62"/>
      <c r="AE1350" s="62"/>
      <c r="AF1350" s="63"/>
      <c r="AG1350" s="63"/>
      <c r="AH1350" s="74" t="s">
        <v>2993</v>
      </c>
    </row>
    <row r="1351" spans="1:34" ht="15" x14ac:dyDescent="0.2">
      <c r="A1351" s="106" t="s">
        <v>23</v>
      </c>
      <c r="B1351" s="74" t="s">
        <v>1078</v>
      </c>
      <c r="C1351" s="74" t="s">
        <v>1079</v>
      </c>
      <c r="D1351" s="74" t="s">
        <v>1080</v>
      </c>
      <c r="E1351" s="74" t="s">
        <v>1118</v>
      </c>
      <c r="H1351" s="74" t="s">
        <v>146</v>
      </c>
      <c r="I1351" s="74" t="s">
        <v>147</v>
      </c>
      <c r="J1351" s="74" t="s">
        <v>147</v>
      </c>
      <c r="K1351" s="74" t="s">
        <v>26</v>
      </c>
      <c r="L1351" s="74" t="s">
        <v>1148</v>
      </c>
      <c r="M1351" s="107">
        <v>-7.544599818</v>
      </c>
      <c r="N1351" s="107">
        <v>35.761005509999997</v>
      </c>
      <c r="O1351" s="108">
        <v>1334.371549</v>
      </c>
      <c r="P1351" s="108">
        <v>7</v>
      </c>
      <c r="Q1351" s="108">
        <v>4.6539755700000001</v>
      </c>
      <c r="R1351" s="137"/>
      <c r="S1351" s="74">
        <v>32</v>
      </c>
      <c r="U1351" s="108"/>
      <c r="V1351" s="109"/>
      <c r="W1351" s="109"/>
      <c r="Y1351" s="109"/>
      <c r="Z1351" s="108"/>
      <c r="AA1351" s="60"/>
      <c r="AB1351" s="60"/>
      <c r="AC1351" s="61"/>
      <c r="AD1351" s="62"/>
      <c r="AE1351" s="62"/>
      <c r="AF1351" s="63"/>
      <c r="AG1351" s="63"/>
      <c r="AH1351" s="74" t="s">
        <v>2993</v>
      </c>
    </row>
    <row r="1352" spans="1:34" ht="15" x14ac:dyDescent="0.2">
      <c r="A1352" s="106" t="s">
        <v>23</v>
      </c>
      <c r="B1352" s="74" t="s">
        <v>1078</v>
      </c>
      <c r="C1352" s="74" t="s">
        <v>1079</v>
      </c>
      <c r="D1352" s="74" t="s">
        <v>1080</v>
      </c>
      <c r="E1352" s="74" t="s">
        <v>1165</v>
      </c>
      <c r="H1352" s="74" t="s">
        <v>148</v>
      </c>
      <c r="I1352" s="74" t="s">
        <v>1166</v>
      </c>
      <c r="J1352" s="74" t="s">
        <v>1167</v>
      </c>
      <c r="K1352" s="74" t="s">
        <v>26</v>
      </c>
      <c r="L1352" s="74" t="s">
        <v>1171</v>
      </c>
      <c r="M1352" s="107">
        <v>-7.4657116669999999</v>
      </c>
      <c r="N1352" s="107">
        <v>35.778494999999999</v>
      </c>
      <c r="O1352" s="108">
        <v>1317.8</v>
      </c>
      <c r="P1352" s="108">
        <v>3</v>
      </c>
      <c r="Q1352" s="108">
        <v>2.6425408699999999</v>
      </c>
      <c r="R1352" s="137"/>
      <c r="S1352" s="74">
        <v>5</v>
      </c>
      <c r="U1352" s="108"/>
      <c r="V1352" s="109"/>
      <c r="W1352" s="109"/>
      <c r="Y1352" s="109"/>
      <c r="Z1352" s="108"/>
      <c r="AA1352" s="60"/>
      <c r="AB1352" s="60"/>
      <c r="AC1352" s="61"/>
      <c r="AD1352" s="62"/>
      <c r="AE1352" s="62"/>
      <c r="AF1352" s="63"/>
      <c r="AG1352" s="61"/>
      <c r="AH1352" s="74" t="s">
        <v>2993</v>
      </c>
    </row>
    <row r="1353" spans="1:34" ht="15" x14ac:dyDescent="0.2">
      <c r="A1353" s="106" t="s">
        <v>23</v>
      </c>
      <c r="B1353" s="74" t="s">
        <v>1078</v>
      </c>
      <c r="C1353" s="74" t="s">
        <v>1079</v>
      </c>
      <c r="D1353" s="74" t="s">
        <v>1080</v>
      </c>
      <c r="E1353" s="74" t="s">
        <v>1165</v>
      </c>
      <c r="H1353" s="74" t="s">
        <v>149</v>
      </c>
      <c r="I1353" s="74" t="s">
        <v>1982</v>
      </c>
      <c r="J1353" s="74" t="s">
        <v>1983</v>
      </c>
      <c r="K1353" s="74" t="s">
        <v>24</v>
      </c>
      <c r="L1353" s="74" t="s">
        <v>2993</v>
      </c>
      <c r="M1353" s="107">
        <v>-7.4640116666666598</v>
      </c>
      <c r="N1353" s="107">
        <v>35.776425000000003</v>
      </c>
      <c r="O1353" s="108">
        <v>1319.9</v>
      </c>
      <c r="P1353" s="108">
        <v>2</v>
      </c>
      <c r="Q1353" s="108">
        <v>2.99145313</v>
      </c>
      <c r="R1353" s="137"/>
      <c r="S1353" s="74" t="s">
        <v>2993</v>
      </c>
      <c r="U1353" s="109"/>
      <c r="AA1353" s="60"/>
      <c r="AB1353" s="60"/>
      <c r="AC1353" s="61"/>
      <c r="AD1353" s="62"/>
      <c r="AE1353" s="62"/>
      <c r="AF1353" s="63"/>
      <c r="AG1353" s="63"/>
      <c r="AH1353" s="74" t="s">
        <v>2993</v>
      </c>
    </row>
    <row r="1354" spans="1:34" ht="15" x14ac:dyDescent="0.2">
      <c r="A1354" s="106" t="s">
        <v>23</v>
      </c>
      <c r="B1354" s="74" t="s">
        <v>1078</v>
      </c>
      <c r="C1354" s="74" t="s">
        <v>1079</v>
      </c>
      <c r="D1354" s="74" t="s">
        <v>1080</v>
      </c>
      <c r="E1354" s="74" t="s">
        <v>1165</v>
      </c>
      <c r="H1354" s="74" t="s">
        <v>149</v>
      </c>
      <c r="I1354" s="74" t="s">
        <v>1982</v>
      </c>
      <c r="J1354" s="74" t="s">
        <v>1983</v>
      </c>
      <c r="K1354" s="74" t="s">
        <v>25</v>
      </c>
      <c r="L1354" s="74" t="s">
        <v>2993</v>
      </c>
      <c r="M1354" s="107">
        <v>-7.4647066666666602</v>
      </c>
      <c r="N1354" s="107">
        <v>35.776038333333297</v>
      </c>
      <c r="O1354" s="108">
        <v>1316.6</v>
      </c>
      <c r="P1354" s="108">
        <v>2</v>
      </c>
      <c r="Q1354" s="108">
        <v>2.99145313</v>
      </c>
      <c r="R1354" s="137"/>
      <c r="S1354" s="74" t="s">
        <v>2993</v>
      </c>
      <c r="U1354" s="109"/>
      <c r="AA1354" s="60"/>
      <c r="AB1354" s="60"/>
      <c r="AC1354" s="61"/>
      <c r="AD1354" s="62"/>
      <c r="AE1354" s="62"/>
      <c r="AF1354" s="63"/>
      <c r="AG1354" s="63"/>
      <c r="AH1354" s="74" t="s">
        <v>2993</v>
      </c>
    </row>
    <row r="1355" spans="1:34" ht="15" x14ac:dyDescent="0.2">
      <c r="A1355" s="106" t="s">
        <v>23</v>
      </c>
      <c r="B1355" s="74" t="s">
        <v>1078</v>
      </c>
      <c r="C1355" s="74" t="s">
        <v>1079</v>
      </c>
      <c r="D1355" s="74" t="s">
        <v>1080</v>
      </c>
      <c r="E1355" s="74" t="s">
        <v>1165</v>
      </c>
      <c r="H1355" s="74" t="s">
        <v>149</v>
      </c>
      <c r="I1355" s="74" t="s">
        <v>1982</v>
      </c>
      <c r="J1355" s="74" t="s">
        <v>1983</v>
      </c>
      <c r="K1355" s="74" t="s">
        <v>26</v>
      </c>
      <c r="L1355" s="74" t="s">
        <v>2993</v>
      </c>
      <c r="M1355" s="107">
        <v>-7.4637000000000002</v>
      </c>
      <c r="N1355" s="107">
        <v>35.776918330000001</v>
      </c>
      <c r="O1355" s="108">
        <v>1310.4000000000001</v>
      </c>
      <c r="P1355" s="108">
        <v>2</v>
      </c>
      <c r="Q1355" s="108">
        <v>2.99145313</v>
      </c>
      <c r="R1355" s="137"/>
      <c r="S1355" s="74" t="s">
        <v>2993</v>
      </c>
      <c r="U1355" s="109"/>
      <c r="AA1355" s="60"/>
      <c r="AB1355" s="60"/>
      <c r="AC1355" s="61"/>
      <c r="AD1355" s="62"/>
      <c r="AE1355" s="62"/>
      <c r="AF1355" s="63"/>
      <c r="AG1355" s="63"/>
      <c r="AH1355" s="74" t="s">
        <v>2993</v>
      </c>
    </row>
    <row r="1356" spans="1:34" ht="15" x14ac:dyDescent="0.2">
      <c r="A1356" s="106" t="s">
        <v>23</v>
      </c>
      <c r="B1356" s="74" t="s">
        <v>1078</v>
      </c>
      <c r="C1356" s="74" t="s">
        <v>1079</v>
      </c>
      <c r="D1356" s="74" t="s">
        <v>1080</v>
      </c>
      <c r="E1356" s="74" t="s">
        <v>1165</v>
      </c>
      <c r="H1356" s="74" t="s">
        <v>150</v>
      </c>
      <c r="I1356" s="74" t="s">
        <v>151</v>
      </c>
      <c r="J1356" s="74" t="s">
        <v>151</v>
      </c>
      <c r="K1356" s="74" t="s">
        <v>24</v>
      </c>
      <c r="L1356" s="74" t="s">
        <v>2993</v>
      </c>
      <c r="M1356" s="107">
        <v>-7.4592135680581997</v>
      </c>
      <c r="N1356" s="107">
        <v>35.784709517603098</v>
      </c>
      <c r="O1356" s="108">
        <v>1269.6860121884699</v>
      </c>
      <c r="P1356" s="108">
        <v>8</v>
      </c>
      <c r="Q1356" s="108">
        <v>9.0324290650000005</v>
      </c>
      <c r="R1356" s="137"/>
      <c r="S1356" s="74" t="s">
        <v>2993</v>
      </c>
      <c r="U1356" s="109"/>
      <c r="AA1356" s="60"/>
      <c r="AB1356" s="60"/>
      <c r="AC1356" s="61"/>
      <c r="AD1356" s="62"/>
      <c r="AE1356" s="62"/>
      <c r="AF1356" s="63"/>
      <c r="AG1356" s="63"/>
      <c r="AH1356" s="74" t="s">
        <v>2993</v>
      </c>
    </row>
    <row r="1357" spans="1:34" ht="15" x14ac:dyDescent="0.2">
      <c r="A1357" s="106" t="s">
        <v>23</v>
      </c>
      <c r="B1357" s="74" t="s">
        <v>1078</v>
      </c>
      <c r="C1357" s="74" t="s">
        <v>1079</v>
      </c>
      <c r="D1357" s="74" t="s">
        <v>1080</v>
      </c>
      <c r="E1357" s="74" t="s">
        <v>1165</v>
      </c>
      <c r="H1357" s="74" t="s">
        <v>150</v>
      </c>
      <c r="I1357" s="74" t="s">
        <v>151</v>
      </c>
      <c r="J1357" s="74" t="s">
        <v>151</v>
      </c>
      <c r="K1357" s="74" t="s">
        <v>25</v>
      </c>
      <c r="L1357" s="74" t="s">
        <v>2993</v>
      </c>
      <c r="M1357" s="107">
        <v>-7.4602128891009096</v>
      </c>
      <c r="N1357" s="107">
        <v>35.782208562461399</v>
      </c>
      <c r="O1357" s="108">
        <v>1276.2373907164899</v>
      </c>
      <c r="P1357" s="108">
        <v>8</v>
      </c>
      <c r="Q1357" s="108">
        <v>9.0324290650000005</v>
      </c>
      <c r="R1357" s="137"/>
      <c r="S1357" s="74" t="s">
        <v>2993</v>
      </c>
      <c r="U1357" s="109"/>
      <c r="AA1357" s="60"/>
      <c r="AB1357" s="60"/>
      <c r="AC1357" s="61"/>
      <c r="AD1357" s="62"/>
      <c r="AE1357" s="62"/>
      <c r="AF1357" s="63"/>
      <c r="AG1357" s="61"/>
      <c r="AH1357" s="74" t="s">
        <v>2993</v>
      </c>
    </row>
    <row r="1358" spans="1:34" ht="15" x14ac:dyDescent="0.2">
      <c r="A1358" s="106" t="s">
        <v>23</v>
      </c>
      <c r="B1358" s="74" t="s">
        <v>1078</v>
      </c>
      <c r="C1358" s="74" t="s">
        <v>1079</v>
      </c>
      <c r="D1358" s="74" t="s">
        <v>1080</v>
      </c>
      <c r="E1358" s="74" t="s">
        <v>1165</v>
      </c>
      <c r="H1358" s="74" t="s">
        <v>150</v>
      </c>
      <c r="I1358" s="74" t="s">
        <v>151</v>
      </c>
      <c r="J1358" s="74" t="s">
        <v>151</v>
      </c>
      <c r="K1358" s="74" t="s">
        <v>26</v>
      </c>
      <c r="L1358" s="74" t="s">
        <v>2993</v>
      </c>
      <c r="M1358" s="107">
        <v>-7.4580940900000003</v>
      </c>
      <c r="N1358" s="107">
        <v>35.785119729999998</v>
      </c>
      <c r="O1358" s="108">
        <v>1266.98623</v>
      </c>
      <c r="P1358" s="108">
        <v>8</v>
      </c>
      <c r="Q1358" s="108">
        <v>9.0324290650000005</v>
      </c>
      <c r="R1358" s="137"/>
      <c r="S1358" s="74" t="s">
        <v>2993</v>
      </c>
      <c r="U1358" s="109"/>
      <c r="AA1358" s="60"/>
      <c r="AB1358" s="60"/>
      <c r="AC1358" s="61"/>
      <c r="AD1358" s="62"/>
      <c r="AE1358" s="62"/>
      <c r="AF1358" s="63"/>
      <c r="AG1358" s="63"/>
      <c r="AH1358" s="74" t="s">
        <v>2993</v>
      </c>
    </row>
    <row r="1359" spans="1:34" ht="15" x14ac:dyDescent="0.2">
      <c r="A1359" s="106" t="s">
        <v>23</v>
      </c>
      <c r="B1359" s="74" t="s">
        <v>1078</v>
      </c>
      <c r="C1359" s="74" t="s">
        <v>1079</v>
      </c>
      <c r="D1359" s="74" t="s">
        <v>1080</v>
      </c>
      <c r="E1359" s="74" t="s">
        <v>1165</v>
      </c>
      <c r="H1359" s="74" t="s">
        <v>159</v>
      </c>
      <c r="I1359" s="74" t="s">
        <v>2384</v>
      </c>
      <c r="J1359" s="74" t="s">
        <v>160</v>
      </c>
      <c r="K1359" s="74" t="s">
        <v>24</v>
      </c>
      <c r="L1359" s="74" t="s">
        <v>2993</v>
      </c>
      <c r="M1359" s="107">
        <v>-7.4624933333333301</v>
      </c>
      <c r="N1359" s="107">
        <v>35.770366666666597</v>
      </c>
      <c r="O1359" s="108">
        <v>1328.7</v>
      </c>
      <c r="P1359" s="108">
        <v>5</v>
      </c>
      <c r="Q1359" s="108">
        <v>5.9109987049999999</v>
      </c>
      <c r="R1359" s="137"/>
      <c r="U1359" s="109"/>
      <c r="AA1359" s="60"/>
      <c r="AB1359" s="60"/>
      <c r="AC1359" s="61"/>
      <c r="AD1359" s="62"/>
      <c r="AE1359" s="62"/>
      <c r="AF1359" s="63"/>
      <c r="AG1359" s="63"/>
      <c r="AH1359" s="74" t="s">
        <v>2993</v>
      </c>
    </row>
    <row r="1360" spans="1:34" ht="15" x14ac:dyDescent="0.2">
      <c r="A1360" s="106" t="s">
        <v>23</v>
      </c>
      <c r="B1360" s="74" t="s">
        <v>1078</v>
      </c>
      <c r="C1360" s="74" t="s">
        <v>1079</v>
      </c>
      <c r="D1360" s="74" t="s">
        <v>1080</v>
      </c>
      <c r="E1360" s="74" t="s">
        <v>1165</v>
      </c>
      <c r="H1360" s="74" t="s">
        <v>159</v>
      </c>
      <c r="I1360" s="74" t="s">
        <v>2384</v>
      </c>
      <c r="J1360" s="74" t="s">
        <v>160</v>
      </c>
      <c r="K1360" s="74" t="s">
        <v>25</v>
      </c>
      <c r="L1360" s="74" t="s">
        <v>2993</v>
      </c>
      <c r="M1360" s="107">
        <v>-7.4625783333333304</v>
      </c>
      <c r="N1360" s="107">
        <v>35.770581666666601</v>
      </c>
      <c r="O1360" s="108">
        <v>1325.4</v>
      </c>
      <c r="P1360" s="108">
        <v>5</v>
      </c>
      <c r="Q1360" s="108">
        <v>5.9109987049999999</v>
      </c>
      <c r="R1360" s="137"/>
      <c r="U1360" s="109"/>
      <c r="AA1360" s="60"/>
      <c r="AB1360" s="60"/>
      <c r="AC1360" s="61"/>
      <c r="AD1360" s="62"/>
      <c r="AE1360" s="62"/>
      <c r="AF1360" s="63"/>
      <c r="AG1360" s="63"/>
      <c r="AH1360" s="74" t="s">
        <v>2993</v>
      </c>
    </row>
    <row r="1361" spans="1:34" ht="15" x14ac:dyDescent="0.2">
      <c r="A1361" s="106" t="s">
        <v>23</v>
      </c>
      <c r="B1361" s="74" t="s">
        <v>1078</v>
      </c>
      <c r="C1361" s="74" t="s">
        <v>1079</v>
      </c>
      <c r="D1361" s="74" t="s">
        <v>1080</v>
      </c>
      <c r="E1361" s="74" t="s">
        <v>1165</v>
      </c>
      <c r="H1361" s="74" t="s">
        <v>159</v>
      </c>
      <c r="I1361" s="74" t="s">
        <v>2384</v>
      </c>
      <c r="J1361" s="74" t="s">
        <v>160</v>
      </c>
      <c r="K1361" s="74" t="s">
        <v>26</v>
      </c>
      <c r="L1361" s="74" t="s">
        <v>2993</v>
      </c>
      <c r="M1361" s="107">
        <v>-7.4622616669999999</v>
      </c>
      <c r="N1361" s="107">
        <v>35.769968329999998</v>
      </c>
      <c r="O1361" s="108">
        <v>1341.5</v>
      </c>
      <c r="P1361" s="108">
        <v>5</v>
      </c>
      <c r="Q1361" s="108">
        <v>5.9109987049999999</v>
      </c>
      <c r="R1361" s="137"/>
      <c r="U1361" s="109"/>
      <c r="AA1361" s="60"/>
      <c r="AB1361" s="60"/>
      <c r="AC1361" s="61"/>
      <c r="AD1361" s="62"/>
      <c r="AE1361" s="62"/>
      <c r="AF1361" s="63"/>
      <c r="AG1361" s="63"/>
      <c r="AH1361" s="74" t="s">
        <v>2993</v>
      </c>
    </row>
    <row r="1362" spans="1:34" ht="15" x14ac:dyDescent="0.2">
      <c r="A1362" s="106" t="s">
        <v>23</v>
      </c>
      <c r="B1362" s="74" t="s">
        <v>1078</v>
      </c>
      <c r="C1362" s="74" t="s">
        <v>1079</v>
      </c>
      <c r="D1362" s="74" t="s">
        <v>1228</v>
      </c>
      <c r="E1362" s="74" t="s">
        <v>1229</v>
      </c>
      <c r="H1362" s="74" t="s">
        <v>894</v>
      </c>
      <c r="I1362" s="74" t="s">
        <v>895</v>
      </c>
      <c r="J1362" s="74" t="s">
        <v>895</v>
      </c>
      <c r="K1362" s="74" t="s">
        <v>24</v>
      </c>
      <c r="L1362" s="74" t="s">
        <v>2993</v>
      </c>
      <c r="M1362" s="107">
        <v>-7.6142863502806799</v>
      </c>
      <c r="N1362" s="107">
        <v>35.953642329889199</v>
      </c>
      <c r="O1362" s="108">
        <v>1382.4727230312101</v>
      </c>
      <c r="P1362" s="108">
        <v>0.75</v>
      </c>
      <c r="Q1362" s="108">
        <v>0.40055720500000003</v>
      </c>
      <c r="R1362" s="137"/>
      <c r="U1362" s="109"/>
      <c r="AA1362" s="60"/>
      <c r="AB1362" s="60"/>
      <c r="AC1362" s="61"/>
      <c r="AD1362" s="62"/>
      <c r="AE1362" s="62"/>
      <c r="AF1362" s="63"/>
      <c r="AG1362" s="63"/>
      <c r="AH1362" s="74" t="s">
        <v>2993</v>
      </c>
    </row>
    <row r="1363" spans="1:34" ht="15" x14ac:dyDescent="0.2">
      <c r="A1363" s="106" t="s">
        <v>23</v>
      </c>
      <c r="B1363" s="74" t="s">
        <v>1078</v>
      </c>
      <c r="C1363" s="74" t="s">
        <v>1079</v>
      </c>
      <c r="D1363" s="74" t="s">
        <v>1228</v>
      </c>
      <c r="E1363" s="74" t="s">
        <v>1229</v>
      </c>
      <c r="H1363" s="74" t="s">
        <v>894</v>
      </c>
      <c r="I1363" s="74" t="s">
        <v>895</v>
      </c>
      <c r="J1363" s="74" t="s">
        <v>895</v>
      </c>
      <c r="K1363" s="74" t="s">
        <v>25</v>
      </c>
      <c r="L1363" s="74" t="s">
        <v>2993</v>
      </c>
      <c r="M1363" s="107">
        <v>-7.6141133557359497</v>
      </c>
      <c r="N1363" s="107">
        <v>35.953690558283697</v>
      </c>
      <c r="O1363" s="108">
        <v>1374.6157042085899</v>
      </c>
      <c r="P1363" s="108">
        <v>0.75</v>
      </c>
      <c r="Q1363" s="108">
        <v>0.40055720500000003</v>
      </c>
      <c r="R1363" s="137"/>
      <c r="U1363" s="109"/>
      <c r="AA1363" s="60"/>
      <c r="AB1363" s="60"/>
      <c r="AC1363" s="61"/>
      <c r="AD1363" s="62"/>
      <c r="AE1363" s="62"/>
      <c r="AF1363" s="63"/>
      <c r="AG1363" s="63"/>
      <c r="AH1363" s="74" t="s">
        <v>2993</v>
      </c>
    </row>
    <row r="1364" spans="1:34" ht="15" x14ac:dyDescent="0.2">
      <c r="A1364" s="106" t="s">
        <v>23</v>
      </c>
      <c r="B1364" s="74" t="s">
        <v>1078</v>
      </c>
      <c r="C1364" s="74" t="s">
        <v>1079</v>
      </c>
      <c r="D1364" s="74" t="s">
        <v>1228</v>
      </c>
      <c r="E1364" s="74" t="s">
        <v>1229</v>
      </c>
      <c r="H1364" s="74" t="s">
        <v>894</v>
      </c>
      <c r="I1364" s="74" t="s">
        <v>895</v>
      </c>
      <c r="J1364" s="74" t="s">
        <v>895</v>
      </c>
      <c r="K1364" s="74" t="s">
        <v>26</v>
      </c>
      <c r="L1364" s="74" t="s">
        <v>2993</v>
      </c>
      <c r="M1364" s="107">
        <v>-7.6143341629999997</v>
      </c>
      <c r="N1364" s="107">
        <v>35.953463149999997</v>
      </c>
      <c r="O1364" s="108">
        <v>1377.447134</v>
      </c>
      <c r="P1364" s="108">
        <v>0.75</v>
      </c>
      <c r="Q1364" s="108">
        <v>0.40055720500000003</v>
      </c>
      <c r="R1364" s="137"/>
      <c r="U1364" s="109"/>
      <c r="AA1364" s="60"/>
      <c r="AB1364" s="60"/>
      <c r="AC1364" s="61"/>
      <c r="AD1364" s="62"/>
      <c r="AE1364" s="62"/>
      <c r="AF1364" s="63"/>
      <c r="AG1364" s="63"/>
      <c r="AH1364" s="74" t="s">
        <v>2097</v>
      </c>
    </row>
    <row r="1365" spans="1:34" ht="15" x14ac:dyDescent="0.2">
      <c r="A1365" s="106" t="s">
        <v>23</v>
      </c>
      <c r="B1365" s="74" t="s">
        <v>1078</v>
      </c>
      <c r="C1365" s="74" t="s">
        <v>1079</v>
      </c>
      <c r="D1365" s="74" t="s">
        <v>1228</v>
      </c>
      <c r="E1365" s="74" t="s">
        <v>1229</v>
      </c>
      <c r="H1365" s="74" t="s">
        <v>880</v>
      </c>
      <c r="I1365" s="74" t="s">
        <v>1389</v>
      </c>
      <c r="J1365" s="74" t="s">
        <v>1389</v>
      </c>
      <c r="K1365" s="74" t="s">
        <v>24</v>
      </c>
      <c r="L1365" s="74" t="s">
        <v>2993</v>
      </c>
      <c r="M1365" s="107">
        <v>-7.61557908058517</v>
      </c>
      <c r="N1365" s="107">
        <v>35.955408461008503</v>
      </c>
      <c r="O1365" s="108">
        <v>1399.3927734640499</v>
      </c>
      <c r="P1365" s="108">
        <v>0.2</v>
      </c>
      <c r="Q1365" s="108">
        <v>0.19521295</v>
      </c>
      <c r="R1365" s="137"/>
      <c r="U1365" s="109"/>
      <c r="AA1365" s="60"/>
      <c r="AB1365" s="60"/>
      <c r="AC1365" s="61"/>
      <c r="AD1365" s="62"/>
      <c r="AE1365" s="62"/>
      <c r="AF1365" s="63"/>
      <c r="AG1365" s="63"/>
      <c r="AH1365" s="74" t="s">
        <v>2097</v>
      </c>
    </row>
    <row r="1366" spans="1:34" ht="15" x14ac:dyDescent="0.2">
      <c r="A1366" s="106" t="s">
        <v>23</v>
      </c>
      <c r="B1366" s="74" t="s">
        <v>1078</v>
      </c>
      <c r="C1366" s="74" t="s">
        <v>1079</v>
      </c>
      <c r="D1366" s="74" t="s">
        <v>1228</v>
      </c>
      <c r="E1366" s="74" t="s">
        <v>1229</v>
      </c>
      <c r="H1366" s="74" t="s">
        <v>880</v>
      </c>
      <c r="I1366" s="74" t="s">
        <v>1389</v>
      </c>
      <c r="J1366" s="74" t="s">
        <v>1389</v>
      </c>
      <c r="K1366" s="74" t="s">
        <v>25</v>
      </c>
      <c r="L1366" s="74" t="s">
        <v>2993</v>
      </c>
      <c r="M1366" s="107">
        <v>-7.6156190746699099</v>
      </c>
      <c r="N1366" s="107">
        <v>35.955299580385201</v>
      </c>
      <c r="O1366" s="108">
        <v>1398.10690716556</v>
      </c>
      <c r="P1366" s="108">
        <v>0.2</v>
      </c>
      <c r="Q1366" s="108">
        <v>0.19521295</v>
      </c>
      <c r="R1366" s="137"/>
      <c r="U1366" s="109"/>
      <c r="AA1366" s="60"/>
      <c r="AB1366" s="60"/>
      <c r="AC1366" s="61"/>
      <c r="AD1366" s="62"/>
      <c r="AE1366" s="62"/>
      <c r="AF1366" s="63"/>
      <c r="AG1366" s="63"/>
      <c r="AH1366" s="74" t="s">
        <v>2097</v>
      </c>
    </row>
    <row r="1367" spans="1:34" ht="15" x14ac:dyDescent="0.2">
      <c r="A1367" s="106" t="s">
        <v>23</v>
      </c>
      <c r="B1367" s="74" t="s">
        <v>1078</v>
      </c>
      <c r="C1367" s="74" t="s">
        <v>1079</v>
      </c>
      <c r="D1367" s="74" t="s">
        <v>1228</v>
      </c>
      <c r="E1367" s="74" t="s">
        <v>1229</v>
      </c>
      <c r="H1367" s="74" t="s">
        <v>880</v>
      </c>
      <c r="I1367" s="74" t="s">
        <v>1389</v>
      </c>
      <c r="J1367" s="74" t="s">
        <v>1389</v>
      </c>
      <c r="K1367" s="74" t="s">
        <v>26</v>
      </c>
      <c r="L1367" s="74" t="s">
        <v>2993</v>
      </c>
      <c r="M1367" s="107">
        <v>-7.6154233050000002</v>
      </c>
      <c r="N1367" s="107">
        <v>35.955259580000003</v>
      </c>
      <c r="O1367" s="108">
        <v>1381.2891790000001</v>
      </c>
      <c r="P1367" s="108">
        <v>0.2</v>
      </c>
      <c r="Q1367" s="108">
        <v>0.19521295</v>
      </c>
      <c r="R1367" s="137"/>
      <c r="U1367" s="109"/>
      <c r="AA1367" s="60"/>
      <c r="AB1367" s="60"/>
      <c r="AC1367" s="61"/>
      <c r="AD1367" s="62"/>
      <c r="AE1367" s="62"/>
      <c r="AF1367" s="63"/>
      <c r="AG1367" s="63"/>
      <c r="AH1367" s="74" t="s">
        <v>1701</v>
      </c>
    </row>
    <row r="1368" spans="1:34" ht="15" x14ac:dyDescent="0.2">
      <c r="A1368" s="106" t="s">
        <v>23</v>
      </c>
      <c r="B1368" s="74" t="s">
        <v>1078</v>
      </c>
      <c r="C1368" s="74" t="s">
        <v>1079</v>
      </c>
      <c r="D1368" s="74" t="s">
        <v>1228</v>
      </c>
      <c r="E1368" s="74" t="s">
        <v>1276</v>
      </c>
      <c r="H1368" s="74" t="s">
        <v>166</v>
      </c>
      <c r="I1368" s="74" t="s">
        <v>2241</v>
      </c>
      <c r="J1368" s="74" t="s">
        <v>2242</v>
      </c>
      <c r="K1368" s="74" t="s">
        <v>24</v>
      </c>
      <c r="L1368" s="74" t="s">
        <v>2993</v>
      </c>
      <c r="M1368" s="107">
        <v>-7.6066643599903001</v>
      </c>
      <c r="N1368" s="107">
        <v>35.985337625149597</v>
      </c>
      <c r="O1368" s="108">
        <v>1348.51231630743</v>
      </c>
      <c r="P1368" s="108">
        <v>1.5</v>
      </c>
      <c r="Q1368" s="108">
        <v>1.5179660150000001</v>
      </c>
      <c r="R1368" s="137"/>
      <c r="U1368" s="109"/>
      <c r="AA1368" s="60"/>
      <c r="AB1368" s="60"/>
      <c r="AC1368" s="61"/>
      <c r="AD1368" s="62"/>
      <c r="AE1368" s="62"/>
      <c r="AF1368" s="63"/>
      <c r="AG1368" s="63"/>
      <c r="AH1368" s="74" t="s">
        <v>1701</v>
      </c>
    </row>
    <row r="1369" spans="1:34" ht="15" x14ac:dyDescent="0.2">
      <c r="A1369" s="106" t="s">
        <v>23</v>
      </c>
      <c r="B1369" s="74" t="s">
        <v>1078</v>
      </c>
      <c r="C1369" s="74" t="s">
        <v>1079</v>
      </c>
      <c r="D1369" s="74" t="s">
        <v>1228</v>
      </c>
      <c r="E1369" s="74" t="s">
        <v>1276</v>
      </c>
      <c r="H1369" s="74" t="s">
        <v>166</v>
      </c>
      <c r="I1369" s="74" t="s">
        <v>2241</v>
      </c>
      <c r="J1369" s="74" t="s">
        <v>2242</v>
      </c>
      <c r="K1369" s="74" t="s">
        <v>25</v>
      </c>
      <c r="L1369" s="74" t="s">
        <v>2993</v>
      </c>
      <c r="M1369" s="107">
        <v>-7.6065916986360298</v>
      </c>
      <c r="N1369" s="107">
        <v>35.9854126656601</v>
      </c>
      <c r="O1369" s="108">
        <v>1364.8430309085199</v>
      </c>
      <c r="P1369" s="108">
        <v>1.5</v>
      </c>
      <c r="Q1369" s="108">
        <v>1.5179660150000001</v>
      </c>
      <c r="R1369" s="137"/>
      <c r="U1369" s="109"/>
      <c r="AA1369" s="60"/>
      <c r="AB1369" s="60"/>
      <c r="AC1369" s="61"/>
      <c r="AD1369" s="62"/>
      <c r="AE1369" s="62"/>
      <c r="AF1369" s="63"/>
      <c r="AG1369" s="63"/>
      <c r="AH1369" s="74" t="s">
        <v>1701</v>
      </c>
    </row>
    <row r="1370" spans="1:34" ht="15" x14ac:dyDescent="0.2">
      <c r="A1370" s="106" t="s">
        <v>23</v>
      </c>
      <c r="B1370" s="74" t="s">
        <v>1078</v>
      </c>
      <c r="C1370" s="74" t="s">
        <v>1079</v>
      </c>
      <c r="D1370" s="74" t="s">
        <v>1228</v>
      </c>
      <c r="E1370" s="74" t="s">
        <v>1276</v>
      </c>
      <c r="H1370" s="74" t="s">
        <v>166</v>
      </c>
      <c r="I1370" s="74" t="s">
        <v>2241</v>
      </c>
      <c r="J1370" s="74" t="s">
        <v>2242</v>
      </c>
      <c r="K1370" s="74" t="s">
        <v>26</v>
      </c>
      <c r="L1370" s="74" t="s">
        <v>2993</v>
      </c>
      <c r="M1370" s="107">
        <v>-7.6065084540000001</v>
      </c>
      <c r="N1370" s="107">
        <v>35.985352030000001</v>
      </c>
      <c r="O1370" s="108">
        <v>1351.1990040000001</v>
      </c>
      <c r="P1370" s="108">
        <v>1.5</v>
      </c>
      <c r="Q1370" s="108">
        <v>1.5179660150000001</v>
      </c>
      <c r="R1370" s="137"/>
      <c r="U1370" s="109"/>
      <c r="AA1370" s="60"/>
      <c r="AB1370" s="60"/>
      <c r="AC1370" s="61"/>
      <c r="AD1370" s="62"/>
      <c r="AE1370" s="62"/>
      <c r="AF1370" s="63"/>
      <c r="AG1370" s="63"/>
      <c r="AH1370" s="74" t="s">
        <v>2993</v>
      </c>
    </row>
    <row r="1371" spans="1:34" ht="15" x14ac:dyDescent="0.2">
      <c r="A1371" s="106" t="s">
        <v>23</v>
      </c>
      <c r="B1371" s="74" t="s">
        <v>1078</v>
      </c>
      <c r="C1371" s="74" t="s">
        <v>1079</v>
      </c>
      <c r="D1371" s="74" t="s">
        <v>1228</v>
      </c>
      <c r="E1371" s="74" t="s">
        <v>1276</v>
      </c>
      <c r="H1371" s="74" t="s">
        <v>170</v>
      </c>
      <c r="I1371" s="74" t="s">
        <v>1342</v>
      </c>
      <c r="J1371" s="74" t="s">
        <v>1342</v>
      </c>
      <c r="K1371" s="74" t="s">
        <v>24</v>
      </c>
      <c r="L1371" s="74" t="s">
        <v>1346</v>
      </c>
      <c r="M1371" s="107">
        <v>-7.6071911238400096</v>
      </c>
      <c r="N1371" s="107">
        <v>35.982262808651399</v>
      </c>
      <c r="O1371" s="108">
        <v>1354.2735269129701</v>
      </c>
      <c r="P1371" s="108">
        <v>2</v>
      </c>
      <c r="Q1371" s="108">
        <v>1.9911720900000001</v>
      </c>
      <c r="R1371" s="137"/>
      <c r="S1371" s="74">
        <v>25</v>
      </c>
      <c r="T1371" s="74">
        <v>12</v>
      </c>
      <c r="U1371" s="108"/>
      <c r="V1371" s="76">
        <v>0.12</v>
      </c>
      <c r="W1371" s="76"/>
      <c r="X1371" s="111">
        <v>2</v>
      </c>
      <c r="Y1371" s="76"/>
      <c r="Z1371" s="111"/>
      <c r="AA1371" s="60"/>
      <c r="AB1371" s="60"/>
      <c r="AC1371" s="61"/>
      <c r="AD1371" s="62"/>
      <c r="AE1371" s="78"/>
      <c r="AF1371" s="63"/>
      <c r="AG1371" s="63"/>
      <c r="AH1371" s="74" t="s">
        <v>2993</v>
      </c>
    </row>
    <row r="1372" spans="1:34" ht="15" x14ac:dyDescent="0.2">
      <c r="A1372" s="106" t="s">
        <v>23</v>
      </c>
      <c r="B1372" s="74" t="s">
        <v>1078</v>
      </c>
      <c r="C1372" s="74" t="s">
        <v>1079</v>
      </c>
      <c r="D1372" s="74" t="s">
        <v>1228</v>
      </c>
      <c r="E1372" s="74" t="s">
        <v>1366</v>
      </c>
      <c r="H1372" s="74" t="s">
        <v>171</v>
      </c>
      <c r="I1372" s="74" t="s">
        <v>2901</v>
      </c>
      <c r="J1372" s="74" t="s">
        <v>172</v>
      </c>
      <c r="K1372" s="74" t="s">
        <v>24</v>
      </c>
      <c r="L1372" s="74" t="s">
        <v>2993</v>
      </c>
      <c r="M1372" s="107">
        <v>-7.6906416666666599</v>
      </c>
      <c r="N1372" s="107">
        <v>35.982201666666597</v>
      </c>
      <c r="O1372" s="108">
        <v>1496.5</v>
      </c>
      <c r="P1372" s="108">
        <v>1</v>
      </c>
      <c r="Q1372" s="108">
        <v>0.85201804000000003</v>
      </c>
      <c r="R1372" s="137"/>
      <c r="U1372" s="109"/>
      <c r="Z1372" s="110"/>
      <c r="AA1372" s="60"/>
      <c r="AB1372" s="60"/>
      <c r="AC1372" s="61"/>
      <c r="AD1372" s="61"/>
      <c r="AE1372" s="61"/>
      <c r="AF1372" s="63"/>
      <c r="AG1372" s="63"/>
      <c r="AH1372" s="74" t="s">
        <v>2993</v>
      </c>
    </row>
    <row r="1373" spans="1:34" ht="15" x14ac:dyDescent="0.2">
      <c r="A1373" s="106" t="s">
        <v>23</v>
      </c>
      <c r="B1373" s="74" t="s">
        <v>1078</v>
      </c>
      <c r="C1373" s="74" t="s">
        <v>1079</v>
      </c>
      <c r="D1373" s="74" t="s">
        <v>1228</v>
      </c>
      <c r="E1373" s="74" t="s">
        <v>1366</v>
      </c>
      <c r="H1373" s="74" t="s">
        <v>171</v>
      </c>
      <c r="I1373" s="74" t="s">
        <v>2901</v>
      </c>
      <c r="J1373" s="74" t="s">
        <v>172</v>
      </c>
      <c r="K1373" s="74" t="s">
        <v>25</v>
      </c>
      <c r="L1373" s="74" t="s">
        <v>2993</v>
      </c>
      <c r="M1373" s="107">
        <v>-7.6906816666666602</v>
      </c>
      <c r="N1373" s="107">
        <v>35.981861666666603</v>
      </c>
      <c r="O1373" s="108">
        <v>1484.2</v>
      </c>
      <c r="P1373" s="108">
        <v>1</v>
      </c>
      <c r="Q1373" s="108">
        <v>0.85201804000000003</v>
      </c>
      <c r="R1373" s="137"/>
      <c r="U1373" s="109"/>
      <c r="Z1373" s="110"/>
      <c r="AA1373" s="60"/>
      <c r="AB1373" s="60"/>
      <c r="AC1373" s="61"/>
      <c r="AD1373" s="61"/>
      <c r="AE1373" s="61"/>
      <c r="AF1373" s="63"/>
      <c r="AG1373" s="63"/>
      <c r="AH1373" s="74" t="s">
        <v>2993</v>
      </c>
    </row>
    <row r="1374" spans="1:34" ht="15" x14ac:dyDescent="0.2">
      <c r="A1374" s="106" t="s">
        <v>23</v>
      </c>
      <c r="B1374" s="74" t="s">
        <v>1078</v>
      </c>
      <c r="C1374" s="74" t="s">
        <v>1079</v>
      </c>
      <c r="D1374" s="74" t="s">
        <v>1228</v>
      </c>
      <c r="E1374" s="74" t="s">
        <v>1366</v>
      </c>
      <c r="H1374" s="74" t="s">
        <v>171</v>
      </c>
      <c r="I1374" s="74" t="s">
        <v>2901</v>
      </c>
      <c r="J1374" s="74" t="s">
        <v>172</v>
      </c>
      <c r="K1374" s="74" t="s">
        <v>26</v>
      </c>
      <c r="L1374" s="74" t="s">
        <v>2993</v>
      </c>
      <c r="M1374" s="107">
        <v>-7.6907050000000003</v>
      </c>
      <c r="N1374" s="107">
        <v>35.982640000000004</v>
      </c>
      <c r="O1374" s="108">
        <v>1492.5</v>
      </c>
      <c r="P1374" s="108">
        <v>1</v>
      </c>
      <c r="Q1374" s="108">
        <v>0.85201804000000003</v>
      </c>
      <c r="R1374" s="137"/>
      <c r="U1374" s="109"/>
      <c r="Z1374" s="110"/>
      <c r="AA1374" s="60"/>
      <c r="AB1374" s="60"/>
      <c r="AC1374" s="61"/>
      <c r="AD1374" s="61"/>
      <c r="AE1374" s="61"/>
      <c r="AF1374" s="63"/>
      <c r="AG1374" s="63"/>
      <c r="AH1374" s="74" t="s">
        <v>2993</v>
      </c>
    </row>
    <row r="1375" spans="1:34" ht="15" x14ac:dyDescent="0.2">
      <c r="A1375" s="106" t="s">
        <v>23</v>
      </c>
      <c r="B1375" s="74" t="s">
        <v>1078</v>
      </c>
      <c r="C1375" s="74" t="s">
        <v>1079</v>
      </c>
      <c r="D1375" s="74" t="s">
        <v>1228</v>
      </c>
      <c r="E1375" s="74" t="s">
        <v>1366</v>
      </c>
      <c r="H1375" s="74" t="s">
        <v>473</v>
      </c>
      <c r="I1375" s="74" t="s">
        <v>1576</v>
      </c>
      <c r="J1375" s="74" t="s">
        <v>1577</v>
      </c>
      <c r="K1375" s="74" t="s">
        <v>24</v>
      </c>
      <c r="L1375" s="74" t="s">
        <v>2993</v>
      </c>
      <c r="M1375" s="107">
        <v>-7.6904986230304599</v>
      </c>
      <c r="N1375" s="107">
        <v>35.982922894446403</v>
      </c>
      <c r="O1375" s="108">
        <v>1468.36116419327</v>
      </c>
      <c r="P1375" s="108">
        <v>2</v>
      </c>
      <c r="Q1375" s="108">
        <v>1.9051795499999999</v>
      </c>
      <c r="R1375" s="137"/>
      <c r="U1375" s="109"/>
      <c r="AA1375" s="60"/>
      <c r="AB1375" s="60"/>
      <c r="AC1375" s="61"/>
      <c r="AD1375" s="62"/>
      <c r="AE1375" s="62"/>
      <c r="AF1375" s="63"/>
      <c r="AG1375" s="63"/>
      <c r="AH1375" s="74" t="s">
        <v>2993</v>
      </c>
    </row>
    <row r="1376" spans="1:34" ht="15" x14ac:dyDescent="0.2">
      <c r="A1376" s="106" t="s">
        <v>23</v>
      </c>
      <c r="B1376" s="74" t="s">
        <v>1078</v>
      </c>
      <c r="C1376" s="74" t="s">
        <v>1079</v>
      </c>
      <c r="D1376" s="74" t="s">
        <v>1228</v>
      </c>
      <c r="E1376" s="74" t="s">
        <v>1366</v>
      </c>
      <c r="H1376" s="74" t="s">
        <v>473</v>
      </c>
      <c r="I1376" s="74" t="s">
        <v>1576</v>
      </c>
      <c r="J1376" s="74" t="s">
        <v>1577</v>
      </c>
      <c r="K1376" s="74" t="s">
        <v>25</v>
      </c>
      <c r="L1376" s="74" t="s">
        <v>2993</v>
      </c>
      <c r="M1376" s="107">
        <v>-7.6909182851104703</v>
      </c>
      <c r="N1376" s="107">
        <v>35.983134107879501</v>
      </c>
      <c r="O1376" s="108">
        <v>1459.13686629821</v>
      </c>
      <c r="P1376" s="108">
        <v>2</v>
      </c>
      <c r="Q1376" s="108">
        <v>1.9051795499999999</v>
      </c>
      <c r="R1376" s="137"/>
      <c r="U1376" s="109"/>
      <c r="AA1376" s="60"/>
      <c r="AB1376" s="60"/>
      <c r="AC1376" s="61"/>
      <c r="AD1376" s="62"/>
      <c r="AE1376" s="62"/>
      <c r="AF1376" s="63"/>
      <c r="AG1376" s="63"/>
      <c r="AH1376" s="74" t="s">
        <v>2993</v>
      </c>
    </row>
    <row r="1377" spans="1:34" ht="15" x14ac:dyDescent="0.2">
      <c r="A1377" s="106" t="s">
        <v>23</v>
      </c>
      <c r="B1377" s="74" t="s">
        <v>1078</v>
      </c>
      <c r="C1377" s="74" t="s">
        <v>1079</v>
      </c>
      <c r="D1377" s="74" t="s">
        <v>1228</v>
      </c>
      <c r="E1377" s="74" t="s">
        <v>1366</v>
      </c>
      <c r="H1377" s="74" t="s">
        <v>473</v>
      </c>
      <c r="I1377" s="74" t="s">
        <v>1576</v>
      </c>
      <c r="J1377" s="74" t="s">
        <v>1577</v>
      </c>
      <c r="K1377" s="74" t="s">
        <v>26</v>
      </c>
      <c r="L1377" s="74" t="s">
        <v>2993</v>
      </c>
      <c r="M1377" s="107">
        <v>-7.6901381459999998</v>
      </c>
      <c r="N1377" s="107">
        <v>35.982858950000001</v>
      </c>
      <c r="O1377" s="108">
        <v>1458.3120280000001</v>
      </c>
      <c r="P1377" s="108">
        <v>2</v>
      </c>
      <c r="Q1377" s="108">
        <v>1.9051795499999999</v>
      </c>
      <c r="R1377" s="137"/>
      <c r="U1377" s="109"/>
      <c r="AA1377" s="60"/>
      <c r="AB1377" s="60"/>
      <c r="AC1377" s="61"/>
      <c r="AD1377" s="62"/>
      <c r="AE1377" s="62"/>
      <c r="AF1377" s="63"/>
      <c r="AG1377" s="63"/>
      <c r="AH1377" s="74" t="s">
        <v>2993</v>
      </c>
    </row>
    <row r="1378" spans="1:34" ht="15" x14ac:dyDescent="0.2">
      <c r="A1378" s="106" t="s">
        <v>23</v>
      </c>
      <c r="B1378" s="74" t="s">
        <v>1078</v>
      </c>
      <c r="C1378" s="74" t="s">
        <v>1079</v>
      </c>
      <c r="D1378" s="74" t="s">
        <v>1228</v>
      </c>
      <c r="E1378" s="74" t="s">
        <v>1366</v>
      </c>
      <c r="H1378" s="74" t="s">
        <v>938</v>
      </c>
      <c r="I1378" s="74" t="s">
        <v>1410</v>
      </c>
      <c r="J1378" s="74" t="s">
        <v>939</v>
      </c>
      <c r="K1378" s="74" t="s">
        <v>24</v>
      </c>
      <c r="L1378" s="74" t="s">
        <v>2993</v>
      </c>
      <c r="M1378" s="107">
        <v>-7.6892100000000001</v>
      </c>
      <c r="N1378" s="107">
        <v>35.980955000000002</v>
      </c>
      <c r="O1378" s="108">
        <v>1483.3</v>
      </c>
      <c r="P1378" s="108">
        <v>2</v>
      </c>
      <c r="Q1378" s="108">
        <v>1.3252241149999999</v>
      </c>
      <c r="R1378" s="137"/>
      <c r="U1378" s="109"/>
      <c r="AA1378" s="60"/>
      <c r="AB1378" s="60"/>
      <c r="AC1378" s="61"/>
      <c r="AD1378" s="62"/>
      <c r="AE1378" s="62"/>
      <c r="AF1378" s="63"/>
      <c r="AG1378" s="63"/>
      <c r="AH1378" s="74" t="s">
        <v>2993</v>
      </c>
    </row>
    <row r="1379" spans="1:34" ht="15" x14ac:dyDescent="0.2">
      <c r="A1379" s="106" t="s">
        <v>23</v>
      </c>
      <c r="B1379" s="74" t="s">
        <v>1078</v>
      </c>
      <c r="C1379" s="74" t="s">
        <v>1079</v>
      </c>
      <c r="D1379" s="74" t="s">
        <v>1228</v>
      </c>
      <c r="E1379" s="74" t="s">
        <v>1366</v>
      </c>
      <c r="H1379" s="74" t="s">
        <v>938</v>
      </c>
      <c r="I1379" s="74" t="s">
        <v>1410</v>
      </c>
      <c r="J1379" s="74" t="s">
        <v>939</v>
      </c>
      <c r="K1379" s="74" t="s">
        <v>25</v>
      </c>
      <c r="L1379" s="74" t="s">
        <v>2993</v>
      </c>
      <c r="M1379" s="107">
        <v>-7.6888399999999999</v>
      </c>
      <c r="N1379" s="107">
        <v>35.980606666666603</v>
      </c>
      <c r="O1379" s="108">
        <v>1483.3</v>
      </c>
      <c r="P1379" s="108">
        <v>2</v>
      </c>
      <c r="Q1379" s="108">
        <v>1.3252241149999999</v>
      </c>
      <c r="R1379" s="137"/>
      <c r="U1379" s="109"/>
      <c r="AA1379" s="60"/>
      <c r="AB1379" s="60"/>
      <c r="AC1379" s="61"/>
      <c r="AD1379" s="62"/>
      <c r="AE1379" s="62"/>
      <c r="AF1379" s="63"/>
      <c r="AG1379" s="63"/>
      <c r="AH1379" s="74" t="s">
        <v>2993</v>
      </c>
    </row>
    <row r="1380" spans="1:34" ht="15" x14ac:dyDescent="0.2">
      <c r="A1380" s="106" t="s">
        <v>23</v>
      </c>
      <c r="B1380" s="74" t="s">
        <v>1078</v>
      </c>
      <c r="C1380" s="74" t="s">
        <v>1079</v>
      </c>
      <c r="D1380" s="74" t="s">
        <v>1228</v>
      </c>
      <c r="E1380" s="74" t="s">
        <v>1366</v>
      </c>
      <c r="H1380" s="74" t="s">
        <v>938</v>
      </c>
      <c r="I1380" s="74" t="s">
        <v>1410</v>
      </c>
      <c r="J1380" s="74" t="s">
        <v>939</v>
      </c>
      <c r="K1380" s="74" t="s">
        <v>26</v>
      </c>
      <c r="L1380" s="74" t="s">
        <v>2993</v>
      </c>
      <c r="M1380" s="107">
        <v>-7.6895216670000002</v>
      </c>
      <c r="N1380" s="107">
        <v>35.981074999999997</v>
      </c>
      <c r="O1380" s="108">
        <v>1483.3</v>
      </c>
      <c r="P1380" s="108">
        <v>2</v>
      </c>
      <c r="Q1380" s="108">
        <v>1.3252241149999999</v>
      </c>
      <c r="R1380" s="137"/>
      <c r="U1380" s="109"/>
      <c r="AA1380" s="60"/>
      <c r="AB1380" s="60"/>
      <c r="AC1380" s="61"/>
      <c r="AD1380" s="62"/>
      <c r="AE1380" s="62"/>
      <c r="AF1380" s="63"/>
      <c r="AG1380" s="63"/>
      <c r="AH1380" s="74" t="s">
        <v>2993</v>
      </c>
    </row>
    <row r="1381" spans="1:34" ht="15" x14ac:dyDescent="0.2">
      <c r="A1381" s="106" t="s">
        <v>23</v>
      </c>
      <c r="B1381" s="74" t="s">
        <v>1078</v>
      </c>
      <c r="C1381" s="74" t="s">
        <v>1079</v>
      </c>
      <c r="D1381" s="74" t="s">
        <v>1228</v>
      </c>
      <c r="E1381" s="74" t="s">
        <v>1366</v>
      </c>
      <c r="H1381" s="74" t="s">
        <v>896</v>
      </c>
      <c r="I1381" s="74" t="s">
        <v>1046</v>
      </c>
      <c r="J1381" s="74" t="s">
        <v>1046</v>
      </c>
      <c r="K1381" s="74" t="s">
        <v>24</v>
      </c>
      <c r="L1381" s="74" t="s">
        <v>2993</v>
      </c>
      <c r="M1381" s="107">
        <v>-7.6913433333333296</v>
      </c>
      <c r="N1381" s="107">
        <v>35.982831666666598</v>
      </c>
      <c r="O1381" s="108">
        <v>1497.1</v>
      </c>
      <c r="P1381" s="108">
        <v>2</v>
      </c>
      <c r="Q1381" s="108">
        <v>2.2456902400000001</v>
      </c>
      <c r="R1381" s="137"/>
      <c r="U1381" s="109"/>
      <c r="AA1381" s="60"/>
      <c r="AB1381" s="60"/>
      <c r="AC1381" s="61"/>
      <c r="AD1381" s="62"/>
      <c r="AE1381" s="62"/>
      <c r="AF1381" s="63"/>
      <c r="AG1381" s="63"/>
      <c r="AH1381" s="74" t="s">
        <v>2993</v>
      </c>
    </row>
    <row r="1382" spans="1:34" ht="15" x14ac:dyDescent="0.2">
      <c r="A1382" s="106" t="s">
        <v>23</v>
      </c>
      <c r="B1382" s="74" t="s">
        <v>1078</v>
      </c>
      <c r="C1382" s="74" t="s">
        <v>1079</v>
      </c>
      <c r="D1382" s="74" t="s">
        <v>1228</v>
      </c>
      <c r="E1382" s="74" t="s">
        <v>1366</v>
      </c>
      <c r="H1382" s="74" t="s">
        <v>896</v>
      </c>
      <c r="I1382" s="74" t="s">
        <v>1046</v>
      </c>
      <c r="J1382" s="74" t="s">
        <v>1046</v>
      </c>
      <c r="K1382" s="74" t="s">
        <v>25</v>
      </c>
      <c r="L1382" s="74" t="s">
        <v>2993</v>
      </c>
      <c r="M1382" s="107">
        <v>-7.69139166666666</v>
      </c>
      <c r="N1382" s="107">
        <v>35.9830816666666</v>
      </c>
      <c r="O1382" s="108">
        <v>1492.6</v>
      </c>
      <c r="P1382" s="108">
        <v>2</v>
      </c>
      <c r="Q1382" s="108">
        <v>2.2456902400000001</v>
      </c>
      <c r="R1382" s="137"/>
      <c r="U1382" s="109"/>
      <c r="AA1382" s="60"/>
      <c r="AB1382" s="60"/>
      <c r="AC1382" s="61"/>
      <c r="AD1382" s="62"/>
      <c r="AE1382" s="62"/>
      <c r="AF1382" s="63"/>
      <c r="AG1382" s="63"/>
      <c r="AH1382" s="74" t="s">
        <v>2993</v>
      </c>
    </row>
    <row r="1383" spans="1:34" ht="15" x14ac:dyDescent="0.2">
      <c r="A1383" s="106" t="s">
        <v>23</v>
      </c>
      <c r="B1383" s="74" t="s">
        <v>1078</v>
      </c>
      <c r="C1383" s="74" t="s">
        <v>1079</v>
      </c>
      <c r="D1383" s="74" t="s">
        <v>1228</v>
      </c>
      <c r="E1383" s="74" t="s">
        <v>1366</v>
      </c>
      <c r="H1383" s="74" t="s">
        <v>896</v>
      </c>
      <c r="I1383" s="74" t="s">
        <v>1046</v>
      </c>
      <c r="J1383" s="74" t="s">
        <v>1046</v>
      </c>
      <c r="K1383" s="74" t="s">
        <v>26</v>
      </c>
      <c r="L1383" s="74" t="s">
        <v>2993</v>
      </c>
      <c r="M1383" s="107">
        <v>-7.6913333330000002</v>
      </c>
      <c r="N1383" s="107">
        <v>35.982591669999998</v>
      </c>
      <c r="O1383" s="108">
        <v>1493</v>
      </c>
      <c r="P1383" s="108">
        <v>2</v>
      </c>
      <c r="Q1383" s="108">
        <v>2.2456902400000001</v>
      </c>
      <c r="R1383" s="137"/>
      <c r="U1383" s="109"/>
      <c r="AA1383" s="60"/>
      <c r="AB1383" s="60"/>
      <c r="AC1383" s="61"/>
      <c r="AD1383" s="62"/>
      <c r="AE1383" s="62"/>
      <c r="AF1383" s="63"/>
      <c r="AG1383" s="63"/>
      <c r="AH1383" s="74" t="s">
        <v>2993</v>
      </c>
    </row>
    <row r="1384" spans="1:34" ht="15" x14ac:dyDescent="0.2">
      <c r="A1384" s="106" t="s">
        <v>23</v>
      </c>
      <c r="B1384" s="74" t="s">
        <v>1078</v>
      </c>
      <c r="C1384" s="74" t="s">
        <v>1358</v>
      </c>
      <c r="D1384" s="74" t="s">
        <v>1359</v>
      </c>
      <c r="E1384" s="74" t="s">
        <v>1360</v>
      </c>
      <c r="H1384" s="74" t="s">
        <v>208</v>
      </c>
      <c r="I1384" s="74" t="s">
        <v>209</v>
      </c>
      <c r="J1384" s="74" t="s">
        <v>209</v>
      </c>
      <c r="K1384" s="74" t="s">
        <v>24</v>
      </c>
      <c r="L1384" s="74" t="s">
        <v>2993</v>
      </c>
      <c r="M1384" s="107">
        <v>-9.1152154315075293</v>
      </c>
      <c r="N1384" s="107">
        <v>33.322235876917198</v>
      </c>
      <c r="O1384" s="108">
        <v>1897.77699083269</v>
      </c>
      <c r="P1384" s="108">
        <v>0.75</v>
      </c>
      <c r="Q1384" s="108">
        <v>0.54832599500000001</v>
      </c>
      <c r="R1384" s="137"/>
      <c r="U1384" s="109"/>
      <c r="AA1384" s="60"/>
      <c r="AB1384" s="60"/>
      <c r="AC1384" s="61"/>
      <c r="AD1384" s="62"/>
      <c r="AE1384" s="62"/>
      <c r="AF1384" s="63"/>
      <c r="AG1384" s="63"/>
      <c r="AH1384" s="74" t="s">
        <v>2993</v>
      </c>
    </row>
    <row r="1385" spans="1:34" ht="15" x14ac:dyDescent="0.2">
      <c r="A1385" s="106" t="s">
        <v>23</v>
      </c>
      <c r="B1385" s="74" t="s">
        <v>1078</v>
      </c>
      <c r="C1385" s="74" t="s">
        <v>1358</v>
      </c>
      <c r="D1385" s="74" t="s">
        <v>1359</v>
      </c>
      <c r="E1385" s="74" t="s">
        <v>1360</v>
      </c>
      <c r="H1385" s="74" t="s">
        <v>208</v>
      </c>
      <c r="I1385" s="74" t="s">
        <v>209</v>
      </c>
      <c r="J1385" s="74" t="s">
        <v>209</v>
      </c>
      <c r="K1385" s="74" t="s">
        <v>25</v>
      </c>
      <c r="L1385" s="74" t="s">
        <v>2993</v>
      </c>
      <c r="M1385" s="107">
        <v>-9.1152104579799609</v>
      </c>
      <c r="N1385" s="107">
        <v>33.322495551325098</v>
      </c>
      <c r="O1385" s="108">
        <v>1908.4351541747601</v>
      </c>
      <c r="P1385" s="108">
        <v>0.75</v>
      </c>
      <c r="Q1385" s="108">
        <v>0.54832599500000001</v>
      </c>
      <c r="R1385" s="137"/>
      <c r="U1385" s="109"/>
      <c r="AA1385" s="60"/>
      <c r="AB1385" s="60"/>
      <c r="AC1385" s="61"/>
      <c r="AD1385" s="62"/>
      <c r="AE1385" s="62"/>
      <c r="AF1385" s="63"/>
      <c r="AG1385" s="63"/>
      <c r="AH1385" s="74" t="s">
        <v>1458</v>
      </c>
    </row>
    <row r="1386" spans="1:34" ht="15" x14ac:dyDescent="0.2">
      <c r="A1386" s="106" t="s">
        <v>23</v>
      </c>
      <c r="B1386" s="74" t="s">
        <v>1078</v>
      </c>
      <c r="C1386" s="74" t="s">
        <v>1358</v>
      </c>
      <c r="D1386" s="74" t="s">
        <v>1359</v>
      </c>
      <c r="E1386" s="74" t="s">
        <v>1360</v>
      </c>
      <c r="H1386" s="74" t="s">
        <v>208</v>
      </c>
      <c r="I1386" s="74" t="s">
        <v>209</v>
      </c>
      <c r="J1386" s="74" t="s">
        <v>209</v>
      </c>
      <c r="K1386" s="74" t="s">
        <v>26</v>
      </c>
      <c r="L1386" s="74" t="s">
        <v>2993</v>
      </c>
      <c r="M1386" s="107">
        <v>-9.1152797079999992</v>
      </c>
      <c r="N1386" s="107">
        <v>33.322027939999998</v>
      </c>
      <c r="O1386" s="108">
        <v>1903.387571</v>
      </c>
      <c r="P1386" s="108">
        <v>0.75</v>
      </c>
      <c r="Q1386" s="108">
        <v>0.54832599500000001</v>
      </c>
      <c r="R1386" s="137"/>
      <c r="U1386" s="109"/>
      <c r="AA1386" s="60"/>
      <c r="AB1386" s="60"/>
      <c r="AC1386" s="61"/>
      <c r="AD1386" s="62"/>
      <c r="AE1386" s="62"/>
      <c r="AF1386" s="63"/>
      <c r="AG1386" s="63"/>
      <c r="AH1386" s="74" t="s">
        <v>1458</v>
      </c>
    </row>
    <row r="1387" spans="1:34" ht="15" x14ac:dyDescent="0.2">
      <c r="A1387" s="106" t="s">
        <v>23</v>
      </c>
      <c r="B1387" s="74" t="s">
        <v>1078</v>
      </c>
      <c r="C1387" s="74" t="s">
        <v>1358</v>
      </c>
      <c r="D1387" s="74" t="s">
        <v>1359</v>
      </c>
      <c r="E1387" s="74" t="s">
        <v>1360</v>
      </c>
      <c r="H1387" s="74" t="s">
        <v>210</v>
      </c>
      <c r="I1387" s="74" t="s">
        <v>2329</v>
      </c>
      <c r="J1387" s="74" t="s">
        <v>2330</v>
      </c>
      <c r="K1387" s="74" t="s">
        <v>24</v>
      </c>
      <c r="L1387" s="74" t="s">
        <v>2993</v>
      </c>
      <c r="M1387" s="107">
        <v>-9.1173491162916793</v>
      </c>
      <c r="N1387" s="107">
        <v>33.322350031601303</v>
      </c>
      <c r="O1387" s="108">
        <v>1881.5784766798599</v>
      </c>
      <c r="P1387" s="108">
        <v>0.5</v>
      </c>
      <c r="Q1387" s="108">
        <v>0.41291245500000001</v>
      </c>
      <c r="R1387" s="137"/>
      <c r="U1387" s="109"/>
      <c r="AA1387" s="60"/>
      <c r="AB1387" s="60"/>
      <c r="AC1387" s="61"/>
      <c r="AD1387" s="62"/>
      <c r="AE1387" s="62"/>
      <c r="AF1387" s="63"/>
      <c r="AG1387" s="63"/>
      <c r="AH1387" s="74" t="s">
        <v>1458</v>
      </c>
    </row>
    <row r="1388" spans="1:34" ht="15" x14ac:dyDescent="0.2">
      <c r="A1388" s="106" t="s">
        <v>23</v>
      </c>
      <c r="B1388" s="74" t="s">
        <v>1078</v>
      </c>
      <c r="C1388" s="74" t="s">
        <v>1358</v>
      </c>
      <c r="D1388" s="74" t="s">
        <v>1359</v>
      </c>
      <c r="E1388" s="74" t="s">
        <v>1360</v>
      </c>
      <c r="H1388" s="74" t="s">
        <v>210</v>
      </c>
      <c r="I1388" s="74" t="s">
        <v>2329</v>
      </c>
      <c r="J1388" s="74" t="s">
        <v>2330</v>
      </c>
      <c r="K1388" s="74" t="s">
        <v>25</v>
      </c>
      <c r="L1388" s="74" t="s">
        <v>2993</v>
      </c>
      <c r="M1388" s="107">
        <v>-9.1176101814477892</v>
      </c>
      <c r="N1388" s="107">
        <v>33.322331218024502</v>
      </c>
      <c r="O1388" s="108">
        <v>1874.2432046306801</v>
      </c>
      <c r="P1388" s="108">
        <v>0.5</v>
      </c>
      <c r="Q1388" s="108">
        <v>0.41291245500000001</v>
      </c>
      <c r="R1388" s="135"/>
      <c r="U1388" s="109"/>
      <c r="AA1388" s="60"/>
      <c r="AB1388" s="60"/>
      <c r="AC1388" s="61"/>
      <c r="AD1388" s="62"/>
      <c r="AE1388" s="62"/>
      <c r="AF1388" s="63"/>
      <c r="AG1388" s="63"/>
      <c r="AH1388" s="74" t="s">
        <v>2216</v>
      </c>
    </row>
    <row r="1389" spans="1:34" ht="15" x14ac:dyDescent="0.2">
      <c r="A1389" s="106" t="s">
        <v>23</v>
      </c>
      <c r="B1389" s="74" t="s">
        <v>1078</v>
      </c>
      <c r="C1389" s="74" t="s">
        <v>1358</v>
      </c>
      <c r="D1389" s="74" t="s">
        <v>1359</v>
      </c>
      <c r="E1389" s="74" t="s">
        <v>1360</v>
      </c>
      <c r="H1389" s="74" t="s">
        <v>210</v>
      </c>
      <c r="I1389" s="74" t="s">
        <v>2329</v>
      </c>
      <c r="J1389" s="74" t="s">
        <v>2330</v>
      </c>
      <c r="K1389" s="74" t="s">
        <v>26</v>
      </c>
      <c r="L1389" s="74" t="s">
        <v>2993</v>
      </c>
      <c r="M1389" s="107">
        <v>-9.1170613459999998</v>
      </c>
      <c r="N1389" s="107">
        <v>33.322302759999999</v>
      </c>
      <c r="O1389" s="108">
        <v>1887.674364</v>
      </c>
      <c r="P1389" s="108">
        <v>0.5</v>
      </c>
      <c r="Q1389" s="108">
        <v>0.41291245500000001</v>
      </c>
      <c r="R1389" s="137"/>
      <c r="U1389" s="109"/>
      <c r="AA1389" s="60"/>
      <c r="AB1389" s="60"/>
      <c r="AC1389" s="61"/>
      <c r="AD1389" s="62"/>
      <c r="AE1389" s="62"/>
      <c r="AF1389" s="63"/>
      <c r="AG1389" s="63"/>
      <c r="AH1389" s="74" t="s">
        <v>2216</v>
      </c>
    </row>
    <row r="1390" spans="1:34" ht="15" x14ac:dyDescent="0.2">
      <c r="A1390" s="106" t="s">
        <v>23</v>
      </c>
      <c r="B1390" s="74" t="s">
        <v>1078</v>
      </c>
      <c r="C1390" s="74" t="s">
        <v>1358</v>
      </c>
      <c r="D1390" s="74" t="s">
        <v>1359</v>
      </c>
      <c r="E1390" s="74" t="s">
        <v>1360</v>
      </c>
      <c r="H1390" s="74" t="s">
        <v>211</v>
      </c>
      <c r="I1390" s="74" t="s">
        <v>1479</v>
      </c>
      <c r="J1390" s="74" t="s">
        <v>212</v>
      </c>
      <c r="K1390" s="74" t="s">
        <v>24</v>
      </c>
      <c r="L1390" s="74" t="s">
        <v>2993</v>
      </c>
      <c r="M1390" s="107">
        <v>-9.1135166578224105</v>
      </c>
      <c r="N1390" s="107">
        <v>33.321401210323899</v>
      </c>
      <c r="O1390" s="108">
        <v>1885.5838184951101</v>
      </c>
      <c r="P1390" s="108">
        <v>0.5</v>
      </c>
      <c r="Q1390" s="108">
        <v>0.79889046500000005</v>
      </c>
      <c r="R1390" s="137"/>
      <c r="S1390" s="74" t="s">
        <v>2993</v>
      </c>
      <c r="U1390" s="109"/>
      <c r="AA1390" s="60"/>
      <c r="AB1390" s="60"/>
      <c r="AC1390" s="61"/>
      <c r="AD1390" s="62"/>
      <c r="AE1390" s="62"/>
      <c r="AF1390" s="63"/>
      <c r="AG1390" s="63"/>
      <c r="AH1390" s="74" t="s">
        <v>2216</v>
      </c>
    </row>
    <row r="1391" spans="1:34" ht="15" x14ac:dyDescent="0.2">
      <c r="A1391" s="106" t="s">
        <v>23</v>
      </c>
      <c r="B1391" s="74" t="s">
        <v>1078</v>
      </c>
      <c r="C1391" s="74" t="s">
        <v>1358</v>
      </c>
      <c r="D1391" s="74" t="s">
        <v>1359</v>
      </c>
      <c r="E1391" s="74" t="s">
        <v>1360</v>
      </c>
      <c r="H1391" s="74" t="s">
        <v>211</v>
      </c>
      <c r="I1391" s="74" t="s">
        <v>1479</v>
      </c>
      <c r="J1391" s="74" t="s">
        <v>212</v>
      </c>
      <c r="K1391" s="74" t="s">
        <v>25</v>
      </c>
      <c r="L1391" s="74" t="s">
        <v>2993</v>
      </c>
      <c r="M1391" s="107">
        <v>-9.1136994364933805</v>
      </c>
      <c r="N1391" s="107">
        <v>33.321253083548399</v>
      </c>
      <c r="O1391" s="108">
        <v>1884.12775222953</v>
      </c>
      <c r="P1391" s="108">
        <v>0.5</v>
      </c>
      <c r="Q1391" s="108">
        <v>0.79889046500000005</v>
      </c>
      <c r="R1391" s="137"/>
      <c r="S1391" s="74" t="s">
        <v>2993</v>
      </c>
      <c r="U1391" s="109"/>
      <c r="AA1391" s="60"/>
      <c r="AB1391" s="60"/>
      <c r="AC1391" s="61"/>
      <c r="AD1391" s="62"/>
      <c r="AE1391" s="62"/>
      <c r="AF1391" s="63"/>
      <c r="AG1391" s="63"/>
      <c r="AH1391" s="74" t="s">
        <v>1458</v>
      </c>
    </row>
    <row r="1392" spans="1:34" ht="15" x14ac:dyDescent="0.2">
      <c r="A1392" s="106" t="s">
        <v>23</v>
      </c>
      <c r="B1392" s="74" t="s">
        <v>1078</v>
      </c>
      <c r="C1392" s="74" t="s">
        <v>1358</v>
      </c>
      <c r="D1392" s="74" t="s">
        <v>1359</v>
      </c>
      <c r="E1392" s="74" t="s">
        <v>1360</v>
      </c>
      <c r="H1392" s="74" t="s">
        <v>211</v>
      </c>
      <c r="I1392" s="74" t="s">
        <v>1479</v>
      </c>
      <c r="J1392" s="74" t="s">
        <v>212</v>
      </c>
      <c r="K1392" s="74" t="s">
        <v>26</v>
      </c>
      <c r="L1392" s="74" t="s">
        <v>2993</v>
      </c>
      <c r="M1392" s="107">
        <v>-9.1138676430000007</v>
      </c>
      <c r="N1392" s="107">
        <v>33.321025990000003</v>
      </c>
      <c r="O1392" s="108">
        <v>1873.0868989999999</v>
      </c>
      <c r="P1392" s="108">
        <v>0.5</v>
      </c>
      <c r="Q1392" s="108">
        <v>0.79889046500000005</v>
      </c>
      <c r="R1392" s="137"/>
      <c r="S1392" s="74" t="s">
        <v>2993</v>
      </c>
      <c r="U1392" s="109"/>
      <c r="AA1392" s="60"/>
      <c r="AB1392" s="60"/>
      <c r="AC1392" s="61"/>
      <c r="AD1392" s="62"/>
      <c r="AE1392" s="62"/>
      <c r="AF1392" s="63"/>
      <c r="AG1392" s="63"/>
      <c r="AH1392" s="74" t="s">
        <v>1458</v>
      </c>
    </row>
    <row r="1393" spans="1:34" ht="15" x14ac:dyDescent="0.2">
      <c r="A1393" s="106" t="s">
        <v>23</v>
      </c>
      <c r="B1393" s="74" t="s">
        <v>1078</v>
      </c>
      <c r="C1393" s="74" t="s">
        <v>1358</v>
      </c>
      <c r="D1393" s="74" t="s">
        <v>1359</v>
      </c>
      <c r="E1393" s="74" t="s">
        <v>1360</v>
      </c>
      <c r="H1393" s="74" t="s">
        <v>213</v>
      </c>
      <c r="I1393" s="74" t="s">
        <v>1734</v>
      </c>
      <c r="J1393" s="74" t="s">
        <v>1734</v>
      </c>
      <c r="K1393" s="74" t="s">
        <v>24</v>
      </c>
      <c r="L1393" s="74" t="s">
        <v>2993</v>
      </c>
      <c r="M1393" s="107">
        <v>-9.11337333333333</v>
      </c>
      <c r="N1393" s="107">
        <v>33.318016666666601</v>
      </c>
      <c r="O1393" s="108">
        <v>1891.1</v>
      </c>
      <c r="P1393" s="108">
        <v>1</v>
      </c>
      <c r="Q1393" s="108">
        <v>1.2851931050000001</v>
      </c>
      <c r="R1393" s="137"/>
      <c r="U1393" s="109"/>
      <c r="AA1393" s="60"/>
      <c r="AB1393" s="60"/>
      <c r="AC1393" s="61"/>
      <c r="AD1393" s="62"/>
      <c r="AE1393" s="62"/>
      <c r="AF1393" s="63"/>
      <c r="AG1393" s="63"/>
      <c r="AH1393" s="74" t="s">
        <v>1458</v>
      </c>
    </row>
    <row r="1394" spans="1:34" ht="15" x14ac:dyDescent="0.2">
      <c r="A1394" s="106" t="s">
        <v>23</v>
      </c>
      <c r="B1394" s="74" t="s">
        <v>1078</v>
      </c>
      <c r="C1394" s="74" t="s">
        <v>1358</v>
      </c>
      <c r="D1394" s="74" t="s">
        <v>1359</v>
      </c>
      <c r="E1394" s="74" t="s">
        <v>1360</v>
      </c>
      <c r="H1394" s="74" t="s">
        <v>213</v>
      </c>
      <c r="I1394" s="74" t="s">
        <v>1734</v>
      </c>
      <c r="J1394" s="74" t="s">
        <v>1734</v>
      </c>
      <c r="K1394" s="74" t="s">
        <v>25</v>
      </c>
      <c r="L1394" s="74" t="s">
        <v>2993</v>
      </c>
      <c r="M1394" s="107">
        <v>-9.1136266666666597</v>
      </c>
      <c r="N1394" s="107">
        <v>33.318243333333299</v>
      </c>
      <c r="O1394" s="108">
        <v>1891.1</v>
      </c>
      <c r="P1394" s="108">
        <v>1</v>
      </c>
      <c r="Q1394" s="108">
        <v>1.2851931050000001</v>
      </c>
      <c r="R1394" s="137"/>
      <c r="U1394" s="109"/>
      <c r="AA1394" s="60"/>
      <c r="AB1394" s="60"/>
      <c r="AC1394" s="61"/>
      <c r="AD1394" s="62"/>
      <c r="AE1394" s="62"/>
      <c r="AF1394" s="63"/>
      <c r="AG1394" s="63"/>
      <c r="AH1394" s="74" t="s">
        <v>2993</v>
      </c>
    </row>
    <row r="1395" spans="1:34" ht="15" x14ac:dyDescent="0.2">
      <c r="A1395" s="106" t="s">
        <v>23</v>
      </c>
      <c r="B1395" s="74" t="s">
        <v>1078</v>
      </c>
      <c r="C1395" s="74" t="s">
        <v>1358</v>
      </c>
      <c r="D1395" s="74" t="s">
        <v>1359</v>
      </c>
      <c r="E1395" s="74" t="s">
        <v>1360</v>
      </c>
      <c r="H1395" s="74" t="s">
        <v>213</v>
      </c>
      <c r="I1395" s="74" t="s">
        <v>1734</v>
      </c>
      <c r="J1395" s="74" t="s">
        <v>1734</v>
      </c>
      <c r="K1395" s="74" t="s">
        <v>26</v>
      </c>
      <c r="L1395" s="74" t="s">
        <v>2993</v>
      </c>
      <c r="M1395" s="107">
        <v>-9.1131499999999992</v>
      </c>
      <c r="N1395" s="107">
        <v>33.317970000000003</v>
      </c>
      <c r="O1395" s="108">
        <v>1895.2</v>
      </c>
      <c r="P1395" s="108">
        <v>1</v>
      </c>
      <c r="Q1395" s="108">
        <v>1.2851931050000001</v>
      </c>
      <c r="R1395" s="137"/>
      <c r="U1395" s="109"/>
      <c r="AA1395" s="60"/>
      <c r="AB1395" s="60"/>
      <c r="AC1395" s="61"/>
      <c r="AD1395" s="62"/>
      <c r="AE1395" s="62"/>
      <c r="AF1395" s="63"/>
      <c r="AG1395" s="63"/>
      <c r="AH1395" s="74" t="s">
        <v>2993</v>
      </c>
    </row>
    <row r="1396" spans="1:34" ht="15" x14ac:dyDescent="0.2">
      <c r="A1396" s="106" t="s">
        <v>23</v>
      </c>
      <c r="B1396" s="74" t="s">
        <v>1078</v>
      </c>
      <c r="C1396" s="74" t="s">
        <v>1358</v>
      </c>
      <c r="D1396" s="74" t="s">
        <v>1359</v>
      </c>
      <c r="E1396" s="74" t="s">
        <v>1360</v>
      </c>
      <c r="H1396" s="74" t="s">
        <v>214</v>
      </c>
      <c r="I1396" s="74" t="s">
        <v>215</v>
      </c>
      <c r="J1396" s="74" t="s">
        <v>215</v>
      </c>
      <c r="K1396" s="74" t="s">
        <v>24</v>
      </c>
      <c r="L1396" s="74" t="s">
        <v>2993</v>
      </c>
      <c r="M1396" s="107">
        <v>-9.1107266666666593</v>
      </c>
      <c r="N1396" s="107">
        <v>33.315838333333303</v>
      </c>
      <c r="O1396" s="108">
        <v>1881.4</v>
      </c>
      <c r="P1396" s="108">
        <v>0.25</v>
      </c>
      <c r="Q1396" s="108">
        <v>0.23030186</v>
      </c>
      <c r="R1396" s="137"/>
      <c r="U1396" s="109"/>
      <c r="AA1396" s="60"/>
      <c r="AB1396" s="60"/>
      <c r="AC1396" s="61"/>
      <c r="AD1396" s="62"/>
      <c r="AE1396" s="62"/>
      <c r="AF1396" s="63"/>
      <c r="AG1396" s="63"/>
      <c r="AH1396" s="74" t="s">
        <v>2993</v>
      </c>
    </row>
    <row r="1397" spans="1:34" ht="15" x14ac:dyDescent="0.2">
      <c r="A1397" s="106" t="s">
        <v>23</v>
      </c>
      <c r="B1397" s="74" t="s">
        <v>1078</v>
      </c>
      <c r="C1397" s="74" t="s">
        <v>1358</v>
      </c>
      <c r="D1397" s="74" t="s">
        <v>1359</v>
      </c>
      <c r="E1397" s="74" t="s">
        <v>1360</v>
      </c>
      <c r="H1397" s="74" t="s">
        <v>214</v>
      </c>
      <c r="I1397" s="74" t="s">
        <v>215</v>
      </c>
      <c r="J1397" s="74" t="s">
        <v>215</v>
      </c>
      <c r="K1397" s="74" t="s">
        <v>25</v>
      </c>
      <c r="L1397" s="74" t="s">
        <v>2993</v>
      </c>
      <c r="M1397" s="107">
        <v>-9.1107666666666596</v>
      </c>
      <c r="N1397" s="107">
        <v>33.315638333333297</v>
      </c>
      <c r="O1397" s="108">
        <v>1881.4</v>
      </c>
      <c r="P1397" s="108">
        <v>0.25</v>
      </c>
      <c r="Q1397" s="108">
        <v>0.23030186</v>
      </c>
      <c r="R1397" s="137"/>
      <c r="U1397" s="109"/>
      <c r="AA1397" s="60"/>
      <c r="AB1397" s="60"/>
      <c r="AC1397" s="61"/>
      <c r="AD1397" s="62"/>
      <c r="AE1397" s="62"/>
      <c r="AF1397" s="63"/>
      <c r="AG1397" s="63"/>
      <c r="AH1397" s="74" t="s">
        <v>2237</v>
      </c>
    </row>
    <row r="1398" spans="1:34" ht="15" x14ac:dyDescent="0.2">
      <c r="A1398" s="106" t="s">
        <v>23</v>
      </c>
      <c r="B1398" s="74" t="s">
        <v>1078</v>
      </c>
      <c r="C1398" s="74" t="s">
        <v>1358</v>
      </c>
      <c r="D1398" s="74" t="s">
        <v>1359</v>
      </c>
      <c r="E1398" s="74" t="s">
        <v>1360</v>
      </c>
      <c r="H1398" s="74" t="s">
        <v>214</v>
      </c>
      <c r="I1398" s="74" t="s">
        <v>215</v>
      </c>
      <c r="J1398" s="74" t="s">
        <v>215</v>
      </c>
      <c r="K1398" s="74" t="s">
        <v>26</v>
      </c>
      <c r="L1398" s="74" t="s">
        <v>2993</v>
      </c>
      <c r="M1398" s="107">
        <v>-9.1104066669999995</v>
      </c>
      <c r="N1398" s="107">
        <v>33.315891669999999</v>
      </c>
      <c r="O1398" s="108">
        <v>1879.5</v>
      </c>
      <c r="P1398" s="108">
        <v>0.25</v>
      </c>
      <c r="Q1398" s="108">
        <v>0.23030186</v>
      </c>
      <c r="R1398" s="137"/>
      <c r="U1398" s="109"/>
      <c r="AA1398" s="60"/>
      <c r="AB1398" s="60"/>
      <c r="AC1398" s="61"/>
      <c r="AD1398" s="62"/>
      <c r="AE1398" s="62"/>
      <c r="AF1398" s="63"/>
      <c r="AG1398" s="63"/>
      <c r="AH1398" s="74" t="s">
        <v>2237</v>
      </c>
    </row>
    <row r="1399" spans="1:34" ht="15" x14ac:dyDescent="0.2">
      <c r="A1399" s="106" t="s">
        <v>23</v>
      </c>
      <c r="B1399" s="74" t="s">
        <v>1078</v>
      </c>
      <c r="C1399" s="74" t="s">
        <v>1358</v>
      </c>
      <c r="D1399" s="74" t="s">
        <v>1359</v>
      </c>
      <c r="E1399" s="74" t="s">
        <v>1360</v>
      </c>
      <c r="H1399" s="74" t="s">
        <v>216</v>
      </c>
      <c r="I1399" s="74" t="s">
        <v>2101</v>
      </c>
      <c r="J1399" s="74" t="s">
        <v>2101</v>
      </c>
      <c r="K1399" s="74" t="s">
        <v>24</v>
      </c>
      <c r="L1399" s="74" t="s">
        <v>2993</v>
      </c>
      <c r="M1399" s="107">
        <v>-9.1124216570326002</v>
      </c>
      <c r="N1399" s="107">
        <v>33.316945091355201</v>
      </c>
      <c r="O1399" s="108">
        <v>1871.0024988279299</v>
      </c>
      <c r="P1399" s="108">
        <v>0.25</v>
      </c>
      <c r="Q1399" s="108">
        <v>0.29627889499999999</v>
      </c>
      <c r="R1399" s="137"/>
      <c r="S1399" s="74" t="s">
        <v>2993</v>
      </c>
      <c r="U1399" s="109"/>
      <c r="AA1399" s="60"/>
      <c r="AB1399" s="60"/>
      <c r="AC1399" s="61"/>
      <c r="AD1399" s="62"/>
      <c r="AE1399" s="62"/>
      <c r="AF1399" s="63"/>
      <c r="AG1399" s="63"/>
      <c r="AH1399" s="74" t="s">
        <v>2237</v>
      </c>
    </row>
    <row r="1400" spans="1:34" ht="15" x14ac:dyDescent="0.2">
      <c r="A1400" s="106" t="s">
        <v>23</v>
      </c>
      <c r="B1400" s="74" t="s">
        <v>1078</v>
      </c>
      <c r="C1400" s="74" t="s">
        <v>1358</v>
      </c>
      <c r="D1400" s="74" t="s">
        <v>1359</v>
      </c>
      <c r="E1400" s="74" t="s">
        <v>1360</v>
      </c>
      <c r="H1400" s="74" t="s">
        <v>216</v>
      </c>
      <c r="I1400" s="74" t="s">
        <v>2101</v>
      </c>
      <c r="J1400" s="74" t="s">
        <v>2101</v>
      </c>
      <c r="K1400" s="74" t="s">
        <v>25</v>
      </c>
      <c r="L1400" s="74" t="s">
        <v>2993</v>
      </c>
      <c r="M1400" s="107">
        <v>-9.1121958891179702</v>
      </c>
      <c r="N1400" s="107">
        <v>33.317196521173202</v>
      </c>
      <c r="O1400" s="108">
        <v>1872.7615239382601</v>
      </c>
      <c r="P1400" s="108">
        <v>0.25</v>
      </c>
      <c r="Q1400" s="108">
        <v>0.29627889499999999</v>
      </c>
      <c r="R1400" s="137"/>
      <c r="S1400" s="74" t="s">
        <v>2993</v>
      </c>
      <c r="U1400" s="109"/>
      <c r="AA1400" s="60"/>
      <c r="AB1400" s="60"/>
      <c r="AC1400" s="61"/>
      <c r="AD1400" s="62"/>
      <c r="AE1400" s="62"/>
      <c r="AF1400" s="63"/>
      <c r="AG1400" s="63"/>
      <c r="AH1400" s="74" t="s">
        <v>2993</v>
      </c>
    </row>
    <row r="1401" spans="1:34" ht="15" x14ac:dyDescent="0.2">
      <c r="A1401" s="106" t="s">
        <v>23</v>
      </c>
      <c r="B1401" s="74" t="s">
        <v>1078</v>
      </c>
      <c r="C1401" s="74" t="s">
        <v>1358</v>
      </c>
      <c r="D1401" s="74" t="s">
        <v>1359</v>
      </c>
      <c r="E1401" s="74" t="s">
        <v>1360</v>
      </c>
      <c r="H1401" s="74" t="s">
        <v>216</v>
      </c>
      <c r="I1401" s="74" t="s">
        <v>2101</v>
      </c>
      <c r="J1401" s="74" t="s">
        <v>2101</v>
      </c>
      <c r="K1401" s="74" t="s">
        <v>26</v>
      </c>
      <c r="L1401" s="74" t="s">
        <v>2993</v>
      </c>
      <c r="M1401" s="107">
        <v>-9.1122161570000006</v>
      </c>
      <c r="N1401" s="107">
        <v>33.317171279999997</v>
      </c>
      <c r="O1401" s="108">
        <v>1873.089516</v>
      </c>
      <c r="P1401" s="108">
        <v>0.25</v>
      </c>
      <c r="Q1401" s="108">
        <v>0.29627889499999999</v>
      </c>
      <c r="R1401" s="137"/>
      <c r="S1401" s="74" t="s">
        <v>2993</v>
      </c>
      <c r="U1401" s="109"/>
      <c r="AA1401" s="60"/>
      <c r="AB1401" s="60"/>
      <c r="AC1401" s="61"/>
      <c r="AD1401" s="62"/>
      <c r="AE1401" s="62"/>
      <c r="AF1401" s="63"/>
      <c r="AG1401" s="63"/>
      <c r="AH1401" s="74" t="s">
        <v>2993</v>
      </c>
    </row>
    <row r="1402" spans="1:34" ht="15" x14ac:dyDescent="0.2">
      <c r="A1402" s="106" t="s">
        <v>23</v>
      </c>
      <c r="B1402" s="74" t="s">
        <v>1078</v>
      </c>
      <c r="C1402" s="74" t="s">
        <v>1358</v>
      </c>
      <c r="D1402" s="74" t="s">
        <v>1359</v>
      </c>
      <c r="E1402" s="74" t="s">
        <v>1360</v>
      </c>
      <c r="H1402" s="74" t="s">
        <v>217</v>
      </c>
      <c r="I1402" s="74" t="s">
        <v>218</v>
      </c>
      <c r="J1402" s="74" t="s">
        <v>2396</v>
      </c>
      <c r="K1402" s="74" t="s">
        <v>24</v>
      </c>
      <c r="L1402" s="74" t="s">
        <v>2993</v>
      </c>
      <c r="M1402" s="107">
        <v>-9.1144312926528706</v>
      </c>
      <c r="N1402" s="107">
        <v>33.3118860040341</v>
      </c>
      <c r="O1402" s="108">
        <v>1810.8864241086701</v>
      </c>
      <c r="P1402" s="108">
        <v>0.25</v>
      </c>
      <c r="Q1402" s="108">
        <v>0.30492756999999998</v>
      </c>
      <c r="R1402" s="137"/>
      <c r="U1402" s="109"/>
      <c r="AA1402" s="60"/>
      <c r="AB1402" s="60"/>
      <c r="AC1402" s="61"/>
      <c r="AD1402" s="62"/>
      <c r="AE1402" s="62"/>
      <c r="AF1402" s="63"/>
      <c r="AG1402" s="63"/>
      <c r="AH1402" s="74" t="s">
        <v>2993</v>
      </c>
    </row>
    <row r="1403" spans="1:34" ht="15" x14ac:dyDescent="0.2">
      <c r="A1403" s="106" t="s">
        <v>23</v>
      </c>
      <c r="B1403" s="74" t="s">
        <v>1078</v>
      </c>
      <c r="C1403" s="74" t="s">
        <v>1358</v>
      </c>
      <c r="D1403" s="74" t="s">
        <v>1359</v>
      </c>
      <c r="E1403" s="74" t="s">
        <v>1360</v>
      </c>
      <c r="H1403" s="74" t="s">
        <v>217</v>
      </c>
      <c r="I1403" s="74" t="s">
        <v>218</v>
      </c>
      <c r="J1403" s="74" t="s">
        <v>2396</v>
      </c>
      <c r="K1403" s="74" t="s">
        <v>25</v>
      </c>
      <c r="L1403" s="74" t="s">
        <v>2993</v>
      </c>
      <c r="M1403" s="107">
        <v>-9.1141762700007405</v>
      </c>
      <c r="N1403" s="107">
        <v>33.312181037178597</v>
      </c>
      <c r="O1403" s="108">
        <v>1836.65374882285</v>
      </c>
      <c r="P1403" s="108">
        <v>0.25</v>
      </c>
      <c r="Q1403" s="108">
        <v>0.30492756999999998</v>
      </c>
      <c r="R1403" s="137"/>
      <c r="U1403" s="109"/>
      <c r="AA1403" s="60"/>
      <c r="AB1403" s="60"/>
      <c r="AC1403" s="61"/>
      <c r="AD1403" s="62"/>
      <c r="AE1403" s="62"/>
      <c r="AF1403" s="63"/>
      <c r="AG1403" s="63"/>
      <c r="AH1403" s="74" t="s">
        <v>2993</v>
      </c>
    </row>
    <row r="1404" spans="1:34" ht="15" x14ac:dyDescent="0.2">
      <c r="A1404" s="106" t="s">
        <v>23</v>
      </c>
      <c r="B1404" s="74" t="s">
        <v>1078</v>
      </c>
      <c r="C1404" s="74" t="s">
        <v>1358</v>
      </c>
      <c r="D1404" s="74" t="s">
        <v>1359</v>
      </c>
      <c r="E1404" s="74" t="s">
        <v>1360</v>
      </c>
      <c r="H1404" s="74" t="s">
        <v>217</v>
      </c>
      <c r="I1404" s="74" t="s">
        <v>218</v>
      </c>
      <c r="J1404" s="74" t="s">
        <v>2396</v>
      </c>
      <c r="K1404" s="74" t="s">
        <v>26</v>
      </c>
      <c r="L1404" s="74" t="s">
        <v>2993</v>
      </c>
      <c r="M1404" s="107">
        <v>-9.1145459009999996</v>
      </c>
      <c r="N1404" s="107">
        <v>33.311690839999997</v>
      </c>
      <c r="O1404" s="108">
        <v>1824.3831789999999</v>
      </c>
      <c r="P1404" s="108">
        <v>0.25</v>
      </c>
      <c r="Q1404" s="108">
        <v>0.30492756999999998</v>
      </c>
      <c r="R1404" s="137"/>
      <c r="U1404" s="109"/>
      <c r="AA1404" s="60"/>
      <c r="AB1404" s="60"/>
      <c r="AC1404" s="61"/>
      <c r="AD1404" s="62"/>
      <c r="AE1404" s="62"/>
      <c r="AF1404" s="63"/>
      <c r="AG1404" s="63"/>
      <c r="AH1404" s="74" t="s">
        <v>2993</v>
      </c>
    </row>
    <row r="1405" spans="1:34" ht="15" x14ac:dyDescent="0.2">
      <c r="A1405" s="106" t="s">
        <v>23</v>
      </c>
      <c r="B1405" s="74" t="s">
        <v>1078</v>
      </c>
      <c r="C1405" s="74" t="s">
        <v>1358</v>
      </c>
      <c r="D1405" s="74" t="s">
        <v>1359</v>
      </c>
      <c r="E1405" s="74" t="s">
        <v>1360</v>
      </c>
      <c r="H1405" s="74" t="s">
        <v>219</v>
      </c>
      <c r="I1405" s="74" t="s">
        <v>220</v>
      </c>
      <c r="J1405" s="74" t="s">
        <v>220</v>
      </c>
      <c r="K1405" s="74" t="s">
        <v>24</v>
      </c>
      <c r="L1405" s="74" t="s">
        <v>2993</v>
      </c>
      <c r="M1405" s="107">
        <v>-9.1167909635879596</v>
      </c>
      <c r="N1405" s="107">
        <v>33.320123221526998</v>
      </c>
      <c r="O1405" s="108">
        <v>1879.81889036807</v>
      </c>
      <c r="P1405" s="108">
        <v>0.25</v>
      </c>
      <c r="Q1405" s="108">
        <v>0.21003925000000001</v>
      </c>
      <c r="R1405" s="137"/>
      <c r="S1405" s="74" t="s">
        <v>2993</v>
      </c>
      <c r="U1405" s="109"/>
      <c r="AA1405" s="60"/>
      <c r="AB1405" s="60"/>
      <c r="AC1405" s="61"/>
      <c r="AD1405" s="62"/>
      <c r="AE1405" s="62"/>
      <c r="AF1405" s="63"/>
      <c r="AG1405" s="63"/>
      <c r="AH1405" s="74" t="s">
        <v>2993</v>
      </c>
    </row>
    <row r="1406" spans="1:34" ht="15" x14ac:dyDescent="0.2">
      <c r="A1406" s="106" t="s">
        <v>23</v>
      </c>
      <c r="B1406" s="74" t="s">
        <v>1078</v>
      </c>
      <c r="C1406" s="74" t="s">
        <v>1358</v>
      </c>
      <c r="D1406" s="74" t="s">
        <v>1359</v>
      </c>
      <c r="E1406" s="74" t="s">
        <v>1360</v>
      </c>
      <c r="H1406" s="74" t="s">
        <v>219</v>
      </c>
      <c r="I1406" s="74" t="s">
        <v>220</v>
      </c>
      <c r="J1406" s="74" t="s">
        <v>220</v>
      </c>
      <c r="K1406" s="74" t="s">
        <v>25</v>
      </c>
      <c r="L1406" s="74" t="s">
        <v>2993</v>
      </c>
      <c r="M1406" s="107">
        <v>-9.11681043710864</v>
      </c>
      <c r="N1406" s="107">
        <v>33.319935896827097</v>
      </c>
      <c r="O1406" s="108">
        <v>1879.48383689604</v>
      </c>
      <c r="P1406" s="108">
        <v>0.25</v>
      </c>
      <c r="Q1406" s="108">
        <v>0.21003925000000001</v>
      </c>
      <c r="R1406" s="137"/>
      <c r="S1406" s="74" t="s">
        <v>2993</v>
      </c>
      <c r="U1406" s="109"/>
      <c r="AA1406" s="60"/>
      <c r="AB1406" s="60"/>
      <c r="AC1406" s="61"/>
      <c r="AD1406" s="62"/>
      <c r="AE1406" s="62"/>
      <c r="AF1406" s="63"/>
      <c r="AG1406" s="63"/>
      <c r="AH1406" s="74" t="s">
        <v>2993</v>
      </c>
    </row>
    <row r="1407" spans="1:34" ht="15" x14ac:dyDescent="0.2">
      <c r="A1407" s="106" t="s">
        <v>23</v>
      </c>
      <c r="B1407" s="74" t="s">
        <v>1078</v>
      </c>
      <c r="C1407" s="74" t="s">
        <v>1358</v>
      </c>
      <c r="D1407" s="74" t="s">
        <v>1359</v>
      </c>
      <c r="E1407" s="74" t="s">
        <v>1360</v>
      </c>
      <c r="H1407" s="74" t="s">
        <v>219</v>
      </c>
      <c r="I1407" s="74" t="s">
        <v>220</v>
      </c>
      <c r="J1407" s="74" t="s">
        <v>220</v>
      </c>
      <c r="K1407" s="74" t="s">
        <v>26</v>
      </c>
      <c r="L1407" s="74" t="s">
        <v>2993</v>
      </c>
      <c r="M1407" s="107">
        <v>-9.1168467050000004</v>
      </c>
      <c r="N1407" s="107">
        <v>33.320317760000002</v>
      </c>
      <c r="O1407" s="108">
        <v>1872.0957470000001</v>
      </c>
      <c r="P1407" s="108">
        <v>0.25</v>
      </c>
      <c r="Q1407" s="108">
        <v>0.21003925000000001</v>
      </c>
      <c r="R1407" s="137"/>
      <c r="S1407" s="74" t="s">
        <v>2993</v>
      </c>
      <c r="U1407" s="109"/>
      <c r="AA1407" s="60"/>
      <c r="AB1407" s="60"/>
      <c r="AC1407" s="61"/>
      <c r="AD1407" s="62"/>
      <c r="AE1407" s="62"/>
      <c r="AF1407" s="63"/>
      <c r="AG1407" s="63"/>
      <c r="AH1407" s="74" t="s">
        <v>2993</v>
      </c>
    </row>
    <row r="1408" spans="1:34" ht="15" x14ac:dyDescent="0.2">
      <c r="A1408" s="106" t="s">
        <v>23</v>
      </c>
      <c r="B1408" s="74" t="s">
        <v>1078</v>
      </c>
      <c r="C1408" s="74" t="s">
        <v>1358</v>
      </c>
      <c r="D1408" s="74" t="s">
        <v>1359</v>
      </c>
      <c r="E1408" s="74" t="s">
        <v>1485</v>
      </c>
      <c r="H1408" s="74" t="s">
        <v>221</v>
      </c>
      <c r="I1408" s="74" t="s">
        <v>2479</v>
      </c>
      <c r="J1408" s="74" t="s">
        <v>2479</v>
      </c>
      <c r="K1408" s="74" t="s">
        <v>24</v>
      </c>
      <c r="L1408" s="74" t="s">
        <v>2993</v>
      </c>
      <c r="M1408" s="107">
        <v>-9.0965883333333295</v>
      </c>
      <c r="N1408" s="107">
        <v>33.362668333333303</v>
      </c>
      <c r="O1408" s="108">
        <v>1982.1</v>
      </c>
      <c r="P1408" s="108">
        <v>0.5</v>
      </c>
      <c r="Q1408" s="108">
        <v>0.63036485499999995</v>
      </c>
      <c r="R1408" s="137"/>
      <c r="S1408" s="74" t="s">
        <v>2993</v>
      </c>
      <c r="U1408" s="109"/>
      <c r="AA1408" s="60"/>
      <c r="AB1408" s="60"/>
      <c r="AC1408" s="61"/>
      <c r="AD1408" s="62"/>
      <c r="AE1408" s="62"/>
      <c r="AF1408" s="63"/>
      <c r="AG1408" s="63"/>
      <c r="AH1408" s="74" t="s">
        <v>2993</v>
      </c>
    </row>
    <row r="1409" spans="1:34" ht="15" x14ac:dyDescent="0.2">
      <c r="A1409" s="106" t="s">
        <v>23</v>
      </c>
      <c r="B1409" s="74" t="s">
        <v>1078</v>
      </c>
      <c r="C1409" s="74" t="s">
        <v>1358</v>
      </c>
      <c r="D1409" s="74" t="s">
        <v>1359</v>
      </c>
      <c r="E1409" s="74" t="s">
        <v>1485</v>
      </c>
      <c r="H1409" s="74" t="s">
        <v>221</v>
      </c>
      <c r="I1409" s="74" t="s">
        <v>2479</v>
      </c>
      <c r="J1409" s="74" t="s">
        <v>2479</v>
      </c>
      <c r="K1409" s="74" t="s">
        <v>25</v>
      </c>
      <c r="L1409" s="74" t="s">
        <v>2993</v>
      </c>
      <c r="M1409" s="107">
        <v>-9.0968149999999994</v>
      </c>
      <c r="N1409" s="107">
        <v>33.362539999999903</v>
      </c>
      <c r="O1409" s="108">
        <v>1989.8</v>
      </c>
      <c r="P1409" s="108">
        <v>0.5</v>
      </c>
      <c r="Q1409" s="108">
        <v>0.63036485499999995</v>
      </c>
      <c r="R1409" s="137"/>
      <c r="S1409" s="74" t="s">
        <v>2993</v>
      </c>
      <c r="U1409" s="109"/>
      <c r="AA1409" s="60"/>
      <c r="AB1409" s="60"/>
      <c r="AC1409" s="61"/>
      <c r="AD1409" s="62"/>
      <c r="AE1409" s="62"/>
      <c r="AF1409" s="63"/>
      <c r="AG1409" s="63"/>
      <c r="AH1409" s="74" t="s">
        <v>2993</v>
      </c>
    </row>
    <row r="1410" spans="1:34" ht="15" x14ac:dyDescent="0.2">
      <c r="A1410" s="106" t="s">
        <v>23</v>
      </c>
      <c r="B1410" s="74" t="s">
        <v>1078</v>
      </c>
      <c r="C1410" s="74" t="s">
        <v>1358</v>
      </c>
      <c r="D1410" s="74" t="s">
        <v>1359</v>
      </c>
      <c r="E1410" s="74" t="s">
        <v>1485</v>
      </c>
      <c r="H1410" s="74" t="s">
        <v>221</v>
      </c>
      <c r="I1410" s="74" t="s">
        <v>2479</v>
      </c>
      <c r="J1410" s="74" t="s">
        <v>2479</v>
      </c>
      <c r="K1410" s="74" t="s">
        <v>26</v>
      </c>
      <c r="L1410" s="74" t="s">
        <v>2993</v>
      </c>
      <c r="M1410" s="107">
        <v>-9.0964666669999996</v>
      </c>
      <c r="N1410" s="107">
        <v>33.362761669999998</v>
      </c>
      <c r="O1410" s="108">
        <v>1984.9</v>
      </c>
      <c r="P1410" s="108">
        <v>0.5</v>
      </c>
      <c r="Q1410" s="108">
        <v>0.63036485499999995</v>
      </c>
      <c r="R1410" s="137"/>
      <c r="S1410" s="74" t="s">
        <v>2993</v>
      </c>
      <c r="U1410" s="109"/>
      <c r="AA1410" s="60"/>
      <c r="AB1410" s="60"/>
      <c r="AC1410" s="61"/>
      <c r="AD1410" s="62"/>
      <c r="AE1410" s="62"/>
      <c r="AF1410" s="63"/>
      <c r="AG1410" s="63"/>
      <c r="AH1410" s="74" t="s">
        <v>2993</v>
      </c>
    </row>
    <row r="1411" spans="1:34" ht="15" x14ac:dyDescent="0.2">
      <c r="A1411" s="106" t="s">
        <v>23</v>
      </c>
      <c r="B1411" s="74" t="s">
        <v>1078</v>
      </c>
      <c r="C1411" s="74" t="s">
        <v>1358</v>
      </c>
      <c r="D1411" s="74" t="s">
        <v>1359</v>
      </c>
      <c r="E1411" s="74" t="s">
        <v>1485</v>
      </c>
      <c r="H1411" s="74" t="s">
        <v>474</v>
      </c>
      <c r="I1411" s="74" t="s">
        <v>2733</v>
      </c>
      <c r="J1411" s="74" t="s">
        <v>2734</v>
      </c>
      <c r="K1411" s="74" t="s">
        <v>24</v>
      </c>
      <c r="L1411" s="74" t="s">
        <v>2993</v>
      </c>
      <c r="M1411" s="107">
        <v>-9.0955633333333292</v>
      </c>
      <c r="N1411" s="107">
        <v>33.362074999999997</v>
      </c>
      <c r="O1411" s="108">
        <v>1955.6</v>
      </c>
      <c r="P1411" s="108">
        <v>0.25</v>
      </c>
      <c r="Q1411" s="108">
        <v>0.29899704999999999</v>
      </c>
      <c r="R1411" s="137"/>
      <c r="U1411" s="109"/>
      <c r="AA1411" s="60"/>
      <c r="AB1411" s="60"/>
      <c r="AC1411" s="61"/>
      <c r="AD1411" s="62"/>
      <c r="AE1411" s="62"/>
      <c r="AF1411" s="63"/>
      <c r="AG1411" s="63"/>
      <c r="AH1411" s="74" t="s">
        <v>2993</v>
      </c>
    </row>
    <row r="1412" spans="1:34" ht="15" x14ac:dyDescent="0.2">
      <c r="A1412" s="106" t="s">
        <v>23</v>
      </c>
      <c r="B1412" s="74" t="s">
        <v>1078</v>
      </c>
      <c r="C1412" s="74" t="s">
        <v>1358</v>
      </c>
      <c r="D1412" s="74" t="s">
        <v>1359</v>
      </c>
      <c r="E1412" s="74" t="s">
        <v>1485</v>
      </c>
      <c r="H1412" s="74" t="s">
        <v>474</v>
      </c>
      <c r="I1412" s="74" t="s">
        <v>2733</v>
      </c>
      <c r="J1412" s="74" t="s">
        <v>2734</v>
      </c>
      <c r="K1412" s="74" t="s">
        <v>25</v>
      </c>
      <c r="L1412" s="74" t="s">
        <v>2993</v>
      </c>
      <c r="M1412" s="107">
        <v>-9.0951149999999998</v>
      </c>
      <c r="N1412" s="107">
        <v>33.362004999999897</v>
      </c>
      <c r="O1412" s="108">
        <v>1958.9</v>
      </c>
      <c r="P1412" s="108">
        <v>0.25</v>
      </c>
      <c r="Q1412" s="108">
        <v>0.29899704999999999</v>
      </c>
      <c r="R1412" s="137"/>
      <c r="U1412" s="109"/>
      <c r="AA1412" s="60"/>
      <c r="AB1412" s="60"/>
      <c r="AC1412" s="61"/>
      <c r="AD1412" s="62"/>
      <c r="AE1412" s="62"/>
      <c r="AF1412" s="63"/>
      <c r="AG1412" s="63"/>
      <c r="AH1412" s="74" t="s">
        <v>2993</v>
      </c>
    </row>
    <row r="1413" spans="1:34" ht="15" x14ac:dyDescent="0.2">
      <c r="A1413" s="106" t="s">
        <v>23</v>
      </c>
      <c r="B1413" s="74" t="s">
        <v>1078</v>
      </c>
      <c r="C1413" s="74" t="s">
        <v>1358</v>
      </c>
      <c r="D1413" s="74" t="s">
        <v>1359</v>
      </c>
      <c r="E1413" s="74" t="s">
        <v>1485</v>
      </c>
      <c r="H1413" s="74" t="s">
        <v>474</v>
      </c>
      <c r="I1413" s="74" t="s">
        <v>2733</v>
      </c>
      <c r="J1413" s="74" t="s">
        <v>2734</v>
      </c>
      <c r="K1413" s="74" t="s">
        <v>26</v>
      </c>
      <c r="L1413" s="74" t="s">
        <v>2993</v>
      </c>
      <c r="M1413" s="107">
        <v>-9.0956600000000005</v>
      </c>
      <c r="N1413" s="107">
        <v>33.36182333</v>
      </c>
      <c r="O1413" s="108">
        <v>1961.5</v>
      </c>
      <c r="P1413" s="108">
        <v>0.25</v>
      </c>
      <c r="Q1413" s="108">
        <v>0.29899704999999999</v>
      </c>
      <c r="R1413" s="137"/>
      <c r="U1413" s="109"/>
      <c r="AA1413" s="60"/>
      <c r="AB1413" s="60"/>
      <c r="AC1413" s="61"/>
      <c r="AD1413" s="62"/>
      <c r="AE1413" s="62"/>
      <c r="AF1413" s="63"/>
      <c r="AG1413" s="63"/>
      <c r="AH1413" s="74" t="s">
        <v>2993</v>
      </c>
    </row>
    <row r="1414" spans="1:34" ht="15" x14ac:dyDescent="0.2">
      <c r="A1414" s="106" t="s">
        <v>23</v>
      </c>
      <c r="B1414" s="74" t="s">
        <v>1078</v>
      </c>
      <c r="C1414" s="74" t="s">
        <v>1358</v>
      </c>
      <c r="D1414" s="74" t="s">
        <v>1359</v>
      </c>
      <c r="E1414" s="74" t="s">
        <v>1485</v>
      </c>
      <c r="H1414" s="74" t="s">
        <v>222</v>
      </c>
      <c r="I1414" s="74" t="s">
        <v>1972</v>
      </c>
      <c r="J1414" s="74" t="s">
        <v>1972</v>
      </c>
      <c r="K1414" s="74" t="s">
        <v>24</v>
      </c>
      <c r="L1414" s="74" t="s">
        <v>2993</v>
      </c>
      <c r="M1414" s="107">
        <v>-9.0937612852048897</v>
      </c>
      <c r="N1414" s="107">
        <v>33.358383636222399</v>
      </c>
      <c r="O1414" s="108">
        <v>1952.12062633902</v>
      </c>
      <c r="P1414" s="108">
        <v>0.25</v>
      </c>
      <c r="Q1414" s="108">
        <v>0.50681235499999999</v>
      </c>
      <c r="R1414" s="137"/>
      <c r="U1414" s="109"/>
      <c r="AA1414" s="60"/>
      <c r="AB1414" s="60"/>
      <c r="AC1414" s="61"/>
      <c r="AD1414" s="62"/>
      <c r="AE1414" s="62"/>
      <c r="AF1414" s="63"/>
      <c r="AG1414" s="63"/>
      <c r="AH1414" s="74" t="s">
        <v>2993</v>
      </c>
    </row>
    <row r="1415" spans="1:34" ht="15" x14ac:dyDescent="0.2">
      <c r="A1415" s="106" t="s">
        <v>23</v>
      </c>
      <c r="B1415" s="74" t="s">
        <v>1078</v>
      </c>
      <c r="C1415" s="74" t="s">
        <v>1358</v>
      </c>
      <c r="D1415" s="74" t="s">
        <v>1359</v>
      </c>
      <c r="E1415" s="74" t="s">
        <v>1485</v>
      </c>
      <c r="H1415" s="74" t="s">
        <v>222</v>
      </c>
      <c r="I1415" s="74" t="s">
        <v>1972</v>
      </c>
      <c r="J1415" s="74" t="s">
        <v>1972</v>
      </c>
      <c r="K1415" s="74" t="s">
        <v>25</v>
      </c>
      <c r="L1415" s="74" t="s">
        <v>2993</v>
      </c>
      <c r="M1415" s="107">
        <v>-9.0936557203380008</v>
      </c>
      <c r="N1415" s="107">
        <v>33.358618648549196</v>
      </c>
      <c r="O1415" s="108">
        <v>1932.3612338186299</v>
      </c>
      <c r="P1415" s="108">
        <v>0.25</v>
      </c>
      <c r="Q1415" s="108">
        <v>0.50681235499999999</v>
      </c>
      <c r="R1415" s="137"/>
      <c r="U1415" s="109"/>
      <c r="AA1415" s="60"/>
      <c r="AB1415" s="60"/>
      <c r="AC1415" s="61"/>
      <c r="AD1415" s="62"/>
      <c r="AE1415" s="62"/>
      <c r="AF1415" s="63"/>
      <c r="AG1415" s="63"/>
      <c r="AH1415" s="74" t="s">
        <v>2993</v>
      </c>
    </row>
    <row r="1416" spans="1:34" ht="15" x14ac:dyDescent="0.2">
      <c r="A1416" s="106" t="s">
        <v>23</v>
      </c>
      <c r="B1416" s="74" t="s">
        <v>1078</v>
      </c>
      <c r="C1416" s="74" t="s">
        <v>1358</v>
      </c>
      <c r="D1416" s="74" t="s">
        <v>1359</v>
      </c>
      <c r="E1416" s="74" t="s">
        <v>1485</v>
      </c>
      <c r="H1416" s="74" t="s">
        <v>222</v>
      </c>
      <c r="I1416" s="74" t="s">
        <v>1972</v>
      </c>
      <c r="J1416" s="74" t="s">
        <v>1972</v>
      </c>
      <c r="K1416" s="74" t="s">
        <v>26</v>
      </c>
      <c r="L1416" s="74" t="s">
        <v>2993</v>
      </c>
      <c r="M1416" s="107">
        <v>-9.0938130449999992</v>
      </c>
      <c r="N1416" s="107">
        <v>33.358196530000001</v>
      </c>
      <c r="O1416" s="108">
        <v>1934.785488</v>
      </c>
      <c r="P1416" s="108">
        <v>0.25</v>
      </c>
      <c r="Q1416" s="108">
        <v>0.50681235499999999</v>
      </c>
      <c r="R1416" s="137"/>
      <c r="U1416" s="109"/>
      <c r="AA1416" s="60"/>
      <c r="AB1416" s="60"/>
      <c r="AC1416" s="61"/>
      <c r="AD1416" s="62"/>
      <c r="AE1416" s="62"/>
      <c r="AF1416" s="63"/>
      <c r="AG1416" s="63"/>
      <c r="AH1416" s="74" t="s">
        <v>2993</v>
      </c>
    </row>
    <row r="1417" spans="1:34" ht="15" x14ac:dyDescent="0.2">
      <c r="A1417" s="106" t="s">
        <v>23</v>
      </c>
      <c r="B1417" s="74" t="s">
        <v>1078</v>
      </c>
      <c r="C1417" s="74" t="s">
        <v>1358</v>
      </c>
      <c r="D1417" s="74" t="s">
        <v>1359</v>
      </c>
      <c r="E1417" s="74" t="s">
        <v>1485</v>
      </c>
      <c r="H1417" s="74" t="s">
        <v>223</v>
      </c>
      <c r="I1417" s="74" t="s">
        <v>1486</v>
      </c>
      <c r="J1417" s="74" t="s">
        <v>1487</v>
      </c>
      <c r="K1417" s="74" t="s">
        <v>24</v>
      </c>
      <c r="L1417" s="74" t="s">
        <v>2993</v>
      </c>
      <c r="M1417" s="107">
        <v>-9.0946023159434493</v>
      </c>
      <c r="N1417" s="107">
        <v>33.358697199501499</v>
      </c>
      <c r="O1417" s="108">
        <v>1937.08586511318</v>
      </c>
      <c r="P1417" s="108">
        <v>0.5</v>
      </c>
      <c r="Q1417" s="108">
        <v>0.40154562500000002</v>
      </c>
      <c r="R1417" s="137"/>
      <c r="U1417" s="109"/>
      <c r="AA1417" s="60"/>
      <c r="AB1417" s="60"/>
      <c r="AC1417" s="61"/>
      <c r="AD1417" s="62"/>
      <c r="AE1417" s="62"/>
      <c r="AF1417" s="63"/>
      <c r="AG1417" s="63"/>
      <c r="AH1417" s="74" t="s">
        <v>2993</v>
      </c>
    </row>
    <row r="1418" spans="1:34" ht="15" x14ac:dyDescent="0.2">
      <c r="A1418" s="106" t="s">
        <v>23</v>
      </c>
      <c r="B1418" s="74" t="s">
        <v>1078</v>
      </c>
      <c r="C1418" s="74" t="s">
        <v>1358</v>
      </c>
      <c r="D1418" s="74" t="s">
        <v>1359</v>
      </c>
      <c r="E1418" s="74" t="s">
        <v>1485</v>
      </c>
      <c r="H1418" s="74" t="s">
        <v>223</v>
      </c>
      <c r="I1418" s="74" t="s">
        <v>1486</v>
      </c>
      <c r="J1418" s="74" t="s">
        <v>1487</v>
      </c>
      <c r="K1418" s="74" t="s">
        <v>25</v>
      </c>
      <c r="L1418" s="74" t="s">
        <v>2993</v>
      </c>
      <c r="M1418" s="107">
        <v>-9.0947219303956803</v>
      </c>
      <c r="N1418" s="107">
        <v>33.358818641972398</v>
      </c>
      <c r="O1418" s="108">
        <v>1934.71385994757</v>
      </c>
      <c r="P1418" s="108">
        <v>0.5</v>
      </c>
      <c r="Q1418" s="108">
        <v>0.40154562500000002</v>
      </c>
      <c r="R1418" s="137"/>
      <c r="U1418" s="109"/>
      <c r="AA1418" s="60"/>
      <c r="AB1418" s="60"/>
      <c r="AC1418" s="61"/>
      <c r="AD1418" s="62"/>
      <c r="AE1418" s="62"/>
      <c r="AF1418" s="63"/>
      <c r="AG1418" s="63"/>
      <c r="AH1418" s="74" t="s">
        <v>2993</v>
      </c>
    </row>
    <row r="1419" spans="1:34" ht="15" x14ac:dyDescent="0.2">
      <c r="A1419" s="106" t="s">
        <v>23</v>
      </c>
      <c r="B1419" s="74" t="s">
        <v>1078</v>
      </c>
      <c r="C1419" s="74" t="s">
        <v>1358</v>
      </c>
      <c r="D1419" s="74" t="s">
        <v>1359</v>
      </c>
      <c r="E1419" s="74" t="s">
        <v>1485</v>
      </c>
      <c r="H1419" s="74" t="s">
        <v>223</v>
      </c>
      <c r="I1419" s="74" t="s">
        <v>1486</v>
      </c>
      <c r="J1419" s="74" t="s">
        <v>1487</v>
      </c>
      <c r="K1419" s="74" t="s">
        <v>26</v>
      </c>
      <c r="L1419" s="74" t="s">
        <v>2993</v>
      </c>
      <c r="M1419" s="107">
        <v>-9.0945442910000001</v>
      </c>
      <c r="N1419" s="107">
        <v>33.358493520000003</v>
      </c>
      <c r="O1419" s="108">
        <v>1937.2730160000001</v>
      </c>
      <c r="P1419" s="108">
        <v>0.5</v>
      </c>
      <c r="Q1419" s="108">
        <v>0.40154562500000002</v>
      </c>
      <c r="R1419" s="137"/>
      <c r="U1419" s="109"/>
      <c r="AA1419" s="60"/>
      <c r="AB1419" s="60"/>
      <c r="AC1419" s="61"/>
      <c r="AD1419" s="62"/>
      <c r="AE1419" s="62"/>
      <c r="AF1419" s="63"/>
      <c r="AG1419" s="63"/>
      <c r="AH1419" s="74" t="s">
        <v>2993</v>
      </c>
    </row>
    <row r="1420" spans="1:34" ht="15" x14ac:dyDescent="0.2">
      <c r="A1420" s="106" t="s">
        <v>23</v>
      </c>
      <c r="B1420" s="74" t="s">
        <v>1078</v>
      </c>
      <c r="C1420" s="74" t="s">
        <v>1358</v>
      </c>
      <c r="D1420" s="74" t="s">
        <v>1359</v>
      </c>
      <c r="E1420" s="74" t="s">
        <v>1485</v>
      </c>
      <c r="H1420" s="74" t="s">
        <v>224</v>
      </c>
      <c r="I1420" s="74" t="s">
        <v>225</v>
      </c>
      <c r="J1420" s="74" t="s">
        <v>2748</v>
      </c>
      <c r="K1420" s="74" t="s">
        <v>24</v>
      </c>
      <c r="L1420" s="74" t="s">
        <v>2993</v>
      </c>
      <c r="M1420" s="107">
        <v>-9.0936105607878694</v>
      </c>
      <c r="N1420" s="107">
        <v>33.360980626406999</v>
      </c>
      <c r="O1420" s="108">
        <v>1920.7953498525001</v>
      </c>
      <c r="P1420" s="108">
        <v>1</v>
      </c>
      <c r="Q1420" s="108">
        <v>0.34940647000000002</v>
      </c>
      <c r="R1420" s="137"/>
      <c r="U1420" s="109"/>
      <c r="AA1420" s="60"/>
      <c r="AB1420" s="60"/>
      <c r="AC1420" s="61"/>
      <c r="AD1420" s="62"/>
      <c r="AE1420" s="62"/>
      <c r="AF1420" s="63"/>
      <c r="AG1420" s="63"/>
      <c r="AH1420" s="74" t="s">
        <v>2993</v>
      </c>
    </row>
    <row r="1421" spans="1:34" ht="15" x14ac:dyDescent="0.2">
      <c r="A1421" s="106" t="s">
        <v>23</v>
      </c>
      <c r="B1421" s="74" t="s">
        <v>1078</v>
      </c>
      <c r="C1421" s="74" t="s">
        <v>1358</v>
      </c>
      <c r="D1421" s="74" t="s">
        <v>1359</v>
      </c>
      <c r="E1421" s="74" t="s">
        <v>1485</v>
      </c>
      <c r="H1421" s="74" t="s">
        <v>224</v>
      </c>
      <c r="I1421" s="74" t="s">
        <v>225</v>
      </c>
      <c r="J1421" s="74" t="s">
        <v>2748</v>
      </c>
      <c r="K1421" s="74" t="s">
        <v>25</v>
      </c>
      <c r="L1421" s="74" t="s">
        <v>2993</v>
      </c>
      <c r="M1421" s="107">
        <v>-9.0934073913450604</v>
      </c>
      <c r="N1421" s="107">
        <v>33.360887355280802</v>
      </c>
      <c r="O1421" s="108">
        <v>1905.0387313758999</v>
      </c>
      <c r="P1421" s="108">
        <v>1</v>
      </c>
      <c r="Q1421" s="108">
        <v>0.34940647000000002</v>
      </c>
      <c r="R1421" s="137"/>
      <c r="U1421" s="109"/>
      <c r="AA1421" s="60"/>
      <c r="AB1421" s="60"/>
      <c r="AC1421" s="61"/>
      <c r="AD1421" s="62"/>
      <c r="AE1421" s="62"/>
      <c r="AF1421" s="63"/>
      <c r="AG1421" s="63"/>
      <c r="AH1421" s="74" t="s">
        <v>2993</v>
      </c>
    </row>
    <row r="1422" spans="1:34" ht="15" x14ac:dyDescent="0.2">
      <c r="A1422" s="106" t="s">
        <v>23</v>
      </c>
      <c r="B1422" s="74" t="s">
        <v>1078</v>
      </c>
      <c r="C1422" s="74" t="s">
        <v>1358</v>
      </c>
      <c r="D1422" s="74" t="s">
        <v>1359</v>
      </c>
      <c r="E1422" s="74" t="s">
        <v>1485</v>
      </c>
      <c r="H1422" s="74" t="s">
        <v>224</v>
      </c>
      <c r="I1422" s="74" t="s">
        <v>225</v>
      </c>
      <c r="J1422" s="74" t="s">
        <v>2748</v>
      </c>
      <c r="K1422" s="74" t="s">
        <v>26</v>
      </c>
      <c r="L1422" s="74" t="s">
        <v>2993</v>
      </c>
      <c r="M1422" s="107">
        <v>-9.0937918159999995</v>
      </c>
      <c r="N1422" s="107">
        <v>33.36076791</v>
      </c>
      <c r="O1422" s="108">
        <v>1916.2885690000001</v>
      </c>
      <c r="P1422" s="108">
        <v>1</v>
      </c>
      <c r="Q1422" s="108">
        <v>0.34940647000000002</v>
      </c>
      <c r="R1422" s="137"/>
      <c r="U1422" s="109"/>
      <c r="AA1422" s="60"/>
      <c r="AB1422" s="60"/>
      <c r="AC1422" s="61"/>
      <c r="AD1422" s="62"/>
      <c r="AE1422" s="62"/>
      <c r="AF1422" s="63"/>
      <c r="AG1422" s="63"/>
      <c r="AH1422" s="74" t="s">
        <v>2993</v>
      </c>
    </row>
    <row r="1423" spans="1:34" ht="15" x14ac:dyDescent="0.2">
      <c r="A1423" s="106" t="s">
        <v>23</v>
      </c>
      <c r="B1423" s="74" t="s">
        <v>1078</v>
      </c>
      <c r="C1423" s="74" t="s">
        <v>1358</v>
      </c>
      <c r="D1423" s="74" t="s">
        <v>1359</v>
      </c>
      <c r="E1423" s="74" t="s">
        <v>1485</v>
      </c>
      <c r="H1423" s="74" t="s">
        <v>226</v>
      </c>
      <c r="I1423" s="74" t="s">
        <v>2728</v>
      </c>
      <c r="J1423" s="74" t="s">
        <v>227</v>
      </c>
      <c r="K1423" s="74" t="s">
        <v>24</v>
      </c>
      <c r="L1423" s="74" t="s">
        <v>2993</v>
      </c>
      <c r="M1423" s="107">
        <v>-9.0953060640072003</v>
      </c>
      <c r="N1423" s="107">
        <v>33.362372463423497</v>
      </c>
      <c r="O1423" s="108">
        <v>1934.00303126523</v>
      </c>
      <c r="P1423" s="108">
        <v>0.25</v>
      </c>
      <c r="Q1423" s="108">
        <v>0.31580018999999998</v>
      </c>
      <c r="R1423" s="137"/>
      <c r="U1423" s="109"/>
      <c r="AA1423" s="60"/>
      <c r="AB1423" s="60"/>
      <c r="AC1423" s="61"/>
      <c r="AD1423" s="62"/>
      <c r="AE1423" s="62"/>
      <c r="AF1423" s="63"/>
      <c r="AG1423" s="63"/>
      <c r="AH1423" s="74" t="s">
        <v>2993</v>
      </c>
    </row>
    <row r="1424" spans="1:34" ht="15" x14ac:dyDescent="0.2">
      <c r="A1424" s="106" t="s">
        <v>23</v>
      </c>
      <c r="B1424" s="74" t="s">
        <v>1078</v>
      </c>
      <c r="C1424" s="74" t="s">
        <v>1358</v>
      </c>
      <c r="D1424" s="74" t="s">
        <v>1359</v>
      </c>
      <c r="E1424" s="74" t="s">
        <v>1485</v>
      </c>
      <c r="H1424" s="74" t="s">
        <v>226</v>
      </c>
      <c r="I1424" s="74" t="s">
        <v>2728</v>
      </c>
      <c r="J1424" s="74" t="s">
        <v>227</v>
      </c>
      <c r="K1424" s="74" t="s">
        <v>25</v>
      </c>
      <c r="L1424" s="74" t="s">
        <v>2993</v>
      </c>
      <c r="M1424" s="107">
        <v>-9.0950449824768995</v>
      </c>
      <c r="N1424" s="107">
        <v>33.362338611953703</v>
      </c>
      <c r="O1424" s="108">
        <v>1936.05572773108</v>
      </c>
      <c r="P1424" s="108">
        <v>0.25</v>
      </c>
      <c r="Q1424" s="108">
        <v>0.31580018999999998</v>
      </c>
      <c r="R1424" s="137"/>
      <c r="U1424" s="109"/>
      <c r="AA1424" s="60"/>
      <c r="AB1424" s="60"/>
      <c r="AC1424" s="61"/>
      <c r="AD1424" s="62"/>
      <c r="AE1424" s="62"/>
      <c r="AF1424" s="63"/>
      <c r="AG1424" s="63"/>
      <c r="AH1424" s="74" t="s">
        <v>2993</v>
      </c>
    </row>
    <row r="1425" spans="1:34" ht="15" x14ac:dyDescent="0.2">
      <c r="A1425" s="106" t="s">
        <v>23</v>
      </c>
      <c r="B1425" s="74" t="s">
        <v>1078</v>
      </c>
      <c r="C1425" s="74" t="s">
        <v>1358</v>
      </c>
      <c r="D1425" s="74" t="s">
        <v>1359</v>
      </c>
      <c r="E1425" s="74" t="s">
        <v>1485</v>
      </c>
      <c r="H1425" s="74" t="s">
        <v>226</v>
      </c>
      <c r="I1425" s="74" t="s">
        <v>2728</v>
      </c>
      <c r="J1425" s="74" t="s">
        <v>227</v>
      </c>
      <c r="K1425" s="74" t="s">
        <v>26</v>
      </c>
      <c r="L1425" s="74" t="s">
        <v>2993</v>
      </c>
      <c r="M1425" s="107">
        <v>-9.0955664970000001</v>
      </c>
      <c r="N1425" s="107">
        <v>33.362360260000003</v>
      </c>
      <c r="O1425" s="108">
        <v>1942.87357</v>
      </c>
      <c r="P1425" s="108">
        <v>0.25</v>
      </c>
      <c r="Q1425" s="108">
        <v>0.31580018999999998</v>
      </c>
      <c r="R1425" s="137"/>
      <c r="U1425" s="109"/>
      <c r="AA1425" s="60"/>
      <c r="AB1425" s="60"/>
      <c r="AC1425" s="61"/>
      <c r="AD1425" s="62"/>
      <c r="AE1425" s="62"/>
      <c r="AF1425" s="63"/>
      <c r="AG1425" s="63"/>
      <c r="AH1425" s="74" t="s">
        <v>2993</v>
      </c>
    </row>
    <row r="1426" spans="1:34" ht="15" x14ac:dyDescent="0.2">
      <c r="A1426" s="106" t="s">
        <v>23</v>
      </c>
      <c r="B1426" s="74" t="s">
        <v>1078</v>
      </c>
      <c r="C1426" s="74" t="s">
        <v>1358</v>
      </c>
      <c r="D1426" s="74" t="s">
        <v>1359</v>
      </c>
      <c r="E1426" s="74" t="s">
        <v>1485</v>
      </c>
      <c r="H1426" s="74" t="s">
        <v>1001</v>
      </c>
      <c r="I1426" s="74" t="s">
        <v>2687</v>
      </c>
      <c r="J1426" s="74" t="s">
        <v>2688</v>
      </c>
      <c r="K1426" s="74" t="s">
        <v>24</v>
      </c>
      <c r="L1426" s="74" t="s">
        <v>2993</v>
      </c>
      <c r="M1426" s="107">
        <v>-9.0971045529748</v>
      </c>
      <c r="N1426" s="107">
        <v>33.356473844786599</v>
      </c>
      <c r="O1426" s="108">
        <v>1903.7370594553799</v>
      </c>
      <c r="P1426" s="108">
        <v>0.5</v>
      </c>
      <c r="Q1426" s="108">
        <v>0.441576635</v>
      </c>
      <c r="R1426" s="137"/>
      <c r="U1426" s="109"/>
      <c r="AA1426" s="60"/>
      <c r="AB1426" s="60"/>
      <c r="AC1426" s="61"/>
      <c r="AD1426" s="62"/>
      <c r="AE1426" s="62"/>
      <c r="AF1426" s="63"/>
      <c r="AG1426" s="63"/>
      <c r="AH1426" s="74" t="s">
        <v>2993</v>
      </c>
    </row>
    <row r="1427" spans="1:34" ht="15" x14ac:dyDescent="0.2">
      <c r="A1427" s="106" t="s">
        <v>23</v>
      </c>
      <c r="B1427" s="74" t="s">
        <v>1078</v>
      </c>
      <c r="C1427" s="74" t="s">
        <v>1358</v>
      </c>
      <c r="D1427" s="74" t="s">
        <v>1359</v>
      </c>
      <c r="E1427" s="74" t="s">
        <v>1485</v>
      </c>
      <c r="H1427" s="74" t="s">
        <v>1001</v>
      </c>
      <c r="I1427" s="74" t="s">
        <v>2687</v>
      </c>
      <c r="J1427" s="74" t="s">
        <v>2688</v>
      </c>
      <c r="K1427" s="74" t="s">
        <v>25</v>
      </c>
      <c r="L1427" s="74" t="s">
        <v>2993</v>
      </c>
      <c r="M1427" s="107">
        <v>-9.0972970075508393</v>
      </c>
      <c r="N1427" s="107">
        <v>33.356475707661403</v>
      </c>
      <c r="O1427" s="108">
        <v>1891.3549857232299</v>
      </c>
      <c r="P1427" s="108">
        <v>0.5</v>
      </c>
      <c r="Q1427" s="108">
        <v>0.441576635</v>
      </c>
      <c r="R1427" s="137"/>
      <c r="U1427" s="109"/>
      <c r="AA1427" s="60"/>
      <c r="AB1427" s="60"/>
      <c r="AC1427" s="61"/>
      <c r="AD1427" s="62"/>
      <c r="AE1427" s="62"/>
      <c r="AF1427" s="63"/>
      <c r="AG1427" s="63"/>
      <c r="AH1427" s="74" t="s">
        <v>2993</v>
      </c>
    </row>
    <row r="1428" spans="1:34" ht="15" x14ac:dyDescent="0.2">
      <c r="A1428" s="106" t="s">
        <v>23</v>
      </c>
      <c r="B1428" s="74" t="s">
        <v>1078</v>
      </c>
      <c r="C1428" s="74" t="s">
        <v>1358</v>
      </c>
      <c r="D1428" s="74" t="s">
        <v>1359</v>
      </c>
      <c r="E1428" s="74" t="s">
        <v>1485</v>
      </c>
      <c r="H1428" s="74" t="s">
        <v>1001</v>
      </c>
      <c r="I1428" s="74" t="s">
        <v>2687</v>
      </c>
      <c r="J1428" s="74" t="s">
        <v>2688</v>
      </c>
      <c r="K1428" s="74" t="s">
        <v>26</v>
      </c>
      <c r="L1428" s="74" t="s">
        <v>2993</v>
      </c>
      <c r="M1428" s="107">
        <v>-9.0968584020000005</v>
      </c>
      <c r="N1428" s="107">
        <v>33.356704260000001</v>
      </c>
      <c r="O1428" s="108">
        <v>1893.639905</v>
      </c>
      <c r="P1428" s="108">
        <v>0.5</v>
      </c>
      <c r="Q1428" s="108">
        <v>0.441576635</v>
      </c>
      <c r="R1428" s="137"/>
      <c r="U1428" s="109"/>
      <c r="AA1428" s="60"/>
      <c r="AB1428" s="60"/>
      <c r="AC1428" s="61"/>
      <c r="AD1428" s="62"/>
      <c r="AE1428" s="62"/>
      <c r="AF1428" s="63"/>
      <c r="AG1428" s="63"/>
      <c r="AH1428" s="74" t="s">
        <v>2993</v>
      </c>
    </row>
    <row r="1429" spans="1:34" ht="15" x14ac:dyDescent="0.2">
      <c r="A1429" s="106" t="s">
        <v>23</v>
      </c>
      <c r="B1429" s="74" t="s">
        <v>1078</v>
      </c>
      <c r="C1429" s="74" t="s">
        <v>1358</v>
      </c>
      <c r="D1429" s="74" t="s">
        <v>1359</v>
      </c>
      <c r="E1429" s="74" t="s">
        <v>1485</v>
      </c>
      <c r="H1429" s="74" t="s">
        <v>228</v>
      </c>
      <c r="I1429" s="74" t="s">
        <v>229</v>
      </c>
      <c r="J1429" s="74" t="s">
        <v>229</v>
      </c>
      <c r="K1429" s="74" t="s">
        <v>24</v>
      </c>
      <c r="L1429" s="74" t="s">
        <v>2993</v>
      </c>
      <c r="M1429" s="107">
        <v>-9.0910567510870397</v>
      </c>
      <c r="N1429" s="107">
        <v>33.357383034028402</v>
      </c>
      <c r="O1429" s="108">
        <v>1899.6676931317199</v>
      </c>
      <c r="P1429" s="108">
        <v>2</v>
      </c>
      <c r="Q1429" s="108">
        <v>0.424773495</v>
      </c>
      <c r="R1429" s="137"/>
      <c r="U1429" s="109"/>
      <c r="AA1429" s="60"/>
      <c r="AB1429" s="60"/>
      <c r="AC1429" s="61"/>
      <c r="AD1429" s="62"/>
      <c r="AE1429" s="62"/>
      <c r="AF1429" s="63"/>
      <c r="AG1429" s="63"/>
      <c r="AH1429" s="74" t="s">
        <v>2993</v>
      </c>
    </row>
    <row r="1430" spans="1:34" ht="15" x14ac:dyDescent="0.2">
      <c r="A1430" s="106" t="s">
        <v>23</v>
      </c>
      <c r="B1430" s="74" t="s">
        <v>1078</v>
      </c>
      <c r="C1430" s="74" t="s">
        <v>1358</v>
      </c>
      <c r="D1430" s="74" t="s">
        <v>1359</v>
      </c>
      <c r="E1430" s="74" t="s">
        <v>1485</v>
      </c>
      <c r="H1430" s="74" t="s">
        <v>228</v>
      </c>
      <c r="I1430" s="74" t="s">
        <v>229</v>
      </c>
      <c r="J1430" s="74" t="s">
        <v>229</v>
      </c>
      <c r="K1430" s="74" t="s">
        <v>25</v>
      </c>
      <c r="L1430" s="74" t="s">
        <v>2993</v>
      </c>
      <c r="M1430" s="107">
        <v>-9.0907400239262905</v>
      </c>
      <c r="N1430" s="107">
        <v>33.3571799177736</v>
      </c>
      <c r="O1430" s="108">
        <v>1888.86216958919</v>
      </c>
      <c r="P1430" s="108">
        <v>2</v>
      </c>
      <c r="Q1430" s="108">
        <v>0.424773495</v>
      </c>
      <c r="R1430" s="137"/>
      <c r="U1430" s="109"/>
      <c r="AA1430" s="60"/>
      <c r="AB1430" s="60"/>
      <c r="AC1430" s="61"/>
      <c r="AD1430" s="62"/>
      <c r="AE1430" s="62"/>
      <c r="AF1430" s="63"/>
      <c r="AG1430" s="63"/>
      <c r="AH1430" s="74" t="s">
        <v>2993</v>
      </c>
    </row>
    <row r="1431" spans="1:34" ht="15" x14ac:dyDescent="0.2">
      <c r="A1431" s="106" t="s">
        <v>23</v>
      </c>
      <c r="B1431" s="74" t="s">
        <v>1078</v>
      </c>
      <c r="C1431" s="74" t="s">
        <v>1358</v>
      </c>
      <c r="D1431" s="74" t="s">
        <v>1359</v>
      </c>
      <c r="E1431" s="74" t="s">
        <v>1485</v>
      </c>
      <c r="H1431" s="74" t="s">
        <v>228</v>
      </c>
      <c r="I1431" s="74" t="s">
        <v>229</v>
      </c>
      <c r="J1431" s="74" t="s">
        <v>229</v>
      </c>
      <c r="K1431" s="74" t="s">
        <v>26</v>
      </c>
      <c r="L1431" s="74" t="s">
        <v>2993</v>
      </c>
      <c r="M1431" s="107">
        <v>-9.0912033569999995</v>
      </c>
      <c r="N1431" s="107">
        <v>33.357539340000002</v>
      </c>
      <c r="O1431" s="108">
        <v>1889.0818810000001</v>
      </c>
      <c r="P1431" s="108">
        <v>2</v>
      </c>
      <c r="Q1431" s="108">
        <v>0.424773495</v>
      </c>
      <c r="R1431" s="137"/>
      <c r="U1431" s="109"/>
      <c r="AA1431" s="60"/>
      <c r="AB1431" s="60"/>
      <c r="AC1431" s="61"/>
      <c r="AD1431" s="62"/>
      <c r="AE1431" s="62"/>
      <c r="AF1431" s="63"/>
      <c r="AG1431" s="63"/>
      <c r="AH1431" s="74" t="s">
        <v>2993</v>
      </c>
    </row>
    <row r="1432" spans="1:34" ht="15" x14ac:dyDescent="0.2">
      <c r="A1432" s="106" t="s">
        <v>23</v>
      </c>
      <c r="B1432" s="74" t="s">
        <v>1078</v>
      </c>
      <c r="C1432" s="74" t="s">
        <v>1358</v>
      </c>
      <c r="D1432" s="74" t="s">
        <v>1359</v>
      </c>
      <c r="E1432" s="74" t="s">
        <v>1480</v>
      </c>
      <c r="H1432" s="74" t="s">
        <v>230</v>
      </c>
      <c r="I1432" s="74" t="s">
        <v>2110</v>
      </c>
      <c r="J1432" s="74" t="s">
        <v>231</v>
      </c>
      <c r="K1432" s="74" t="s">
        <v>24</v>
      </c>
      <c r="L1432" s="74" t="s">
        <v>2993</v>
      </c>
      <c r="M1432" s="107">
        <v>-9.1488300000000002</v>
      </c>
      <c r="N1432" s="107">
        <v>33.323381666666599</v>
      </c>
      <c r="O1432" s="108">
        <v>1997.7</v>
      </c>
      <c r="P1432" s="108">
        <v>0.5</v>
      </c>
      <c r="Q1432" s="108">
        <v>0.243398425</v>
      </c>
      <c r="R1432" s="137"/>
      <c r="S1432" s="74" t="s">
        <v>2993</v>
      </c>
      <c r="U1432" s="109"/>
      <c r="AA1432" s="60"/>
      <c r="AB1432" s="60"/>
      <c r="AC1432" s="61"/>
      <c r="AD1432" s="62"/>
      <c r="AE1432" s="62"/>
      <c r="AF1432" s="63"/>
      <c r="AG1432" s="63"/>
      <c r="AH1432" s="74" t="s">
        <v>2993</v>
      </c>
    </row>
    <row r="1433" spans="1:34" ht="15" x14ac:dyDescent="0.2">
      <c r="A1433" s="106" t="s">
        <v>23</v>
      </c>
      <c r="B1433" s="74" t="s">
        <v>1078</v>
      </c>
      <c r="C1433" s="74" t="s">
        <v>1358</v>
      </c>
      <c r="D1433" s="74" t="s">
        <v>1359</v>
      </c>
      <c r="E1433" s="74" t="s">
        <v>1480</v>
      </c>
      <c r="H1433" s="74" t="s">
        <v>230</v>
      </c>
      <c r="I1433" s="74" t="s">
        <v>2110</v>
      </c>
      <c r="J1433" s="74" t="s">
        <v>231</v>
      </c>
      <c r="K1433" s="74" t="s">
        <v>25</v>
      </c>
      <c r="L1433" s="74" t="s">
        <v>2993</v>
      </c>
      <c r="M1433" s="107">
        <v>-9.1484533333333307</v>
      </c>
      <c r="N1433" s="107">
        <v>33.323308333333301</v>
      </c>
      <c r="O1433" s="108">
        <v>1986.9</v>
      </c>
      <c r="P1433" s="108">
        <v>0.5</v>
      </c>
      <c r="Q1433" s="108">
        <v>0.243398425</v>
      </c>
      <c r="R1433" s="137"/>
      <c r="S1433" s="74" t="s">
        <v>2993</v>
      </c>
      <c r="U1433" s="109"/>
      <c r="AA1433" s="60"/>
      <c r="AB1433" s="60"/>
      <c r="AC1433" s="61"/>
      <c r="AD1433" s="62"/>
      <c r="AE1433" s="62"/>
      <c r="AF1433" s="63"/>
      <c r="AG1433" s="63"/>
      <c r="AH1433" s="74" t="s">
        <v>2993</v>
      </c>
    </row>
    <row r="1434" spans="1:34" ht="15" x14ac:dyDescent="0.2">
      <c r="A1434" s="106" t="s">
        <v>23</v>
      </c>
      <c r="B1434" s="74" t="s">
        <v>1078</v>
      </c>
      <c r="C1434" s="74" t="s">
        <v>1358</v>
      </c>
      <c r="D1434" s="74" t="s">
        <v>1359</v>
      </c>
      <c r="E1434" s="74" t="s">
        <v>1480</v>
      </c>
      <c r="H1434" s="74" t="s">
        <v>230</v>
      </c>
      <c r="I1434" s="74" t="s">
        <v>2110</v>
      </c>
      <c r="J1434" s="74" t="s">
        <v>231</v>
      </c>
      <c r="K1434" s="74" t="s">
        <v>26</v>
      </c>
      <c r="L1434" s="74" t="s">
        <v>2993</v>
      </c>
      <c r="M1434" s="107">
        <v>-9.1492066669999996</v>
      </c>
      <c r="N1434" s="107">
        <v>33.323561669999997</v>
      </c>
      <c r="O1434" s="108">
        <v>2008.2</v>
      </c>
      <c r="P1434" s="108">
        <v>0.5</v>
      </c>
      <c r="Q1434" s="108">
        <v>0.243398425</v>
      </c>
      <c r="R1434" s="137"/>
      <c r="S1434" s="74" t="s">
        <v>2993</v>
      </c>
      <c r="U1434" s="109"/>
      <c r="AA1434" s="60"/>
      <c r="AB1434" s="60"/>
      <c r="AC1434" s="61"/>
      <c r="AD1434" s="62"/>
      <c r="AE1434" s="62"/>
      <c r="AF1434" s="63"/>
      <c r="AG1434" s="63"/>
      <c r="AH1434" s="74" t="s">
        <v>2993</v>
      </c>
    </row>
    <row r="1435" spans="1:34" ht="15" x14ac:dyDescent="0.2">
      <c r="A1435" s="106" t="s">
        <v>23</v>
      </c>
      <c r="B1435" s="74" t="s">
        <v>1078</v>
      </c>
      <c r="C1435" s="74" t="s">
        <v>1358</v>
      </c>
      <c r="D1435" s="74" t="s">
        <v>1359</v>
      </c>
      <c r="E1435" s="74" t="s">
        <v>1480</v>
      </c>
      <c r="H1435" s="74" t="s">
        <v>232</v>
      </c>
      <c r="I1435" s="74" t="s">
        <v>2624</v>
      </c>
      <c r="J1435" s="74" t="s">
        <v>233</v>
      </c>
      <c r="K1435" s="74" t="s">
        <v>24</v>
      </c>
      <c r="L1435" s="74" t="s">
        <v>2993</v>
      </c>
      <c r="M1435" s="107">
        <v>-9.1481616666666596</v>
      </c>
      <c r="N1435" s="107">
        <v>33.324006666666598</v>
      </c>
      <c r="O1435" s="108">
        <v>2004.5</v>
      </c>
      <c r="P1435" s="108">
        <v>0.5</v>
      </c>
      <c r="Q1435" s="108">
        <v>0.38350696000000001</v>
      </c>
      <c r="R1435" s="137"/>
      <c r="U1435" s="109"/>
      <c r="AA1435" s="60"/>
      <c r="AB1435" s="60"/>
      <c r="AC1435" s="61"/>
      <c r="AD1435" s="62"/>
      <c r="AE1435" s="62"/>
      <c r="AF1435" s="63"/>
      <c r="AG1435" s="63"/>
      <c r="AH1435" s="74" t="s">
        <v>2993</v>
      </c>
    </row>
    <row r="1436" spans="1:34" ht="15" x14ac:dyDescent="0.2">
      <c r="A1436" s="106" t="s">
        <v>23</v>
      </c>
      <c r="B1436" s="74" t="s">
        <v>1078</v>
      </c>
      <c r="C1436" s="74" t="s">
        <v>1358</v>
      </c>
      <c r="D1436" s="74" t="s">
        <v>1359</v>
      </c>
      <c r="E1436" s="74" t="s">
        <v>1480</v>
      </c>
      <c r="H1436" s="74" t="s">
        <v>232</v>
      </c>
      <c r="I1436" s="74" t="s">
        <v>2624</v>
      </c>
      <c r="J1436" s="74" t="s">
        <v>233</v>
      </c>
      <c r="K1436" s="74" t="s">
        <v>25</v>
      </c>
      <c r="L1436" s="74" t="s">
        <v>2993</v>
      </c>
      <c r="M1436" s="107">
        <v>-9.1479750000000006</v>
      </c>
      <c r="N1436" s="107">
        <v>33.323868333333301</v>
      </c>
      <c r="O1436" s="108">
        <v>1973.3</v>
      </c>
      <c r="P1436" s="108">
        <v>0.5</v>
      </c>
      <c r="Q1436" s="108">
        <v>0.38350696000000001</v>
      </c>
      <c r="R1436" s="137"/>
      <c r="U1436" s="109"/>
      <c r="AA1436" s="60"/>
      <c r="AB1436" s="60"/>
      <c r="AC1436" s="61"/>
      <c r="AD1436" s="62"/>
      <c r="AE1436" s="62"/>
      <c r="AF1436" s="63"/>
      <c r="AG1436" s="63"/>
      <c r="AH1436" s="74" t="s">
        <v>2463</v>
      </c>
    </row>
    <row r="1437" spans="1:34" ht="15" x14ac:dyDescent="0.2">
      <c r="A1437" s="106" t="s">
        <v>23</v>
      </c>
      <c r="B1437" s="74" t="s">
        <v>1078</v>
      </c>
      <c r="C1437" s="74" t="s">
        <v>1358</v>
      </c>
      <c r="D1437" s="74" t="s">
        <v>1359</v>
      </c>
      <c r="E1437" s="74" t="s">
        <v>1480</v>
      </c>
      <c r="H1437" s="74" t="s">
        <v>232</v>
      </c>
      <c r="I1437" s="74" t="s">
        <v>2624</v>
      </c>
      <c r="J1437" s="74" t="s">
        <v>233</v>
      </c>
      <c r="K1437" s="74" t="s">
        <v>26</v>
      </c>
      <c r="L1437" s="74" t="s">
        <v>2993</v>
      </c>
      <c r="M1437" s="107">
        <v>-9.1484050000000003</v>
      </c>
      <c r="N1437" s="107">
        <v>33.324100000000001</v>
      </c>
      <c r="O1437" s="108">
        <v>2000.6</v>
      </c>
      <c r="P1437" s="108">
        <v>0.5</v>
      </c>
      <c r="Q1437" s="108">
        <v>0.38350696000000001</v>
      </c>
      <c r="R1437" s="137"/>
      <c r="U1437" s="109"/>
      <c r="AA1437" s="60"/>
      <c r="AB1437" s="60"/>
      <c r="AC1437" s="61"/>
      <c r="AD1437" s="62"/>
      <c r="AE1437" s="62"/>
      <c r="AF1437" s="63"/>
      <c r="AG1437" s="63"/>
      <c r="AH1437" s="74" t="s">
        <v>2463</v>
      </c>
    </row>
    <row r="1438" spans="1:34" ht="15" x14ac:dyDescent="0.2">
      <c r="A1438" s="106" t="s">
        <v>23</v>
      </c>
      <c r="B1438" s="74" t="s">
        <v>1078</v>
      </c>
      <c r="C1438" s="74" t="s">
        <v>1358</v>
      </c>
      <c r="D1438" s="74" t="s">
        <v>1359</v>
      </c>
      <c r="E1438" s="74" t="s">
        <v>1480</v>
      </c>
      <c r="H1438" s="74" t="s">
        <v>965</v>
      </c>
      <c r="I1438" s="74" t="s">
        <v>1541</v>
      </c>
      <c r="J1438" s="74" t="s">
        <v>1542</v>
      </c>
      <c r="K1438" s="74" t="s">
        <v>24</v>
      </c>
      <c r="L1438" s="74" t="s">
        <v>2993</v>
      </c>
      <c r="M1438" s="107">
        <v>-9.1532600141086302</v>
      </c>
      <c r="N1438" s="107">
        <v>33.319853658467203</v>
      </c>
      <c r="O1438" s="108">
        <v>2015.1300270714401</v>
      </c>
      <c r="P1438" s="108">
        <v>0.25</v>
      </c>
      <c r="Q1438" s="108">
        <v>0.197684</v>
      </c>
      <c r="R1438" s="137"/>
      <c r="U1438" s="109"/>
      <c r="AA1438" s="60"/>
      <c r="AB1438" s="60"/>
      <c r="AC1438" s="61"/>
      <c r="AD1438" s="62"/>
      <c r="AE1438" s="62"/>
      <c r="AF1438" s="63"/>
      <c r="AG1438" s="63"/>
      <c r="AH1438" s="74" t="s">
        <v>2463</v>
      </c>
    </row>
    <row r="1439" spans="1:34" ht="15" x14ac:dyDescent="0.2">
      <c r="A1439" s="106" t="s">
        <v>23</v>
      </c>
      <c r="B1439" s="74" t="s">
        <v>1078</v>
      </c>
      <c r="C1439" s="74" t="s">
        <v>1358</v>
      </c>
      <c r="D1439" s="74" t="s">
        <v>1359</v>
      </c>
      <c r="E1439" s="74" t="s">
        <v>1480</v>
      </c>
      <c r="H1439" s="74" t="s">
        <v>965</v>
      </c>
      <c r="I1439" s="74" t="s">
        <v>1541</v>
      </c>
      <c r="J1439" s="74" t="s">
        <v>1542</v>
      </c>
      <c r="K1439" s="74" t="s">
        <v>25</v>
      </c>
      <c r="L1439" s="74" t="s">
        <v>2993</v>
      </c>
      <c r="M1439" s="107">
        <v>-9.1533850033728505</v>
      </c>
      <c r="N1439" s="107">
        <v>33.319803167414697</v>
      </c>
      <c r="O1439" s="108">
        <v>2016.3437540135601</v>
      </c>
      <c r="P1439" s="108">
        <v>0.25</v>
      </c>
      <c r="Q1439" s="108">
        <v>0.197684</v>
      </c>
      <c r="R1439" s="137"/>
      <c r="U1439" s="109"/>
      <c r="AA1439" s="60"/>
      <c r="AB1439" s="60"/>
      <c r="AC1439" s="61"/>
      <c r="AD1439" s="62"/>
      <c r="AE1439" s="62"/>
      <c r="AF1439" s="63"/>
      <c r="AG1439" s="63"/>
      <c r="AH1439" s="74" t="s">
        <v>2319</v>
      </c>
    </row>
    <row r="1440" spans="1:34" ht="15" x14ac:dyDescent="0.2">
      <c r="A1440" s="106" t="s">
        <v>23</v>
      </c>
      <c r="B1440" s="74" t="s">
        <v>1078</v>
      </c>
      <c r="C1440" s="74" t="s">
        <v>1358</v>
      </c>
      <c r="D1440" s="74" t="s">
        <v>1359</v>
      </c>
      <c r="E1440" s="74" t="s">
        <v>1480</v>
      </c>
      <c r="H1440" s="74" t="s">
        <v>965</v>
      </c>
      <c r="I1440" s="74" t="s">
        <v>1541</v>
      </c>
      <c r="J1440" s="74" t="s">
        <v>1542</v>
      </c>
      <c r="K1440" s="74" t="s">
        <v>26</v>
      </c>
      <c r="L1440" s="74" t="s">
        <v>2993</v>
      </c>
      <c r="M1440" s="107">
        <v>-9.153094888</v>
      </c>
      <c r="N1440" s="107">
        <v>33.319901039999998</v>
      </c>
      <c r="O1440" s="108">
        <v>2006.5685470000001</v>
      </c>
      <c r="P1440" s="108">
        <v>0.25</v>
      </c>
      <c r="Q1440" s="108">
        <v>0.197684</v>
      </c>
      <c r="R1440" s="137"/>
      <c r="U1440" s="109"/>
      <c r="AA1440" s="60"/>
      <c r="AB1440" s="60"/>
      <c r="AC1440" s="61"/>
      <c r="AD1440" s="62"/>
      <c r="AE1440" s="62"/>
      <c r="AF1440" s="63"/>
      <c r="AG1440" s="63"/>
      <c r="AH1440" s="74" t="s">
        <v>2319</v>
      </c>
    </row>
    <row r="1441" spans="1:34" ht="15" x14ac:dyDescent="0.2">
      <c r="A1441" s="106" t="s">
        <v>23</v>
      </c>
      <c r="B1441" s="74" t="s">
        <v>1078</v>
      </c>
      <c r="C1441" s="74" t="s">
        <v>1358</v>
      </c>
      <c r="D1441" s="74" t="s">
        <v>1359</v>
      </c>
      <c r="E1441" s="74" t="s">
        <v>1480</v>
      </c>
      <c r="H1441" s="74" t="s">
        <v>882</v>
      </c>
      <c r="I1441" s="74" t="s">
        <v>883</v>
      </c>
      <c r="J1441" s="74" t="s">
        <v>883</v>
      </c>
      <c r="K1441" s="74" t="s">
        <v>24</v>
      </c>
      <c r="L1441" s="74" t="s">
        <v>2993</v>
      </c>
      <c r="M1441" s="107">
        <v>-9.1538833333333294</v>
      </c>
      <c r="N1441" s="107">
        <v>33.320590000000003</v>
      </c>
      <c r="O1441" s="108">
        <v>2051.8000000000002</v>
      </c>
      <c r="P1441" s="108">
        <v>0.25</v>
      </c>
      <c r="Q1441" s="108">
        <v>0.21942924</v>
      </c>
      <c r="R1441" s="137"/>
      <c r="U1441" s="109"/>
      <c r="AA1441" s="60"/>
      <c r="AB1441" s="60"/>
      <c r="AC1441" s="61"/>
      <c r="AD1441" s="62"/>
      <c r="AE1441" s="62"/>
      <c r="AF1441" s="63"/>
      <c r="AG1441" s="63"/>
      <c r="AH1441" s="74" t="s">
        <v>2319</v>
      </c>
    </row>
    <row r="1442" spans="1:34" ht="15" x14ac:dyDescent="0.2">
      <c r="A1442" s="106" t="s">
        <v>23</v>
      </c>
      <c r="B1442" s="74" t="s">
        <v>1078</v>
      </c>
      <c r="C1442" s="74" t="s">
        <v>1358</v>
      </c>
      <c r="D1442" s="74" t="s">
        <v>1359</v>
      </c>
      <c r="E1442" s="74" t="s">
        <v>1480</v>
      </c>
      <c r="H1442" s="74" t="s">
        <v>882</v>
      </c>
      <c r="I1442" s="74" t="s">
        <v>883</v>
      </c>
      <c r="J1442" s="74" t="s">
        <v>883</v>
      </c>
      <c r="K1442" s="74" t="s">
        <v>25</v>
      </c>
      <c r="L1442" s="74" t="s">
        <v>2993</v>
      </c>
      <c r="M1442" s="107">
        <v>-9.1540016666666606</v>
      </c>
      <c r="N1442" s="107">
        <v>33.320456666666601</v>
      </c>
      <c r="O1442" s="108">
        <v>2048.6</v>
      </c>
      <c r="P1442" s="108">
        <v>0.25</v>
      </c>
      <c r="Q1442" s="108">
        <v>0.21942924</v>
      </c>
      <c r="R1442" s="137"/>
      <c r="U1442" s="109"/>
      <c r="AA1442" s="60"/>
      <c r="AB1442" s="60"/>
      <c r="AC1442" s="61"/>
      <c r="AD1442" s="62"/>
      <c r="AE1442" s="62"/>
      <c r="AF1442" s="63"/>
      <c r="AG1442" s="63"/>
      <c r="AH1442" s="74" t="s">
        <v>2333</v>
      </c>
    </row>
    <row r="1443" spans="1:34" ht="15" x14ac:dyDescent="0.2">
      <c r="A1443" s="106" t="s">
        <v>23</v>
      </c>
      <c r="B1443" s="74" t="s">
        <v>1078</v>
      </c>
      <c r="C1443" s="74" t="s">
        <v>1358</v>
      </c>
      <c r="D1443" s="74" t="s">
        <v>1359</v>
      </c>
      <c r="E1443" s="74" t="s">
        <v>1480</v>
      </c>
      <c r="H1443" s="74" t="s">
        <v>882</v>
      </c>
      <c r="I1443" s="74" t="s">
        <v>883</v>
      </c>
      <c r="J1443" s="74" t="s">
        <v>883</v>
      </c>
      <c r="K1443" s="74" t="s">
        <v>26</v>
      </c>
      <c r="L1443" s="74" t="s">
        <v>2993</v>
      </c>
      <c r="M1443" s="107">
        <v>-9.153701667</v>
      </c>
      <c r="N1443" s="107">
        <v>33.320655000000002</v>
      </c>
      <c r="O1443" s="108">
        <v>2037.8</v>
      </c>
      <c r="P1443" s="108">
        <v>0.25</v>
      </c>
      <c r="Q1443" s="108">
        <v>0.21942924</v>
      </c>
      <c r="R1443" s="137"/>
      <c r="U1443" s="109"/>
      <c r="AA1443" s="60"/>
      <c r="AB1443" s="60"/>
      <c r="AC1443" s="61"/>
      <c r="AD1443" s="62"/>
      <c r="AE1443" s="62"/>
      <c r="AF1443" s="63"/>
      <c r="AG1443" s="63"/>
      <c r="AH1443" s="74" t="s">
        <v>2333</v>
      </c>
    </row>
    <row r="1444" spans="1:34" ht="15" x14ac:dyDescent="0.2">
      <c r="A1444" s="106" t="s">
        <v>23</v>
      </c>
      <c r="B1444" s="74" t="s">
        <v>1078</v>
      </c>
      <c r="C1444" s="74" t="s">
        <v>1358</v>
      </c>
      <c r="D1444" s="74" t="s">
        <v>1359</v>
      </c>
      <c r="E1444" s="74" t="s">
        <v>1480</v>
      </c>
      <c r="H1444" s="74" t="s">
        <v>234</v>
      </c>
      <c r="I1444" s="74" t="s">
        <v>235</v>
      </c>
      <c r="J1444" s="74" t="s">
        <v>235</v>
      </c>
      <c r="K1444" s="74" t="s">
        <v>24</v>
      </c>
      <c r="L1444" s="74" t="s">
        <v>2993</v>
      </c>
      <c r="M1444" s="107">
        <v>-9.1537305208714308</v>
      </c>
      <c r="N1444" s="107">
        <v>33.319984646916502</v>
      </c>
      <c r="O1444" s="108">
        <v>2022.47311171103</v>
      </c>
      <c r="P1444" s="108">
        <v>0.25</v>
      </c>
      <c r="Q1444" s="108">
        <v>0.104525415</v>
      </c>
      <c r="R1444" s="137"/>
      <c r="S1444" s="74" t="s">
        <v>2993</v>
      </c>
      <c r="U1444" s="109"/>
      <c r="Z1444" s="76"/>
      <c r="AA1444" s="60"/>
      <c r="AB1444" s="60"/>
      <c r="AC1444" s="61"/>
      <c r="AD1444" s="61"/>
      <c r="AE1444" s="61"/>
      <c r="AF1444" s="61"/>
      <c r="AG1444" s="63"/>
      <c r="AH1444" s="74" t="s">
        <v>2333</v>
      </c>
    </row>
    <row r="1445" spans="1:34" ht="15" x14ac:dyDescent="0.2">
      <c r="A1445" s="106" t="s">
        <v>23</v>
      </c>
      <c r="B1445" s="74" t="s">
        <v>1078</v>
      </c>
      <c r="C1445" s="74" t="s">
        <v>1358</v>
      </c>
      <c r="D1445" s="74" t="s">
        <v>1359</v>
      </c>
      <c r="E1445" s="74" t="s">
        <v>1480</v>
      </c>
      <c r="H1445" s="74" t="s">
        <v>234</v>
      </c>
      <c r="I1445" s="74" t="s">
        <v>235</v>
      </c>
      <c r="J1445" s="74" t="s">
        <v>235</v>
      </c>
      <c r="K1445" s="74" t="s">
        <v>25</v>
      </c>
      <c r="L1445" s="74" t="s">
        <v>2993</v>
      </c>
      <c r="M1445" s="107">
        <v>-9.1536862216080994</v>
      </c>
      <c r="N1445" s="107">
        <v>33.319945932603602</v>
      </c>
      <c r="O1445" s="108">
        <v>2042.6292508690201</v>
      </c>
      <c r="P1445" s="108">
        <v>0.25</v>
      </c>
      <c r="Q1445" s="108">
        <v>0.104525415</v>
      </c>
      <c r="R1445" s="137"/>
      <c r="S1445" s="74" t="s">
        <v>2993</v>
      </c>
      <c r="U1445" s="109"/>
      <c r="Z1445" s="76"/>
      <c r="AA1445" s="60"/>
      <c r="AB1445" s="60"/>
      <c r="AC1445" s="61"/>
      <c r="AD1445" s="61"/>
      <c r="AE1445" s="61"/>
      <c r="AF1445" s="61"/>
      <c r="AG1445" s="61"/>
      <c r="AH1445" s="74" t="s">
        <v>2343</v>
      </c>
    </row>
    <row r="1446" spans="1:34" ht="15" x14ac:dyDescent="0.2">
      <c r="A1446" s="106" t="s">
        <v>23</v>
      </c>
      <c r="B1446" s="74" t="s">
        <v>1078</v>
      </c>
      <c r="C1446" s="74" t="s">
        <v>1358</v>
      </c>
      <c r="D1446" s="74" t="s">
        <v>1359</v>
      </c>
      <c r="E1446" s="74" t="s">
        <v>1480</v>
      </c>
      <c r="H1446" s="74" t="s">
        <v>234</v>
      </c>
      <c r="I1446" s="74" t="s">
        <v>235</v>
      </c>
      <c r="J1446" s="74" t="s">
        <v>235</v>
      </c>
      <c r="K1446" s="74" t="s">
        <v>26</v>
      </c>
      <c r="L1446" s="74" t="s">
        <v>2993</v>
      </c>
      <c r="M1446" s="107">
        <v>-9.1535210649999996</v>
      </c>
      <c r="N1446" s="107">
        <v>33.319972989999997</v>
      </c>
      <c r="O1446" s="108">
        <v>2019.777374</v>
      </c>
      <c r="P1446" s="108">
        <v>0.25</v>
      </c>
      <c r="Q1446" s="108">
        <v>0.104525415</v>
      </c>
      <c r="R1446" s="137"/>
      <c r="S1446" s="74" t="s">
        <v>2993</v>
      </c>
      <c r="U1446" s="109"/>
      <c r="Z1446" s="76"/>
      <c r="AA1446" s="60"/>
      <c r="AB1446" s="60"/>
      <c r="AC1446" s="61"/>
      <c r="AD1446" s="61"/>
      <c r="AE1446" s="61"/>
      <c r="AF1446" s="61"/>
      <c r="AG1446" s="63"/>
      <c r="AH1446" s="74" t="s">
        <v>2343</v>
      </c>
    </row>
    <row r="1447" spans="1:34" ht="15" x14ac:dyDescent="0.2">
      <c r="A1447" s="106" t="s">
        <v>23</v>
      </c>
      <c r="B1447" s="74" t="s">
        <v>1078</v>
      </c>
      <c r="C1447" s="74" t="s">
        <v>1358</v>
      </c>
      <c r="D1447" s="74" t="s">
        <v>1359</v>
      </c>
      <c r="E1447" s="74" t="s">
        <v>1480</v>
      </c>
      <c r="H1447" s="74" t="s">
        <v>879</v>
      </c>
      <c r="I1447" s="74" t="s">
        <v>1011</v>
      </c>
      <c r="J1447" s="74" t="s">
        <v>1011</v>
      </c>
      <c r="K1447" s="74" t="s">
        <v>24</v>
      </c>
      <c r="L1447" s="74" t="s">
        <v>2993</v>
      </c>
      <c r="M1447" s="107">
        <v>-9.1533966666666604</v>
      </c>
      <c r="N1447" s="107">
        <v>33.319513333333298</v>
      </c>
      <c r="O1447" s="108">
        <v>2037.5</v>
      </c>
      <c r="P1447" s="108">
        <v>0.25</v>
      </c>
      <c r="Q1447" s="108">
        <v>0.27824022999999998</v>
      </c>
      <c r="R1447" s="135"/>
      <c r="S1447" s="74" t="s">
        <v>2993</v>
      </c>
      <c r="U1447" s="109"/>
      <c r="AA1447" s="60"/>
      <c r="AB1447" s="60"/>
      <c r="AC1447" s="61"/>
      <c r="AD1447" s="62"/>
      <c r="AE1447" s="62"/>
      <c r="AF1447" s="63"/>
      <c r="AG1447" s="63"/>
      <c r="AH1447" s="74" t="s">
        <v>2343</v>
      </c>
    </row>
    <row r="1448" spans="1:34" ht="15" x14ac:dyDescent="0.2">
      <c r="A1448" s="106" t="s">
        <v>23</v>
      </c>
      <c r="B1448" s="74" t="s">
        <v>1078</v>
      </c>
      <c r="C1448" s="74" t="s">
        <v>1358</v>
      </c>
      <c r="D1448" s="74" t="s">
        <v>1359</v>
      </c>
      <c r="E1448" s="74" t="s">
        <v>1480</v>
      </c>
      <c r="H1448" s="74" t="s">
        <v>879</v>
      </c>
      <c r="I1448" s="74" t="s">
        <v>1011</v>
      </c>
      <c r="J1448" s="74" t="s">
        <v>1011</v>
      </c>
      <c r="K1448" s="74" t="s">
        <v>25</v>
      </c>
      <c r="L1448" s="74" t="s">
        <v>2993</v>
      </c>
      <c r="M1448" s="107">
        <v>-9.1534683333333309</v>
      </c>
      <c r="N1448" s="107">
        <v>33.319631666666602</v>
      </c>
      <c r="O1448" s="108">
        <v>2036.9</v>
      </c>
      <c r="P1448" s="108">
        <v>0.25</v>
      </c>
      <c r="Q1448" s="108">
        <v>0.27824022999999998</v>
      </c>
      <c r="R1448" s="137"/>
      <c r="S1448" s="74" t="s">
        <v>2993</v>
      </c>
      <c r="U1448" s="109"/>
      <c r="AA1448" s="60"/>
      <c r="AB1448" s="60"/>
      <c r="AC1448" s="61"/>
      <c r="AD1448" s="62"/>
      <c r="AE1448" s="62"/>
      <c r="AF1448" s="63"/>
      <c r="AG1448" s="63"/>
      <c r="AH1448" s="74" t="s">
        <v>2993</v>
      </c>
    </row>
    <row r="1449" spans="1:34" ht="15" x14ac:dyDescent="0.2">
      <c r="A1449" s="106" t="s">
        <v>23</v>
      </c>
      <c r="B1449" s="74" t="s">
        <v>1078</v>
      </c>
      <c r="C1449" s="74" t="s">
        <v>1358</v>
      </c>
      <c r="D1449" s="74" t="s">
        <v>1359</v>
      </c>
      <c r="E1449" s="74" t="s">
        <v>1480</v>
      </c>
      <c r="H1449" s="74" t="s">
        <v>879</v>
      </c>
      <c r="I1449" s="74" t="s">
        <v>1011</v>
      </c>
      <c r="J1449" s="74" t="s">
        <v>1011</v>
      </c>
      <c r="K1449" s="74" t="s">
        <v>26</v>
      </c>
      <c r="L1449" s="74" t="s">
        <v>2993</v>
      </c>
      <c r="M1449" s="107">
        <v>-9.153231667</v>
      </c>
      <c r="N1449" s="107">
        <v>33.31943167</v>
      </c>
      <c r="O1449" s="108">
        <v>2040.7</v>
      </c>
      <c r="P1449" s="108">
        <v>0.25</v>
      </c>
      <c r="Q1449" s="108">
        <v>0.27824022999999998</v>
      </c>
      <c r="R1449" s="137"/>
      <c r="S1449" s="74" t="s">
        <v>2993</v>
      </c>
      <c r="U1449" s="109"/>
      <c r="AA1449" s="60"/>
      <c r="AB1449" s="60"/>
      <c r="AC1449" s="61"/>
      <c r="AD1449" s="62"/>
      <c r="AE1449" s="62"/>
      <c r="AF1449" s="63"/>
      <c r="AG1449" s="63"/>
      <c r="AH1449" s="74" t="s">
        <v>2993</v>
      </c>
    </row>
    <row r="1450" spans="1:34" ht="15" x14ac:dyDescent="0.2">
      <c r="A1450" s="106" t="s">
        <v>23</v>
      </c>
      <c r="B1450" s="74" t="s">
        <v>1078</v>
      </c>
      <c r="C1450" s="74" t="s">
        <v>1358</v>
      </c>
      <c r="D1450" s="74" t="s">
        <v>1359</v>
      </c>
      <c r="E1450" s="74" t="s">
        <v>1480</v>
      </c>
      <c r="H1450" s="74" t="s">
        <v>956</v>
      </c>
      <c r="I1450" s="74" t="s">
        <v>957</v>
      </c>
      <c r="J1450" s="74" t="s">
        <v>2904</v>
      </c>
      <c r="K1450" s="74" t="s">
        <v>24</v>
      </c>
      <c r="L1450" s="74" t="s">
        <v>2993</v>
      </c>
      <c r="M1450" s="107">
        <v>-9.1552277805430595</v>
      </c>
      <c r="N1450" s="107">
        <v>33.3199374479005</v>
      </c>
      <c r="O1450" s="108">
        <v>2061.3272498684</v>
      </c>
      <c r="P1450" s="108">
        <v>1</v>
      </c>
      <c r="Q1450" s="108">
        <v>0.79864336000000002</v>
      </c>
      <c r="R1450" s="137"/>
      <c r="U1450" s="109"/>
      <c r="Z1450" s="110"/>
      <c r="AA1450" s="60"/>
      <c r="AB1450" s="60"/>
      <c r="AC1450" s="61"/>
      <c r="AD1450" s="61"/>
      <c r="AE1450" s="61"/>
      <c r="AF1450" s="63"/>
      <c r="AG1450" s="63"/>
      <c r="AH1450" s="74" t="s">
        <v>2993</v>
      </c>
    </row>
    <row r="1451" spans="1:34" ht="15" x14ac:dyDescent="0.2">
      <c r="A1451" s="106" t="s">
        <v>23</v>
      </c>
      <c r="B1451" s="74" t="s">
        <v>1078</v>
      </c>
      <c r="C1451" s="74" t="s">
        <v>1358</v>
      </c>
      <c r="D1451" s="74" t="s">
        <v>1359</v>
      </c>
      <c r="E1451" s="74" t="s">
        <v>1480</v>
      </c>
      <c r="H1451" s="74" t="s">
        <v>956</v>
      </c>
      <c r="I1451" s="74" t="s">
        <v>957</v>
      </c>
      <c r="J1451" s="74" t="s">
        <v>2904</v>
      </c>
      <c r="K1451" s="74" t="s">
        <v>25</v>
      </c>
      <c r="L1451" s="74" t="s">
        <v>2993</v>
      </c>
      <c r="M1451" s="107">
        <v>-9.1555317276597599</v>
      </c>
      <c r="N1451" s="107">
        <v>33.31977454303</v>
      </c>
      <c r="O1451" s="108">
        <v>2068.35657587372</v>
      </c>
      <c r="P1451" s="108">
        <v>1</v>
      </c>
      <c r="Q1451" s="108">
        <v>0.79864336000000002</v>
      </c>
      <c r="R1451" s="137"/>
      <c r="U1451" s="109"/>
      <c r="Z1451" s="110"/>
      <c r="AA1451" s="60"/>
      <c r="AB1451" s="60"/>
      <c r="AC1451" s="61"/>
      <c r="AD1451" s="61"/>
      <c r="AE1451" s="61"/>
      <c r="AF1451" s="63"/>
      <c r="AG1451" s="63"/>
      <c r="AH1451" s="74" t="s">
        <v>2993</v>
      </c>
    </row>
    <row r="1452" spans="1:34" ht="15" x14ac:dyDescent="0.2">
      <c r="A1452" s="106" t="s">
        <v>23</v>
      </c>
      <c r="B1452" s="74" t="s">
        <v>1078</v>
      </c>
      <c r="C1452" s="74" t="s">
        <v>1358</v>
      </c>
      <c r="D1452" s="74" t="s">
        <v>1359</v>
      </c>
      <c r="E1452" s="74" t="s">
        <v>1480</v>
      </c>
      <c r="H1452" s="74" t="s">
        <v>956</v>
      </c>
      <c r="I1452" s="74" t="s">
        <v>957</v>
      </c>
      <c r="J1452" s="74" t="s">
        <v>2904</v>
      </c>
      <c r="K1452" s="74" t="s">
        <v>26</v>
      </c>
      <c r="L1452" s="74" t="s">
        <v>2993</v>
      </c>
      <c r="M1452" s="107">
        <v>-9.154846075</v>
      </c>
      <c r="N1452" s="107">
        <v>33.320110710000002</v>
      </c>
      <c r="O1452" s="108">
        <v>2054.6459930000001</v>
      </c>
      <c r="P1452" s="108">
        <v>1</v>
      </c>
      <c r="Q1452" s="108">
        <v>0.79864336000000002</v>
      </c>
      <c r="R1452" s="137"/>
      <c r="U1452" s="109"/>
      <c r="Z1452" s="110"/>
      <c r="AA1452" s="60"/>
      <c r="AB1452" s="60"/>
      <c r="AC1452" s="61"/>
      <c r="AD1452" s="61"/>
      <c r="AE1452" s="61"/>
      <c r="AF1452" s="63"/>
      <c r="AG1452" s="63"/>
      <c r="AH1452" s="74" t="s">
        <v>2993</v>
      </c>
    </row>
    <row r="1453" spans="1:34" ht="15" x14ac:dyDescent="0.2">
      <c r="A1453" s="106" t="s">
        <v>23</v>
      </c>
      <c r="B1453" s="74" t="s">
        <v>1078</v>
      </c>
      <c r="C1453" s="74" t="s">
        <v>1113</v>
      </c>
      <c r="D1453" s="74" t="s">
        <v>1114</v>
      </c>
      <c r="E1453" s="74" t="s">
        <v>1147</v>
      </c>
      <c r="H1453" s="74" t="s">
        <v>237</v>
      </c>
      <c r="I1453" s="74" t="s">
        <v>238</v>
      </c>
      <c r="J1453" s="74" t="s">
        <v>238</v>
      </c>
      <c r="K1453" s="74" t="s">
        <v>24</v>
      </c>
      <c r="L1453" s="74" t="s">
        <v>2993</v>
      </c>
      <c r="M1453" s="107">
        <v>-9.7057461014642907</v>
      </c>
      <c r="N1453" s="107">
        <v>34.694246514443599</v>
      </c>
      <c r="O1453" s="108">
        <v>2016.6640420516001</v>
      </c>
      <c r="P1453" s="108">
        <v>0.5</v>
      </c>
      <c r="Q1453" s="108">
        <v>0.48729106</v>
      </c>
      <c r="R1453" s="137"/>
      <c r="S1453" s="74" t="s">
        <v>2993</v>
      </c>
      <c r="U1453" s="109"/>
      <c r="AA1453" s="60"/>
      <c r="AB1453" s="60"/>
      <c r="AC1453" s="61"/>
      <c r="AD1453" s="62"/>
      <c r="AE1453" s="62"/>
      <c r="AF1453" s="63"/>
      <c r="AG1453" s="63"/>
      <c r="AH1453" s="74" t="s">
        <v>2993</v>
      </c>
    </row>
    <row r="1454" spans="1:34" ht="15" x14ac:dyDescent="0.2">
      <c r="A1454" s="106" t="s">
        <v>23</v>
      </c>
      <c r="B1454" s="74" t="s">
        <v>1078</v>
      </c>
      <c r="C1454" s="74" t="s">
        <v>1113</v>
      </c>
      <c r="D1454" s="74" t="s">
        <v>1114</v>
      </c>
      <c r="E1454" s="74" t="s">
        <v>1147</v>
      </c>
      <c r="H1454" s="74" t="s">
        <v>237</v>
      </c>
      <c r="I1454" s="74" t="s">
        <v>238</v>
      </c>
      <c r="J1454" s="74" t="s">
        <v>238</v>
      </c>
      <c r="K1454" s="74" t="s">
        <v>25</v>
      </c>
      <c r="L1454" s="74" t="s">
        <v>2993</v>
      </c>
      <c r="M1454" s="107">
        <v>-9.7055827297805592</v>
      </c>
      <c r="N1454" s="107">
        <v>34.694265259271397</v>
      </c>
      <c r="O1454" s="108">
        <v>2014.2927227518701</v>
      </c>
      <c r="P1454" s="108">
        <v>0.5</v>
      </c>
      <c r="Q1454" s="108">
        <v>0.48729106</v>
      </c>
      <c r="R1454" s="137"/>
      <c r="S1454" s="74" t="s">
        <v>2993</v>
      </c>
      <c r="U1454" s="109"/>
      <c r="AA1454" s="60"/>
      <c r="AB1454" s="60"/>
      <c r="AC1454" s="61"/>
      <c r="AD1454" s="62"/>
      <c r="AE1454" s="62"/>
      <c r="AF1454" s="63"/>
      <c r="AG1454" s="63"/>
      <c r="AH1454" s="74" t="s">
        <v>2993</v>
      </c>
    </row>
    <row r="1455" spans="1:34" ht="15" x14ac:dyDescent="0.2">
      <c r="A1455" s="106" t="s">
        <v>23</v>
      </c>
      <c r="B1455" s="74" t="s">
        <v>1078</v>
      </c>
      <c r="C1455" s="74" t="s">
        <v>1113</v>
      </c>
      <c r="D1455" s="74" t="s">
        <v>1114</v>
      </c>
      <c r="E1455" s="74" t="s">
        <v>1147</v>
      </c>
      <c r="H1455" s="74" t="s">
        <v>237</v>
      </c>
      <c r="I1455" s="74" t="s">
        <v>238</v>
      </c>
      <c r="J1455" s="74" t="s">
        <v>238</v>
      </c>
      <c r="K1455" s="74" t="s">
        <v>26</v>
      </c>
      <c r="L1455" s="74" t="s">
        <v>2993</v>
      </c>
      <c r="M1455" s="107">
        <v>-9.7058499559999998</v>
      </c>
      <c r="N1455" s="107">
        <v>34.694216470000001</v>
      </c>
      <c r="O1455" s="108">
        <v>2026.0611799999999</v>
      </c>
      <c r="P1455" s="108">
        <v>0.5</v>
      </c>
      <c r="Q1455" s="108">
        <v>0.48729106</v>
      </c>
      <c r="R1455" s="137"/>
      <c r="S1455" s="74" t="s">
        <v>2993</v>
      </c>
      <c r="U1455" s="109"/>
      <c r="AA1455" s="60"/>
      <c r="AB1455" s="60"/>
      <c r="AC1455" s="61"/>
      <c r="AD1455" s="62"/>
      <c r="AE1455" s="62"/>
      <c r="AF1455" s="63"/>
      <c r="AG1455" s="63"/>
      <c r="AH1455" s="74" t="s">
        <v>2993</v>
      </c>
    </row>
    <row r="1456" spans="1:34" ht="15" x14ac:dyDescent="0.2">
      <c r="A1456" s="106" t="s">
        <v>23</v>
      </c>
      <c r="B1456" s="74" t="s">
        <v>1078</v>
      </c>
      <c r="C1456" s="74" t="s">
        <v>1113</v>
      </c>
      <c r="D1456" s="74" t="s">
        <v>1114</v>
      </c>
      <c r="E1456" s="74" t="s">
        <v>1147</v>
      </c>
      <c r="H1456" s="74" t="s">
        <v>239</v>
      </c>
      <c r="I1456" s="74" t="s">
        <v>2307</v>
      </c>
      <c r="J1456" s="74" t="s">
        <v>2307</v>
      </c>
      <c r="K1456" s="74" t="s">
        <v>24</v>
      </c>
      <c r="L1456" s="74" t="s">
        <v>2993</v>
      </c>
      <c r="M1456" s="107">
        <v>-9.69848833333333</v>
      </c>
      <c r="N1456" s="107">
        <v>34.695011666666602</v>
      </c>
      <c r="O1456" s="108">
        <v>2049.6999999999998</v>
      </c>
      <c r="P1456" s="108">
        <v>0.25</v>
      </c>
      <c r="Q1456" s="108">
        <v>0.33309754000000003</v>
      </c>
      <c r="R1456" s="137"/>
      <c r="S1456" s="74" t="s">
        <v>2993</v>
      </c>
      <c r="U1456" s="109"/>
      <c r="AA1456" s="60"/>
      <c r="AB1456" s="60"/>
      <c r="AC1456" s="61"/>
      <c r="AD1456" s="62"/>
      <c r="AE1456" s="62"/>
      <c r="AF1456" s="63"/>
      <c r="AG1456" s="63"/>
      <c r="AH1456" s="74" t="s">
        <v>2993</v>
      </c>
    </row>
    <row r="1457" spans="1:34" ht="15" x14ac:dyDescent="0.2">
      <c r="A1457" s="106" t="s">
        <v>23</v>
      </c>
      <c r="B1457" s="74" t="s">
        <v>1078</v>
      </c>
      <c r="C1457" s="74" t="s">
        <v>1113</v>
      </c>
      <c r="D1457" s="74" t="s">
        <v>1114</v>
      </c>
      <c r="E1457" s="74" t="s">
        <v>1147</v>
      </c>
      <c r="H1457" s="74" t="s">
        <v>239</v>
      </c>
      <c r="I1457" s="74" t="s">
        <v>2307</v>
      </c>
      <c r="J1457" s="74" t="s">
        <v>2307</v>
      </c>
      <c r="K1457" s="74" t="s">
        <v>25</v>
      </c>
      <c r="L1457" s="74" t="s">
        <v>2993</v>
      </c>
      <c r="M1457" s="107">
        <v>-9.6985433333333297</v>
      </c>
      <c r="N1457" s="107">
        <v>34.695079999999997</v>
      </c>
      <c r="O1457" s="108">
        <v>2051.8000000000002</v>
      </c>
      <c r="P1457" s="108">
        <v>0.25</v>
      </c>
      <c r="Q1457" s="108">
        <v>0.33309754000000003</v>
      </c>
      <c r="R1457" s="137"/>
      <c r="S1457" s="74" t="s">
        <v>2993</v>
      </c>
      <c r="U1457" s="109"/>
      <c r="AA1457" s="60"/>
      <c r="AB1457" s="60"/>
      <c r="AC1457" s="61"/>
      <c r="AD1457" s="62"/>
      <c r="AE1457" s="62"/>
      <c r="AF1457" s="63"/>
      <c r="AG1457" s="63"/>
      <c r="AH1457" s="74" t="s">
        <v>1458</v>
      </c>
    </row>
    <row r="1458" spans="1:34" ht="15" x14ac:dyDescent="0.2">
      <c r="A1458" s="106" t="s">
        <v>23</v>
      </c>
      <c r="B1458" s="74" t="s">
        <v>1078</v>
      </c>
      <c r="C1458" s="74" t="s">
        <v>1113</v>
      </c>
      <c r="D1458" s="74" t="s">
        <v>1114</v>
      </c>
      <c r="E1458" s="74" t="s">
        <v>1147</v>
      </c>
      <c r="H1458" s="74" t="s">
        <v>239</v>
      </c>
      <c r="I1458" s="74" t="s">
        <v>2307</v>
      </c>
      <c r="J1458" s="74" t="s">
        <v>2307</v>
      </c>
      <c r="K1458" s="74" t="s">
        <v>26</v>
      </c>
      <c r="L1458" s="74" t="s">
        <v>2993</v>
      </c>
      <c r="M1458" s="107">
        <v>-9.6984183329999993</v>
      </c>
      <c r="N1458" s="107">
        <v>34.694821670000003</v>
      </c>
      <c r="O1458" s="108">
        <v>2050</v>
      </c>
      <c r="P1458" s="108">
        <v>0.25</v>
      </c>
      <c r="Q1458" s="108">
        <v>0.33309754000000003</v>
      </c>
      <c r="R1458" s="137"/>
      <c r="S1458" s="74" t="s">
        <v>2993</v>
      </c>
      <c r="U1458" s="109"/>
      <c r="AA1458" s="60"/>
      <c r="AB1458" s="60"/>
      <c r="AC1458" s="61"/>
      <c r="AD1458" s="62"/>
      <c r="AE1458" s="62"/>
      <c r="AF1458" s="63"/>
      <c r="AG1458" s="63"/>
      <c r="AH1458" s="74" t="s">
        <v>1458</v>
      </c>
    </row>
    <row r="1459" spans="1:34" ht="15" x14ac:dyDescent="0.2">
      <c r="A1459" s="106" t="s">
        <v>23</v>
      </c>
      <c r="B1459" s="74" t="s">
        <v>1078</v>
      </c>
      <c r="C1459" s="74" t="s">
        <v>1113</v>
      </c>
      <c r="D1459" s="74" t="s">
        <v>1114</v>
      </c>
      <c r="E1459" s="74" t="s">
        <v>1147</v>
      </c>
      <c r="H1459" s="74" t="s">
        <v>240</v>
      </c>
      <c r="I1459" s="74" t="s">
        <v>241</v>
      </c>
      <c r="J1459" s="74" t="s">
        <v>241</v>
      </c>
      <c r="K1459" s="74" t="s">
        <v>24</v>
      </c>
      <c r="L1459" s="74" t="s">
        <v>2993</v>
      </c>
      <c r="M1459" s="107">
        <v>-9.7058791142519798</v>
      </c>
      <c r="N1459" s="107">
        <v>34.696699448811401</v>
      </c>
      <c r="O1459" s="108">
        <v>2010.2184423190799</v>
      </c>
      <c r="P1459" s="108">
        <v>0.25</v>
      </c>
      <c r="Q1459" s="108">
        <v>0.25624788500000001</v>
      </c>
      <c r="R1459" s="137"/>
      <c r="S1459" s="74" t="s">
        <v>2993</v>
      </c>
      <c r="U1459" s="109"/>
      <c r="AA1459" s="60"/>
      <c r="AB1459" s="60"/>
      <c r="AC1459" s="61"/>
      <c r="AD1459" s="62"/>
      <c r="AE1459" s="62"/>
      <c r="AF1459" s="63"/>
      <c r="AG1459" s="63"/>
      <c r="AH1459" s="74" t="s">
        <v>1458</v>
      </c>
    </row>
    <row r="1460" spans="1:34" ht="15" x14ac:dyDescent="0.2">
      <c r="A1460" s="106" t="s">
        <v>23</v>
      </c>
      <c r="B1460" s="74" t="s">
        <v>1078</v>
      </c>
      <c r="C1460" s="74" t="s">
        <v>1113</v>
      </c>
      <c r="D1460" s="74" t="s">
        <v>1114</v>
      </c>
      <c r="E1460" s="74" t="s">
        <v>1147</v>
      </c>
      <c r="H1460" s="74" t="s">
        <v>240</v>
      </c>
      <c r="I1460" s="74" t="s">
        <v>241</v>
      </c>
      <c r="J1460" s="74" t="s">
        <v>241</v>
      </c>
      <c r="K1460" s="74" t="s">
        <v>25</v>
      </c>
      <c r="L1460" s="74" t="s">
        <v>2993</v>
      </c>
      <c r="M1460" s="107">
        <v>-9.7059562531324506</v>
      </c>
      <c r="N1460" s="107">
        <v>34.696954096789902</v>
      </c>
      <c r="O1460" s="108">
        <v>2010.6340171571001</v>
      </c>
      <c r="P1460" s="108">
        <v>0.25</v>
      </c>
      <c r="Q1460" s="108">
        <v>0.25624788500000001</v>
      </c>
      <c r="R1460" s="137"/>
      <c r="S1460" s="74" t="s">
        <v>2993</v>
      </c>
      <c r="U1460" s="109"/>
      <c r="AA1460" s="60"/>
      <c r="AB1460" s="60"/>
      <c r="AC1460" s="61"/>
      <c r="AD1460" s="62"/>
      <c r="AE1460" s="62"/>
      <c r="AF1460" s="63"/>
      <c r="AG1460" s="63"/>
      <c r="AH1460" s="74" t="s">
        <v>1458</v>
      </c>
    </row>
    <row r="1461" spans="1:34" ht="15" x14ac:dyDescent="0.2">
      <c r="A1461" s="106" t="s">
        <v>23</v>
      </c>
      <c r="B1461" s="74" t="s">
        <v>1078</v>
      </c>
      <c r="C1461" s="74" t="s">
        <v>1113</v>
      </c>
      <c r="D1461" s="74" t="s">
        <v>1114</v>
      </c>
      <c r="E1461" s="74" t="s">
        <v>1147</v>
      </c>
      <c r="H1461" s="74" t="s">
        <v>240</v>
      </c>
      <c r="I1461" s="74" t="s">
        <v>241</v>
      </c>
      <c r="J1461" s="74" t="s">
        <v>241</v>
      </c>
      <c r="K1461" s="74" t="s">
        <v>26</v>
      </c>
      <c r="L1461" s="74" t="s">
        <v>2993</v>
      </c>
      <c r="M1461" s="107">
        <v>-9.7058725789999993</v>
      </c>
      <c r="N1461" s="107">
        <v>34.69673616</v>
      </c>
      <c r="O1461" s="108">
        <v>2011.0374609999999</v>
      </c>
      <c r="P1461" s="108">
        <v>0.25</v>
      </c>
      <c r="Q1461" s="108">
        <v>0.25624788500000001</v>
      </c>
      <c r="R1461" s="137"/>
      <c r="S1461" s="74" t="s">
        <v>2993</v>
      </c>
      <c r="U1461" s="109"/>
      <c r="AA1461" s="60"/>
      <c r="AB1461" s="60"/>
      <c r="AC1461" s="61"/>
      <c r="AD1461" s="62"/>
      <c r="AE1461" s="62"/>
      <c r="AF1461" s="63"/>
      <c r="AG1461" s="63"/>
      <c r="AH1461" s="74" t="s">
        <v>1458</v>
      </c>
    </row>
    <row r="1462" spans="1:34" ht="15" x14ac:dyDescent="0.2">
      <c r="A1462" s="106" t="s">
        <v>23</v>
      </c>
      <c r="B1462" s="74" t="s">
        <v>1078</v>
      </c>
      <c r="C1462" s="74" t="s">
        <v>1113</v>
      </c>
      <c r="D1462" s="74" t="s">
        <v>1114</v>
      </c>
      <c r="E1462" s="74" t="s">
        <v>1147</v>
      </c>
      <c r="H1462" s="74" t="s">
        <v>242</v>
      </c>
      <c r="I1462" s="74" t="s">
        <v>1216</v>
      </c>
      <c r="J1462" s="74" t="s">
        <v>1217</v>
      </c>
      <c r="K1462" s="74" t="s">
        <v>24</v>
      </c>
      <c r="L1462" s="74" t="s">
        <v>2993</v>
      </c>
      <c r="M1462" s="107">
        <v>-9.7003296126857101</v>
      </c>
      <c r="N1462" s="107">
        <v>34.689738902792001</v>
      </c>
      <c r="O1462" s="108">
        <v>2001.93385371515</v>
      </c>
      <c r="P1462" s="108">
        <v>1</v>
      </c>
      <c r="Q1462" s="108">
        <v>1.1826445299999999</v>
      </c>
      <c r="R1462" s="137"/>
      <c r="U1462" s="109"/>
      <c r="AA1462" s="60"/>
      <c r="AB1462" s="60"/>
      <c r="AC1462" s="61"/>
      <c r="AD1462" s="62"/>
      <c r="AE1462" s="62"/>
      <c r="AF1462" s="63"/>
      <c r="AG1462" s="63"/>
      <c r="AH1462" s="74" t="s">
        <v>1458</v>
      </c>
    </row>
    <row r="1463" spans="1:34" ht="15" x14ac:dyDescent="0.2">
      <c r="A1463" s="106" t="s">
        <v>23</v>
      </c>
      <c r="B1463" s="74" t="s">
        <v>1078</v>
      </c>
      <c r="C1463" s="74" t="s">
        <v>1113</v>
      </c>
      <c r="D1463" s="74" t="s">
        <v>1114</v>
      </c>
      <c r="E1463" s="74" t="s">
        <v>1147</v>
      </c>
      <c r="H1463" s="74" t="s">
        <v>242</v>
      </c>
      <c r="I1463" s="74" t="s">
        <v>1216</v>
      </c>
      <c r="J1463" s="74" t="s">
        <v>1217</v>
      </c>
      <c r="K1463" s="74" t="s">
        <v>25</v>
      </c>
      <c r="L1463" s="74" t="s">
        <v>2993</v>
      </c>
      <c r="M1463" s="107">
        <v>-9.7004411037288492</v>
      </c>
      <c r="N1463" s="107">
        <v>34.6900931488628</v>
      </c>
      <c r="O1463" s="108">
        <v>1982.4131141407099</v>
      </c>
      <c r="P1463" s="108">
        <v>1</v>
      </c>
      <c r="Q1463" s="108">
        <v>1.1826445299999999</v>
      </c>
      <c r="R1463" s="137"/>
      <c r="U1463" s="109"/>
      <c r="AA1463" s="60"/>
      <c r="AB1463" s="60"/>
      <c r="AC1463" s="61"/>
      <c r="AD1463" s="62"/>
      <c r="AE1463" s="62"/>
      <c r="AF1463" s="63"/>
      <c r="AG1463" s="63"/>
      <c r="AH1463" s="74" t="s">
        <v>2993</v>
      </c>
    </row>
    <row r="1464" spans="1:34" ht="15" x14ac:dyDescent="0.2">
      <c r="A1464" s="106" t="s">
        <v>23</v>
      </c>
      <c r="B1464" s="74" t="s">
        <v>1078</v>
      </c>
      <c r="C1464" s="74" t="s">
        <v>1113</v>
      </c>
      <c r="D1464" s="74" t="s">
        <v>1114</v>
      </c>
      <c r="E1464" s="74" t="s">
        <v>1147</v>
      </c>
      <c r="H1464" s="74" t="s">
        <v>242</v>
      </c>
      <c r="I1464" s="74" t="s">
        <v>1216</v>
      </c>
      <c r="J1464" s="74" t="s">
        <v>1217</v>
      </c>
      <c r="K1464" s="74" t="s">
        <v>26</v>
      </c>
      <c r="L1464" s="74" t="s">
        <v>2993</v>
      </c>
      <c r="M1464" s="107">
        <v>-9.7006232519999998</v>
      </c>
      <c r="N1464" s="107">
        <v>34.68979933</v>
      </c>
      <c r="O1464" s="108">
        <v>2000.9640999999999</v>
      </c>
      <c r="P1464" s="108">
        <v>1</v>
      </c>
      <c r="Q1464" s="108">
        <v>1.1826445299999999</v>
      </c>
      <c r="R1464" s="137"/>
      <c r="U1464" s="109"/>
      <c r="AA1464" s="60"/>
      <c r="AB1464" s="60"/>
      <c r="AC1464" s="61"/>
      <c r="AD1464" s="62"/>
      <c r="AE1464" s="62"/>
      <c r="AF1464" s="63"/>
      <c r="AG1464" s="63"/>
      <c r="AH1464" s="74" t="s">
        <v>2993</v>
      </c>
    </row>
    <row r="1465" spans="1:34" ht="15" x14ac:dyDescent="0.2">
      <c r="A1465" s="106" t="s">
        <v>23</v>
      </c>
      <c r="B1465" s="74" t="s">
        <v>1078</v>
      </c>
      <c r="C1465" s="74" t="s">
        <v>1113</v>
      </c>
      <c r="D1465" s="74" t="s">
        <v>1114</v>
      </c>
      <c r="E1465" s="74" t="s">
        <v>1147</v>
      </c>
      <c r="H1465" s="74" t="s">
        <v>243</v>
      </c>
      <c r="I1465" s="74" t="s">
        <v>2257</v>
      </c>
      <c r="J1465" s="74" t="s">
        <v>963</v>
      </c>
      <c r="K1465" s="74" t="s">
        <v>24</v>
      </c>
      <c r="L1465" s="74" t="s">
        <v>2993</v>
      </c>
      <c r="M1465" s="107">
        <v>-9.7051073971768407</v>
      </c>
      <c r="N1465" s="107">
        <v>34.6904743066099</v>
      </c>
      <c r="O1465" s="108">
        <v>2039.9174836423299</v>
      </c>
      <c r="P1465" s="108">
        <v>0.5</v>
      </c>
      <c r="Q1465" s="108">
        <v>0.35484278000000002</v>
      </c>
      <c r="R1465" s="137"/>
      <c r="S1465" s="74" t="s">
        <v>2993</v>
      </c>
      <c r="U1465" s="109"/>
      <c r="AA1465" s="60"/>
      <c r="AB1465" s="60"/>
      <c r="AC1465" s="61"/>
      <c r="AD1465" s="62"/>
      <c r="AE1465" s="62"/>
      <c r="AF1465" s="63"/>
      <c r="AG1465" s="63"/>
      <c r="AH1465" s="74" t="s">
        <v>2993</v>
      </c>
    </row>
    <row r="1466" spans="1:34" ht="15" x14ac:dyDescent="0.2">
      <c r="A1466" s="106" t="s">
        <v>23</v>
      </c>
      <c r="B1466" s="74" t="s">
        <v>1078</v>
      </c>
      <c r="C1466" s="74" t="s">
        <v>1113</v>
      </c>
      <c r="D1466" s="74" t="s">
        <v>1114</v>
      </c>
      <c r="E1466" s="74" t="s">
        <v>1147</v>
      </c>
      <c r="H1466" s="74" t="s">
        <v>243</v>
      </c>
      <c r="I1466" s="74" t="s">
        <v>2257</v>
      </c>
      <c r="J1466" s="74" t="s">
        <v>963</v>
      </c>
      <c r="K1466" s="74" t="s">
        <v>25</v>
      </c>
      <c r="L1466" s="74" t="s">
        <v>2993</v>
      </c>
      <c r="M1466" s="107">
        <v>-9.7049899913399802</v>
      </c>
      <c r="N1466" s="107">
        <v>34.690552535199998</v>
      </c>
      <c r="O1466" s="108">
        <v>2028.14782919138</v>
      </c>
      <c r="P1466" s="108">
        <v>0.5</v>
      </c>
      <c r="Q1466" s="108">
        <v>0.35484278000000002</v>
      </c>
      <c r="R1466" s="137"/>
      <c r="S1466" s="74" t="s">
        <v>2993</v>
      </c>
      <c r="U1466" s="109"/>
      <c r="AA1466" s="60"/>
      <c r="AB1466" s="60"/>
      <c r="AC1466" s="61"/>
      <c r="AD1466" s="62"/>
      <c r="AE1466" s="62"/>
      <c r="AF1466" s="63"/>
      <c r="AG1466" s="63"/>
      <c r="AH1466" s="74" t="s">
        <v>2993</v>
      </c>
    </row>
    <row r="1467" spans="1:34" ht="15" x14ac:dyDescent="0.2">
      <c r="A1467" s="106" t="s">
        <v>23</v>
      </c>
      <c r="B1467" s="74" t="s">
        <v>1078</v>
      </c>
      <c r="C1467" s="74" t="s">
        <v>1113</v>
      </c>
      <c r="D1467" s="74" t="s">
        <v>1114</v>
      </c>
      <c r="E1467" s="74" t="s">
        <v>1147</v>
      </c>
      <c r="H1467" s="74" t="s">
        <v>243</v>
      </c>
      <c r="I1467" s="74" t="s">
        <v>2257</v>
      </c>
      <c r="J1467" s="74" t="s">
        <v>963</v>
      </c>
      <c r="K1467" s="74" t="s">
        <v>26</v>
      </c>
      <c r="L1467" s="74" t="s">
        <v>2993</v>
      </c>
      <c r="M1467" s="107">
        <v>-9.7046432609999993</v>
      </c>
      <c r="N1467" s="107">
        <v>34.690491250000001</v>
      </c>
      <c r="O1467" s="108">
        <v>2026.7291270000001</v>
      </c>
      <c r="P1467" s="108">
        <v>0.5</v>
      </c>
      <c r="Q1467" s="108">
        <v>0.35484278000000002</v>
      </c>
      <c r="R1467" s="137"/>
      <c r="S1467" s="74" t="s">
        <v>2993</v>
      </c>
      <c r="U1467" s="109"/>
      <c r="AA1467" s="60"/>
      <c r="AB1467" s="60"/>
      <c r="AC1467" s="61"/>
      <c r="AD1467" s="62"/>
      <c r="AE1467" s="62"/>
      <c r="AF1467" s="63"/>
      <c r="AG1467" s="63"/>
      <c r="AH1467" s="74" t="s">
        <v>2993</v>
      </c>
    </row>
    <row r="1468" spans="1:34" ht="15" x14ac:dyDescent="0.2">
      <c r="A1468" s="106" t="s">
        <v>23</v>
      </c>
      <c r="B1468" s="74" t="s">
        <v>1078</v>
      </c>
      <c r="C1468" s="74" t="s">
        <v>1113</v>
      </c>
      <c r="D1468" s="74" t="s">
        <v>1114</v>
      </c>
      <c r="E1468" s="74" t="s">
        <v>1147</v>
      </c>
      <c r="H1468" s="74" t="s">
        <v>244</v>
      </c>
      <c r="I1468" s="74" t="s">
        <v>245</v>
      </c>
      <c r="J1468" s="74" t="s">
        <v>1275</v>
      </c>
      <c r="K1468" s="74" t="s">
        <v>24</v>
      </c>
      <c r="L1468" s="74" t="s">
        <v>2993</v>
      </c>
      <c r="M1468" s="107">
        <v>-9.7136499999999995</v>
      </c>
      <c r="N1468" s="107">
        <v>34.695563333333297</v>
      </c>
      <c r="O1468" s="108">
        <v>2053.6999999999998</v>
      </c>
      <c r="P1468" s="108">
        <v>0.25</v>
      </c>
      <c r="Q1468" s="108">
        <v>0.25946025</v>
      </c>
      <c r="R1468" s="137"/>
      <c r="U1468" s="109"/>
      <c r="AA1468" s="60"/>
      <c r="AB1468" s="60"/>
      <c r="AC1468" s="61"/>
      <c r="AD1468" s="62"/>
      <c r="AE1468" s="62"/>
      <c r="AF1468" s="63"/>
      <c r="AG1468" s="63"/>
      <c r="AH1468" s="74" t="s">
        <v>2993</v>
      </c>
    </row>
    <row r="1469" spans="1:34" ht="15" x14ac:dyDescent="0.2">
      <c r="A1469" s="106" t="s">
        <v>23</v>
      </c>
      <c r="B1469" s="74" t="s">
        <v>1078</v>
      </c>
      <c r="C1469" s="74" t="s">
        <v>1113</v>
      </c>
      <c r="D1469" s="74" t="s">
        <v>1114</v>
      </c>
      <c r="E1469" s="74" t="s">
        <v>1147</v>
      </c>
      <c r="H1469" s="74" t="s">
        <v>244</v>
      </c>
      <c r="I1469" s="74" t="s">
        <v>245</v>
      </c>
      <c r="J1469" s="74" t="s">
        <v>1275</v>
      </c>
      <c r="K1469" s="74" t="s">
        <v>25</v>
      </c>
      <c r="L1469" s="74" t="s">
        <v>2993</v>
      </c>
      <c r="M1469" s="107">
        <v>-9.7138516666666597</v>
      </c>
      <c r="N1469" s="107">
        <v>34.695549999999997</v>
      </c>
      <c r="O1469" s="108">
        <v>2052</v>
      </c>
      <c r="P1469" s="108">
        <v>0.25</v>
      </c>
      <c r="Q1469" s="108">
        <v>0.25946025</v>
      </c>
      <c r="R1469" s="137"/>
      <c r="U1469" s="109"/>
      <c r="AA1469" s="60"/>
      <c r="AB1469" s="60"/>
      <c r="AC1469" s="61"/>
      <c r="AD1469" s="62"/>
      <c r="AE1469" s="62"/>
      <c r="AF1469" s="63"/>
      <c r="AG1469" s="63"/>
      <c r="AH1469" s="74" t="s">
        <v>2401</v>
      </c>
    </row>
    <row r="1470" spans="1:34" ht="15" x14ac:dyDescent="0.2">
      <c r="A1470" s="106" t="s">
        <v>23</v>
      </c>
      <c r="B1470" s="74" t="s">
        <v>1078</v>
      </c>
      <c r="C1470" s="74" t="s">
        <v>1113</v>
      </c>
      <c r="D1470" s="74" t="s">
        <v>1114</v>
      </c>
      <c r="E1470" s="74" t="s">
        <v>1147</v>
      </c>
      <c r="H1470" s="74" t="s">
        <v>244</v>
      </c>
      <c r="I1470" s="74" t="s">
        <v>245</v>
      </c>
      <c r="J1470" s="74" t="s">
        <v>1275</v>
      </c>
      <c r="K1470" s="74" t="s">
        <v>26</v>
      </c>
      <c r="L1470" s="74" t="s">
        <v>2993</v>
      </c>
      <c r="M1470" s="107">
        <v>-9.7135833330000008</v>
      </c>
      <c r="N1470" s="107">
        <v>34.69566167</v>
      </c>
      <c r="O1470" s="108">
        <v>2051.3000000000002</v>
      </c>
      <c r="P1470" s="108">
        <v>0.25</v>
      </c>
      <c r="Q1470" s="108">
        <v>0.25946025</v>
      </c>
      <c r="R1470" s="137"/>
      <c r="U1470" s="109"/>
      <c r="AA1470" s="60"/>
      <c r="AB1470" s="60"/>
      <c r="AC1470" s="61"/>
      <c r="AD1470" s="62"/>
      <c r="AE1470" s="62"/>
      <c r="AF1470" s="63"/>
      <c r="AG1470" s="63"/>
      <c r="AH1470" s="74" t="s">
        <v>2401</v>
      </c>
    </row>
    <row r="1471" spans="1:34" ht="15" x14ac:dyDescent="0.2">
      <c r="A1471" s="106" t="s">
        <v>23</v>
      </c>
      <c r="B1471" s="74" t="s">
        <v>1078</v>
      </c>
      <c r="C1471" s="74" t="s">
        <v>1113</v>
      </c>
      <c r="D1471" s="74" t="s">
        <v>1114</v>
      </c>
      <c r="E1471" s="74" t="s">
        <v>1147</v>
      </c>
      <c r="H1471" s="74" t="s">
        <v>246</v>
      </c>
      <c r="I1471" s="74" t="s">
        <v>967</v>
      </c>
      <c r="J1471" s="74" t="s">
        <v>1347</v>
      </c>
      <c r="K1471" s="74" t="s">
        <v>24</v>
      </c>
      <c r="L1471" s="74" t="s">
        <v>2993</v>
      </c>
      <c r="M1471" s="107">
        <v>-9.7068534808516205</v>
      </c>
      <c r="N1471" s="107">
        <v>34.692952456487099</v>
      </c>
      <c r="O1471" s="108">
        <v>2038.5621334088501</v>
      </c>
      <c r="P1471" s="108">
        <v>0.35</v>
      </c>
      <c r="Q1471" s="108">
        <v>0.33556859</v>
      </c>
      <c r="R1471" s="137"/>
      <c r="U1471" s="109"/>
      <c r="AA1471" s="60"/>
      <c r="AB1471" s="60"/>
      <c r="AC1471" s="61"/>
      <c r="AD1471" s="62"/>
      <c r="AE1471" s="62"/>
      <c r="AF1471" s="63"/>
      <c r="AG1471" s="63"/>
      <c r="AH1471" s="74" t="s">
        <v>2401</v>
      </c>
    </row>
    <row r="1472" spans="1:34" ht="15" x14ac:dyDescent="0.2">
      <c r="A1472" s="106" t="s">
        <v>23</v>
      </c>
      <c r="B1472" s="74" t="s">
        <v>1078</v>
      </c>
      <c r="C1472" s="74" t="s">
        <v>1113</v>
      </c>
      <c r="D1472" s="74" t="s">
        <v>1114</v>
      </c>
      <c r="E1472" s="74" t="s">
        <v>1147</v>
      </c>
      <c r="H1472" s="74" t="s">
        <v>246</v>
      </c>
      <c r="I1472" s="74" t="s">
        <v>967</v>
      </c>
      <c r="J1472" s="74" t="s">
        <v>1347</v>
      </c>
      <c r="K1472" s="74" t="s">
        <v>25</v>
      </c>
      <c r="L1472" s="74" t="s">
        <v>2993</v>
      </c>
      <c r="M1472" s="107">
        <v>-9.7069811182299208</v>
      </c>
      <c r="N1472" s="107">
        <v>34.692871629253702</v>
      </c>
      <c r="O1472" s="108">
        <v>2045.97303997367</v>
      </c>
      <c r="P1472" s="108">
        <v>0.35</v>
      </c>
      <c r="Q1472" s="108">
        <v>0.33556859</v>
      </c>
      <c r="R1472" s="137"/>
      <c r="U1472" s="109"/>
      <c r="AA1472" s="60"/>
      <c r="AB1472" s="60"/>
      <c r="AC1472" s="61"/>
      <c r="AD1472" s="62"/>
      <c r="AE1472" s="62"/>
      <c r="AF1472" s="63"/>
      <c r="AG1472" s="63"/>
      <c r="AH1472" s="74" t="s">
        <v>2408</v>
      </c>
    </row>
    <row r="1473" spans="1:34" ht="15" x14ac:dyDescent="0.2">
      <c r="A1473" s="106" t="s">
        <v>23</v>
      </c>
      <c r="B1473" s="74" t="s">
        <v>1078</v>
      </c>
      <c r="C1473" s="74" t="s">
        <v>1113</v>
      </c>
      <c r="D1473" s="74" t="s">
        <v>1114</v>
      </c>
      <c r="E1473" s="74" t="s">
        <v>1147</v>
      </c>
      <c r="H1473" s="74" t="s">
        <v>246</v>
      </c>
      <c r="I1473" s="74" t="s">
        <v>967</v>
      </c>
      <c r="J1473" s="74" t="s">
        <v>1347</v>
      </c>
      <c r="K1473" s="74" t="s">
        <v>26</v>
      </c>
      <c r="L1473" s="74" t="s">
        <v>2993</v>
      </c>
      <c r="M1473" s="107">
        <v>-9.7066790689999998</v>
      </c>
      <c r="N1473" s="107">
        <v>34.693140919999998</v>
      </c>
      <c r="O1473" s="108">
        <v>2036.370498</v>
      </c>
      <c r="P1473" s="108">
        <v>0.35</v>
      </c>
      <c r="Q1473" s="108">
        <v>0.33556859</v>
      </c>
      <c r="R1473" s="137"/>
      <c r="U1473" s="109"/>
      <c r="AA1473" s="60"/>
      <c r="AB1473" s="60"/>
      <c r="AC1473" s="61"/>
      <c r="AD1473" s="62"/>
      <c r="AE1473" s="62"/>
      <c r="AF1473" s="63"/>
      <c r="AG1473" s="63"/>
      <c r="AH1473" s="74" t="s">
        <v>2408</v>
      </c>
    </row>
    <row r="1474" spans="1:34" ht="15" x14ac:dyDescent="0.2">
      <c r="A1474" s="106" t="s">
        <v>23</v>
      </c>
      <c r="B1474" s="74" t="s">
        <v>1078</v>
      </c>
      <c r="C1474" s="74" t="s">
        <v>1113</v>
      </c>
      <c r="D1474" s="74" t="s">
        <v>1114</v>
      </c>
      <c r="E1474" s="74" t="s">
        <v>1147</v>
      </c>
      <c r="H1474" s="74" t="s">
        <v>247</v>
      </c>
      <c r="I1474" s="74" t="s">
        <v>248</v>
      </c>
      <c r="J1474" s="74" t="s">
        <v>248</v>
      </c>
      <c r="K1474" s="74" t="s">
        <v>24</v>
      </c>
      <c r="L1474" s="74" t="s">
        <v>2993</v>
      </c>
      <c r="M1474" s="107">
        <v>-9.7071894527914804</v>
      </c>
      <c r="N1474" s="107">
        <v>34.692668343005103</v>
      </c>
      <c r="O1474" s="108">
        <v>2051.54635812996</v>
      </c>
      <c r="P1474" s="108">
        <v>0.5</v>
      </c>
      <c r="Q1474" s="108">
        <v>1.3457338299999999</v>
      </c>
      <c r="R1474" s="137"/>
      <c r="U1474" s="109"/>
      <c r="AA1474" s="60"/>
      <c r="AB1474" s="60"/>
      <c r="AC1474" s="61"/>
      <c r="AD1474" s="62"/>
      <c r="AE1474" s="62"/>
      <c r="AF1474" s="63"/>
      <c r="AG1474" s="63"/>
      <c r="AH1474" s="74" t="s">
        <v>2408</v>
      </c>
    </row>
    <row r="1475" spans="1:34" ht="15" x14ac:dyDescent="0.2">
      <c r="A1475" s="106" t="s">
        <v>23</v>
      </c>
      <c r="B1475" s="74" t="s">
        <v>1078</v>
      </c>
      <c r="C1475" s="74" t="s">
        <v>1113</v>
      </c>
      <c r="D1475" s="74" t="s">
        <v>1114</v>
      </c>
      <c r="E1475" s="74" t="s">
        <v>1147</v>
      </c>
      <c r="H1475" s="74" t="s">
        <v>247</v>
      </c>
      <c r="I1475" s="74" t="s">
        <v>248</v>
      </c>
      <c r="J1475" s="74" t="s">
        <v>248</v>
      </c>
      <c r="K1475" s="74" t="s">
        <v>25</v>
      </c>
      <c r="L1475" s="74" t="s">
        <v>2993</v>
      </c>
      <c r="M1475" s="107">
        <v>-9.7074270130285498</v>
      </c>
      <c r="N1475" s="107">
        <v>34.6924088854852</v>
      </c>
      <c r="O1475" s="108">
        <v>2051.4075028349598</v>
      </c>
      <c r="P1475" s="108">
        <v>0.5</v>
      </c>
      <c r="Q1475" s="108">
        <v>1.3457338299999999</v>
      </c>
      <c r="R1475" s="137"/>
      <c r="U1475" s="109"/>
      <c r="AA1475" s="60"/>
      <c r="AB1475" s="60"/>
      <c r="AC1475" s="61"/>
      <c r="AD1475" s="62"/>
      <c r="AE1475" s="62"/>
      <c r="AF1475" s="63"/>
      <c r="AG1475" s="63"/>
      <c r="AH1475" s="74" t="s">
        <v>2993</v>
      </c>
    </row>
    <row r="1476" spans="1:34" ht="15" x14ac:dyDescent="0.2">
      <c r="A1476" s="106" t="s">
        <v>23</v>
      </c>
      <c r="B1476" s="74" t="s">
        <v>1078</v>
      </c>
      <c r="C1476" s="74" t="s">
        <v>1113</v>
      </c>
      <c r="D1476" s="74" t="s">
        <v>1114</v>
      </c>
      <c r="E1476" s="74" t="s">
        <v>1147</v>
      </c>
      <c r="H1476" s="74" t="s">
        <v>247</v>
      </c>
      <c r="I1476" s="74" t="s">
        <v>248</v>
      </c>
      <c r="J1476" s="74" t="s">
        <v>248</v>
      </c>
      <c r="K1476" s="74" t="s">
        <v>26</v>
      </c>
      <c r="L1476" s="74" t="s">
        <v>2993</v>
      </c>
      <c r="M1476" s="107">
        <v>-9.7076580620000001</v>
      </c>
      <c r="N1476" s="107">
        <v>34.692082069999998</v>
      </c>
      <c r="O1476" s="108">
        <v>2054.7107919999999</v>
      </c>
      <c r="P1476" s="108">
        <v>0.5</v>
      </c>
      <c r="Q1476" s="108">
        <v>1.3457338299999999</v>
      </c>
      <c r="R1476" s="137"/>
      <c r="U1476" s="109"/>
      <c r="AA1476" s="60"/>
      <c r="AB1476" s="60"/>
      <c r="AC1476" s="61"/>
      <c r="AD1476" s="62"/>
      <c r="AE1476" s="62"/>
      <c r="AF1476" s="63"/>
      <c r="AG1476" s="63"/>
      <c r="AH1476" s="74" t="s">
        <v>2993</v>
      </c>
    </row>
    <row r="1477" spans="1:34" ht="15" x14ac:dyDescent="0.2">
      <c r="A1477" s="106" t="s">
        <v>23</v>
      </c>
      <c r="B1477" s="74" t="s">
        <v>1078</v>
      </c>
      <c r="C1477" s="74" t="s">
        <v>1113</v>
      </c>
      <c r="D1477" s="74" t="s">
        <v>1114</v>
      </c>
      <c r="E1477" s="74" t="s">
        <v>1115</v>
      </c>
      <c r="H1477" s="74" t="s">
        <v>249</v>
      </c>
      <c r="I1477" s="74" t="s">
        <v>2107</v>
      </c>
      <c r="J1477" s="74" t="s">
        <v>2108</v>
      </c>
      <c r="K1477" s="74" t="s">
        <v>24</v>
      </c>
      <c r="L1477" s="74" t="s">
        <v>2993</v>
      </c>
      <c r="M1477" s="107">
        <v>-9.7541762918247503</v>
      </c>
      <c r="N1477" s="107">
        <v>34.734418203705602</v>
      </c>
      <c r="O1477" s="108">
        <v>1794.2025316310301</v>
      </c>
      <c r="P1477" s="108">
        <v>1.5</v>
      </c>
      <c r="Q1477" s="108">
        <v>1.5579970249999999</v>
      </c>
      <c r="R1477" s="137"/>
      <c r="S1477" s="74" t="s">
        <v>2993</v>
      </c>
      <c r="U1477" s="109"/>
      <c r="AA1477" s="60"/>
      <c r="AB1477" s="60"/>
      <c r="AC1477" s="61"/>
      <c r="AD1477" s="62"/>
      <c r="AE1477" s="62"/>
      <c r="AF1477" s="63"/>
      <c r="AG1477" s="63"/>
      <c r="AH1477" s="74" t="s">
        <v>2993</v>
      </c>
    </row>
    <row r="1478" spans="1:34" ht="15" x14ac:dyDescent="0.2">
      <c r="A1478" s="106" t="s">
        <v>23</v>
      </c>
      <c r="B1478" s="74" t="s">
        <v>1078</v>
      </c>
      <c r="C1478" s="74" t="s">
        <v>1113</v>
      </c>
      <c r="D1478" s="74" t="s">
        <v>1114</v>
      </c>
      <c r="E1478" s="74" t="s">
        <v>1115</v>
      </c>
      <c r="H1478" s="74" t="s">
        <v>249</v>
      </c>
      <c r="I1478" s="74" t="s">
        <v>2107</v>
      </c>
      <c r="J1478" s="74" t="s">
        <v>2108</v>
      </c>
      <c r="K1478" s="74" t="s">
        <v>25</v>
      </c>
      <c r="L1478" s="74" t="s">
        <v>2993</v>
      </c>
      <c r="M1478" s="107">
        <v>-9.7536602929361198</v>
      </c>
      <c r="N1478" s="107">
        <v>34.734062462285998</v>
      </c>
      <c r="O1478" s="108">
        <v>1773.49826406177</v>
      </c>
      <c r="P1478" s="108">
        <v>1.5</v>
      </c>
      <c r="Q1478" s="108">
        <v>1.5579970249999999</v>
      </c>
      <c r="R1478" s="137"/>
      <c r="S1478" s="74" t="s">
        <v>2993</v>
      </c>
      <c r="U1478" s="109"/>
      <c r="AA1478" s="60"/>
      <c r="AB1478" s="60"/>
      <c r="AC1478" s="61"/>
      <c r="AD1478" s="62"/>
      <c r="AE1478" s="62"/>
      <c r="AF1478" s="63"/>
      <c r="AG1478" s="63"/>
      <c r="AH1478" s="113" t="s">
        <v>2414</v>
      </c>
    </row>
    <row r="1479" spans="1:34" ht="15" x14ac:dyDescent="0.2">
      <c r="A1479" s="106" t="s">
        <v>23</v>
      </c>
      <c r="B1479" s="74" t="s">
        <v>1078</v>
      </c>
      <c r="C1479" s="74" t="s">
        <v>1113</v>
      </c>
      <c r="D1479" s="74" t="s">
        <v>1114</v>
      </c>
      <c r="E1479" s="74" t="s">
        <v>1115</v>
      </c>
      <c r="H1479" s="74" t="s">
        <v>249</v>
      </c>
      <c r="I1479" s="74" t="s">
        <v>2107</v>
      </c>
      <c r="J1479" s="74" t="s">
        <v>2108</v>
      </c>
      <c r="K1479" s="74" t="s">
        <v>26</v>
      </c>
      <c r="L1479" s="74" t="s">
        <v>2993</v>
      </c>
      <c r="M1479" s="107">
        <v>-9.7541632909999993</v>
      </c>
      <c r="N1479" s="107">
        <v>34.734731160000003</v>
      </c>
      <c r="O1479" s="108">
        <v>1806.7871230000001</v>
      </c>
      <c r="P1479" s="108">
        <v>1.5</v>
      </c>
      <c r="Q1479" s="108">
        <v>1.5579970249999999</v>
      </c>
      <c r="R1479" s="137"/>
      <c r="S1479" s="74" t="s">
        <v>2993</v>
      </c>
      <c r="U1479" s="109"/>
      <c r="AA1479" s="60"/>
      <c r="AB1479" s="60"/>
      <c r="AC1479" s="61"/>
      <c r="AD1479" s="62"/>
      <c r="AE1479" s="62"/>
      <c r="AF1479" s="63"/>
      <c r="AG1479" s="63"/>
      <c r="AH1479" s="121" t="s">
        <v>2414</v>
      </c>
    </row>
    <row r="1480" spans="1:34" ht="15" x14ac:dyDescent="0.2">
      <c r="A1480" s="106" t="s">
        <v>23</v>
      </c>
      <c r="B1480" s="74" t="s">
        <v>1078</v>
      </c>
      <c r="C1480" s="74" t="s">
        <v>1113</v>
      </c>
      <c r="D1480" s="74" t="s">
        <v>1114</v>
      </c>
      <c r="E1480" s="74" t="s">
        <v>1115</v>
      </c>
      <c r="H1480" s="74" t="s">
        <v>250</v>
      </c>
      <c r="I1480" s="74" t="s">
        <v>1286</v>
      </c>
      <c r="J1480" s="74" t="s">
        <v>1286</v>
      </c>
      <c r="K1480" s="74" t="s">
        <v>24</v>
      </c>
      <c r="L1480" s="74" t="s">
        <v>2993</v>
      </c>
      <c r="M1480" s="107">
        <v>-9.7534023072158202</v>
      </c>
      <c r="N1480" s="107">
        <v>34.733813273694601</v>
      </c>
      <c r="O1480" s="108">
        <v>1776.23934239049</v>
      </c>
      <c r="P1480" s="108">
        <v>1.25</v>
      </c>
      <c r="Q1480" s="108">
        <v>1.2063666099999999</v>
      </c>
      <c r="R1480" s="137"/>
      <c r="U1480" s="109"/>
      <c r="AA1480" s="60"/>
      <c r="AB1480" s="60"/>
      <c r="AC1480" s="61"/>
      <c r="AD1480" s="62"/>
      <c r="AE1480" s="62"/>
      <c r="AF1480" s="63"/>
      <c r="AG1480" s="63"/>
      <c r="AH1480" s="113" t="s">
        <v>2414</v>
      </c>
    </row>
    <row r="1481" spans="1:34" ht="15" x14ac:dyDescent="0.2">
      <c r="A1481" s="106" t="s">
        <v>23</v>
      </c>
      <c r="B1481" s="74" t="s">
        <v>1078</v>
      </c>
      <c r="C1481" s="74" t="s">
        <v>1113</v>
      </c>
      <c r="D1481" s="74" t="s">
        <v>1114</v>
      </c>
      <c r="E1481" s="74" t="s">
        <v>1115</v>
      </c>
      <c r="H1481" s="74" t="s">
        <v>250</v>
      </c>
      <c r="I1481" s="74" t="s">
        <v>1286</v>
      </c>
      <c r="J1481" s="74" t="s">
        <v>1286</v>
      </c>
      <c r="K1481" s="74" t="s">
        <v>25</v>
      </c>
      <c r="L1481" s="74" t="s">
        <v>2993</v>
      </c>
      <c r="M1481" s="107">
        <v>-9.7531196558520392</v>
      </c>
      <c r="N1481" s="107">
        <v>34.733555998208899</v>
      </c>
      <c r="O1481" s="108">
        <v>1737.8725463353001</v>
      </c>
      <c r="P1481" s="108">
        <v>1.25</v>
      </c>
      <c r="Q1481" s="108">
        <v>1.2063666099999999</v>
      </c>
      <c r="R1481" s="137"/>
      <c r="U1481" s="109"/>
      <c r="AA1481" s="60"/>
      <c r="AB1481" s="60"/>
      <c r="AC1481" s="61"/>
      <c r="AD1481" s="62"/>
      <c r="AE1481" s="62"/>
      <c r="AF1481" s="63"/>
      <c r="AG1481" s="63"/>
      <c r="AH1481" s="74" t="s">
        <v>2993</v>
      </c>
    </row>
    <row r="1482" spans="1:34" ht="15" x14ac:dyDescent="0.2">
      <c r="A1482" s="106" t="s">
        <v>23</v>
      </c>
      <c r="B1482" s="74" t="s">
        <v>1078</v>
      </c>
      <c r="C1482" s="74" t="s">
        <v>1113</v>
      </c>
      <c r="D1482" s="74" t="s">
        <v>1114</v>
      </c>
      <c r="E1482" s="74" t="s">
        <v>1115</v>
      </c>
      <c r="H1482" s="74" t="s">
        <v>250</v>
      </c>
      <c r="I1482" s="74" t="s">
        <v>1286</v>
      </c>
      <c r="J1482" s="74" t="s">
        <v>1286</v>
      </c>
      <c r="K1482" s="74" t="s">
        <v>26</v>
      </c>
      <c r="L1482" s="74" t="s">
        <v>2993</v>
      </c>
      <c r="M1482" s="107">
        <v>-9.7535542849999999</v>
      </c>
      <c r="N1482" s="107">
        <v>34.73427169</v>
      </c>
      <c r="O1482" s="108">
        <v>1793.980086</v>
      </c>
      <c r="P1482" s="108">
        <v>1.25</v>
      </c>
      <c r="Q1482" s="108">
        <v>1.2063666099999999</v>
      </c>
      <c r="R1482" s="137"/>
      <c r="U1482" s="109"/>
      <c r="AA1482" s="60"/>
      <c r="AB1482" s="60"/>
      <c r="AC1482" s="61"/>
      <c r="AD1482" s="62"/>
      <c r="AE1482" s="62"/>
      <c r="AF1482" s="63"/>
      <c r="AG1482" s="63"/>
      <c r="AH1482" s="74" t="s">
        <v>2993</v>
      </c>
    </row>
    <row r="1483" spans="1:34" ht="15" x14ac:dyDescent="0.2">
      <c r="A1483" s="106" t="s">
        <v>23</v>
      </c>
      <c r="B1483" s="74" t="s">
        <v>1078</v>
      </c>
      <c r="C1483" s="74" t="s">
        <v>1113</v>
      </c>
      <c r="D1483" s="74" t="s">
        <v>1114</v>
      </c>
      <c r="E1483" s="74" t="s">
        <v>1115</v>
      </c>
      <c r="H1483" s="74" t="s">
        <v>251</v>
      </c>
      <c r="I1483" s="74" t="s">
        <v>252</v>
      </c>
      <c r="J1483" s="74" t="s">
        <v>2875</v>
      </c>
      <c r="K1483" s="74" t="s">
        <v>24</v>
      </c>
      <c r="L1483" s="74" t="s">
        <v>2993</v>
      </c>
      <c r="M1483" s="107">
        <v>-9.7549282787964202</v>
      </c>
      <c r="N1483" s="107">
        <v>34.732981343118198</v>
      </c>
      <c r="O1483" s="108">
        <v>1721.3505054349901</v>
      </c>
      <c r="P1483" s="108">
        <v>1</v>
      </c>
      <c r="Q1483" s="108">
        <v>0.75663550999999996</v>
      </c>
      <c r="R1483" s="137"/>
      <c r="U1483" s="109"/>
      <c r="Z1483" s="110"/>
      <c r="AA1483" s="60"/>
      <c r="AB1483" s="60"/>
      <c r="AC1483" s="61"/>
      <c r="AD1483" s="61"/>
      <c r="AE1483" s="61"/>
      <c r="AF1483" s="63"/>
      <c r="AG1483" s="63"/>
      <c r="AH1483" s="74" t="s">
        <v>2993</v>
      </c>
    </row>
    <row r="1484" spans="1:34" ht="15" x14ac:dyDescent="0.2">
      <c r="A1484" s="106" t="s">
        <v>23</v>
      </c>
      <c r="B1484" s="74" t="s">
        <v>1078</v>
      </c>
      <c r="C1484" s="74" t="s">
        <v>1113</v>
      </c>
      <c r="D1484" s="74" t="s">
        <v>1114</v>
      </c>
      <c r="E1484" s="74" t="s">
        <v>1115</v>
      </c>
      <c r="H1484" s="74" t="s">
        <v>251</v>
      </c>
      <c r="I1484" s="74" t="s">
        <v>252</v>
      </c>
      <c r="J1484" s="74" t="s">
        <v>2875</v>
      </c>
      <c r="K1484" s="74" t="s">
        <v>25</v>
      </c>
      <c r="L1484" s="74" t="s">
        <v>2993</v>
      </c>
      <c r="M1484" s="107">
        <v>-9.7547117437676896</v>
      </c>
      <c r="N1484" s="107">
        <v>34.733230010937298</v>
      </c>
      <c r="O1484" s="108">
        <v>1718.3137793862199</v>
      </c>
      <c r="P1484" s="108">
        <v>1</v>
      </c>
      <c r="Q1484" s="108">
        <v>0.75663550999999996</v>
      </c>
      <c r="R1484" s="137"/>
      <c r="U1484" s="109"/>
      <c r="Z1484" s="110"/>
      <c r="AA1484" s="60"/>
      <c r="AB1484" s="60"/>
      <c r="AC1484" s="61"/>
      <c r="AD1484" s="61"/>
      <c r="AE1484" s="61"/>
      <c r="AF1484" s="63"/>
      <c r="AG1484" s="63"/>
      <c r="AH1484" s="74" t="s">
        <v>2993</v>
      </c>
    </row>
    <row r="1485" spans="1:34" ht="15" x14ac:dyDescent="0.2">
      <c r="A1485" s="106" t="s">
        <v>23</v>
      </c>
      <c r="B1485" s="74" t="s">
        <v>1078</v>
      </c>
      <c r="C1485" s="74" t="s">
        <v>1113</v>
      </c>
      <c r="D1485" s="74" t="s">
        <v>1114</v>
      </c>
      <c r="E1485" s="74" t="s">
        <v>1115</v>
      </c>
      <c r="H1485" s="74" t="s">
        <v>251</v>
      </c>
      <c r="I1485" s="74" t="s">
        <v>252</v>
      </c>
      <c r="J1485" s="74" t="s">
        <v>2875</v>
      </c>
      <c r="K1485" s="74" t="s">
        <v>26</v>
      </c>
      <c r="L1485" s="74" t="s">
        <v>2993</v>
      </c>
      <c r="M1485" s="107">
        <v>-9.7550492920000007</v>
      </c>
      <c r="N1485" s="107">
        <v>34.732770459999998</v>
      </c>
      <c r="O1485" s="108">
        <v>1733.4537809999999</v>
      </c>
      <c r="P1485" s="108">
        <v>1</v>
      </c>
      <c r="Q1485" s="108">
        <v>0.75663550999999996</v>
      </c>
      <c r="R1485" s="137"/>
      <c r="U1485" s="109"/>
      <c r="Z1485" s="110"/>
      <c r="AA1485" s="60"/>
      <c r="AB1485" s="60"/>
      <c r="AC1485" s="61"/>
      <c r="AD1485" s="61"/>
      <c r="AE1485" s="61"/>
      <c r="AF1485" s="63"/>
      <c r="AG1485" s="63"/>
      <c r="AH1485" s="74" t="s">
        <v>2993</v>
      </c>
    </row>
    <row r="1486" spans="1:34" ht="15" x14ac:dyDescent="0.2">
      <c r="A1486" s="106" t="s">
        <v>23</v>
      </c>
      <c r="B1486" s="74" t="s">
        <v>1078</v>
      </c>
      <c r="C1486" s="74" t="s">
        <v>1113</v>
      </c>
      <c r="D1486" s="74" t="s">
        <v>1114</v>
      </c>
      <c r="E1486" s="74" t="s">
        <v>1115</v>
      </c>
      <c r="H1486" s="74" t="s">
        <v>253</v>
      </c>
      <c r="I1486" s="74" t="s">
        <v>254</v>
      </c>
      <c r="J1486" s="74" t="s">
        <v>1581</v>
      </c>
      <c r="K1486" s="74" t="s">
        <v>24</v>
      </c>
      <c r="L1486" s="74" t="s">
        <v>2993</v>
      </c>
      <c r="M1486" s="107">
        <v>-9.7549320225295695</v>
      </c>
      <c r="N1486" s="107">
        <v>34.732623626243097</v>
      </c>
      <c r="O1486" s="108">
        <v>1754.98453217067</v>
      </c>
      <c r="P1486" s="108">
        <v>2</v>
      </c>
      <c r="Q1486" s="108">
        <v>0.61825671000000004</v>
      </c>
      <c r="R1486" s="137"/>
      <c r="U1486" s="109"/>
      <c r="AA1486" s="60"/>
      <c r="AB1486" s="60"/>
      <c r="AC1486" s="61"/>
      <c r="AD1486" s="62"/>
      <c r="AE1486" s="62"/>
      <c r="AF1486" s="63"/>
      <c r="AG1486" s="63"/>
      <c r="AH1486" s="74" t="s">
        <v>2993</v>
      </c>
    </row>
    <row r="1487" spans="1:34" ht="15" x14ac:dyDescent="0.2">
      <c r="A1487" s="106" t="s">
        <v>23</v>
      </c>
      <c r="B1487" s="74" t="s">
        <v>1078</v>
      </c>
      <c r="C1487" s="74" t="s">
        <v>1113</v>
      </c>
      <c r="D1487" s="74" t="s">
        <v>1114</v>
      </c>
      <c r="E1487" s="74" t="s">
        <v>1115</v>
      </c>
      <c r="H1487" s="74" t="s">
        <v>253</v>
      </c>
      <c r="I1487" s="74" t="s">
        <v>254</v>
      </c>
      <c r="J1487" s="74" t="s">
        <v>1581</v>
      </c>
      <c r="K1487" s="74" t="s">
        <v>25</v>
      </c>
      <c r="L1487" s="74" t="s">
        <v>2993</v>
      </c>
      <c r="M1487" s="107">
        <v>-9.7548482751957692</v>
      </c>
      <c r="N1487" s="107">
        <v>34.732393678815903</v>
      </c>
      <c r="O1487" s="108">
        <v>1770.64015292202</v>
      </c>
      <c r="P1487" s="108">
        <v>2</v>
      </c>
      <c r="Q1487" s="108">
        <v>0.61825671000000004</v>
      </c>
      <c r="R1487" s="137"/>
      <c r="U1487" s="109"/>
      <c r="AA1487" s="60"/>
      <c r="AB1487" s="60"/>
      <c r="AC1487" s="61"/>
      <c r="AD1487" s="62"/>
      <c r="AE1487" s="62"/>
      <c r="AF1487" s="63"/>
      <c r="AG1487" s="63"/>
      <c r="AH1487" s="74" t="s">
        <v>2719</v>
      </c>
    </row>
    <row r="1488" spans="1:34" ht="15" x14ac:dyDescent="0.2">
      <c r="A1488" s="106" t="s">
        <v>23</v>
      </c>
      <c r="B1488" s="74" t="s">
        <v>1078</v>
      </c>
      <c r="C1488" s="74" t="s">
        <v>1113</v>
      </c>
      <c r="D1488" s="74" t="s">
        <v>1114</v>
      </c>
      <c r="E1488" s="74" t="s">
        <v>1115</v>
      </c>
      <c r="H1488" s="74" t="s">
        <v>253</v>
      </c>
      <c r="I1488" s="74" t="s">
        <v>254</v>
      </c>
      <c r="J1488" s="74" t="s">
        <v>1581</v>
      </c>
      <c r="K1488" s="74" t="s">
        <v>26</v>
      </c>
      <c r="L1488" s="74" t="s">
        <v>2993</v>
      </c>
      <c r="M1488" s="107">
        <v>-9.7549489719999993</v>
      </c>
      <c r="N1488" s="107">
        <v>34.732648830000002</v>
      </c>
      <c r="O1488" s="108">
        <v>1754.989186</v>
      </c>
      <c r="P1488" s="108">
        <v>2</v>
      </c>
      <c r="Q1488" s="108">
        <v>0.61825671000000004</v>
      </c>
      <c r="R1488" s="137"/>
      <c r="U1488" s="109"/>
      <c r="AA1488" s="60"/>
      <c r="AB1488" s="60"/>
      <c r="AC1488" s="61"/>
      <c r="AD1488" s="62"/>
      <c r="AE1488" s="62"/>
      <c r="AF1488" s="63"/>
      <c r="AG1488" s="63"/>
      <c r="AH1488" s="74" t="s">
        <v>2719</v>
      </c>
    </row>
    <row r="1489" spans="1:34" ht="15" x14ac:dyDescent="0.2">
      <c r="A1489" s="106" t="s">
        <v>23</v>
      </c>
      <c r="B1489" s="74" t="s">
        <v>1078</v>
      </c>
      <c r="C1489" s="74" t="s">
        <v>1113</v>
      </c>
      <c r="D1489" s="74" t="s">
        <v>1114</v>
      </c>
      <c r="E1489" s="74" t="s">
        <v>1115</v>
      </c>
      <c r="H1489" s="74" t="s">
        <v>255</v>
      </c>
      <c r="I1489" s="74" t="s">
        <v>1116</v>
      </c>
      <c r="J1489" s="74" t="s">
        <v>1116</v>
      </c>
      <c r="K1489" s="74" t="s">
        <v>24</v>
      </c>
      <c r="L1489" s="74" t="s">
        <v>2993</v>
      </c>
      <c r="M1489" s="107">
        <v>-9.7566263495713095</v>
      </c>
      <c r="N1489" s="107">
        <v>34.731117262832399</v>
      </c>
      <c r="O1489" s="108">
        <v>1779.53905189221</v>
      </c>
      <c r="P1489" s="108">
        <v>1</v>
      </c>
      <c r="Q1489" s="108">
        <v>0.96889870499999997</v>
      </c>
      <c r="R1489" s="137"/>
      <c r="U1489" s="109"/>
      <c r="AA1489" s="60"/>
      <c r="AB1489" s="60"/>
      <c r="AC1489" s="61"/>
      <c r="AD1489" s="62"/>
      <c r="AE1489" s="62"/>
      <c r="AF1489" s="63"/>
      <c r="AG1489" s="63"/>
      <c r="AH1489" s="74" t="s">
        <v>2719</v>
      </c>
    </row>
    <row r="1490" spans="1:34" ht="15" x14ac:dyDescent="0.2">
      <c r="A1490" s="106" t="s">
        <v>23</v>
      </c>
      <c r="B1490" s="74" t="s">
        <v>1078</v>
      </c>
      <c r="C1490" s="74" t="s">
        <v>1113</v>
      </c>
      <c r="D1490" s="74" t="s">
        <v>1114</v>
      </c>
      <c r="E1490" s="74" t="s">
        <v>1115</v>
      </c>
      <c r="H1490" s="74" t="s">
        <v>255</v>
      </c>
      <c r="I1490" s="74" t="s">
        <v>1116</v>
      </c>
      <c r="J1490" s="74" t="s">
        <v>1116</v>
      </c>
      <c r="K1490" s="74" t="s">
        <v>25</v>
      </c>
      <c r="L1490" s="74" t="s">
        <v>2993</v>
      </c>
      <c r="M1490" s="107">
        <v>-9.7568414152384104</v>
      </c>
      <c r="N1490" s="107">
        <v>34.731338922085797</v>
      </c>
      <c r="O1490" s="108">
        <v>1811.54473926932</v>
      </c>
      <c r="P1490" s="108">
        <v>1</v>
      </c>
      <c r="Q1490" s="108">
        <v>0.96889870499999997</v>
      </c>
      <c r="R1490" s="137"/>
      <c r="U1490" s="109"/>
      <c r="AA1490" s="60"/>
      <c r="AB1490" s="60"/>
      <c r="AC1490" s="61"/>
      <c r="AD1490" s="62"/>
      <c r="AE1490" s="62"/>
      <c r="AF1490" s="63"/>
      <c r="AG1490" s="63"/>
      <c r="AH1490" s="74" t="s">
        <v>1162</v>
      </c>
    </row>
    <row r="1491" spans="1:34" ht="15" x14ac:dyDescent="0.2">
      <c r="A1491" s="106" t="s">
        <v>23</v>
      </c>
      <c r="B1491" s="74" t="s">
        <v>1078</v>
      </c>
      <c r="C1491" s="74" t="s">
        <v>1113</v>
      </c>
      <c r="D1491" s="74" t="s">
        <v>1114</v>
      </c>
      <c r="E1491" s="74" t="s">
        <v>1115</v>
      </c>
      <c r="H1491" s="74" t="s">
        <v>255</v>
      </c>
      <c r="I1491" s="74" t="s">
        <v>1116</v>
      </c>
      <c r="J1491" s="74" t="s">
        <v>1116</v>
      </c>
      <c r="K1491" s="74" t="s">
        <v>26</v>
      </c>
      <c r="L1491" s="74" t="s">
        <v>2993</v>
      </c>
      <c r="M1491" s="107">
        <v>-9.7561333920000006</v>
      </c>
      <c r="N1491" s="107">
        <v>34.730915060000001</v>
      </c>
      <c r="O1491" s="108">
        <v>1790.1508249999999</v>
      </c>
      <c r="P1491" s="108">
        <v>1</v>
      </c>
      <c r="Q1491" s="108">
        <v>0.96889870499999997</v>
      </c>
      <c r="R1491" s="137"/>
      <c r="U1491" s="109"/>
      <c r="AA1491" s="60"/>
      <c r="AB1491" s="60"/>
      <c r="AC1491" s="61"/>
      <c r="AD1491" s="62"/>
      <c r="AE1491" s="62"/>
      <c r="AF1491" s="63"/>
      <c r="AG1491" s="63"/>
      <c r="AH1491" s="74" t="s">
        <v>1162</v>
      </c>
    </row>
    <row r="1492" spans="1:34" ht="15" x14ac:dyDescent="0.2">
      <c r="A1492" s="106" t="s">
        <v>23</v>
      </c>
      <c r="B1492" s="74" t="s">
        <v>1078</v>
      </c>
      <c r="C1492" s="74" t="s">
        <v>1113</v>
      </c>
      <c r="D1492" s="74" t="s">
        <v>1114</v>
      </c>
      <c r="E1492" s="74" t="s">
        <v>1115</v>
      </c>
      <c r="H1492" s="74" t="s">
        <v>256</v>
      </c>
      <c r="I1492" s="74" t="s">
        <v>257</v>
      </c>
      <c r="J1492" s="74" t="s">
        <v>257</v>
      </c>
      <c r="K1492" s="74" t="s">
        <v>24</v>
      </c>
      <c r="L1492" s="74" t="s">
        <v>2993</v>
      </c>
      <c r="M1492" s="107">
        <v>-9.7581647360441099</v>
      </c>
      <c r="N1492" s="107">
        <v>34.728816645991202</v>
      </c>
      <c r="O1492" s="108">
        <v>1703.49818430394</v>
      </c>
      <c r="P1492" s="108">
        <v>2</v>
      </c>
      <c r="Q1492" s="108">
        <v>2.6736760999999998</v>
      </c>
      <c r="R1492" s="137"/>
      <c r="U1492" s="109"/>
      <c r="AA1492" s="60"/>
      <c r="AB1492" s="60"/>
      <c r="AC1492" s="61"/>
      <c r="AD1492" s="62"/>
      <c r="AE1492" s="62"/>
      <c r="AF1492" s="63"/>
      <c r="AG1492" s="63"/>
      <c r="AH1492" s="74" t="s">
        <v>1162</v>
      </c>
    </row>
    <row r="1493" spans="1:34" ht="15" x14ac:dyDescent="0.2">
      <c r="A1493" s="106" t="s">
        <v>23</v>
      </c>
      <c r="B1493" s="74" t="s">
        <v>1078</v>
      </c>
      <c r="C1493" s="74" t="s">
        <v>1113</v>
      </c>
      <c r="D1493" s="74" t="s">
        <v>1114</v>
      </c>
      <c r="E1493" s="74" t="s">
        <v>1115</v>
      </c>
      <c r="H1493" s="74" t="s">
        <v>256</v>
      </c>
      <c r="I1493" s="74" t="s">
        <v>257</v>
      </c>
      <c r="J1493" s="74" t="s">
        <v>257</v>
      </c>
      <c r="K1493" s="74" t="s">
        <v>25</v>
      </c>
      <c r="L1493" s="74" t="s">
        <v>2993</v>
      </c>
      <c r="M1493" s="107">
        <v>-9.7586436600386808</v>
      </c>
      <c r="N1493" s="107">
        <v>34.728864317416701</v>
      </c>
      <c r="O1493" s="108">
        <v>1726.6482374627001</v>
      </c>
      <c r="P1493" s="108">
        <v>2</v>
      </c>
      <c r="Q1493" s="108">
        <v>2.6736760999999998</v>
      </c>
      <c r="R1493" s="137"/>
      <c r="U1493" s="109"/>
      <c r="AA1493" s="60"/>
      <c r="AB1493" s="60"/>
      <c r="AC1493" s="61"/>
      <c r="AD1493" s="62"/>
      <c r="AE1493" s="62"/>
      <c r="AF1493" s="63"/>
      <c r="AG1493" s="63"/>
      <c r="AH1493" s="121" t="s">
        <v>2404</v>
      </c>
    </row>
    <row r="1494" spans="1:34" ht="15" x14ac:dyDescent="0.2">
      <c r="A1494" s="106" t="s">
        <v>23</v>
      </c>
      <c r="B1494" s="74" t="s">
        <v>1078</v>
      </c>
      <c r="C1494" s="74" t="s">
        <v>1113</v>
      </c>
      <c r="D1494" s="74" t="s">
        <v>1114</v>
      </c>
      <c r="E1494" s="74" t="s">
        <v>1115</v>
      </c>
      <c r="H1494" s="74" t="s">
        <v>256</v>
      </c>
      <c r="I1494" s="74" t="s">
        <v>257</v>
      </c>
      <c r="J1494" s="74" t="s">
        <v>257</v>
      </c>
      <c r="K1494" s="74" t="s">
        <v>26</v>
      </c>
      <c r="L1494" s="74" t="s">
        <v>2993</v>
      </c>
      <c r="M1494" s="107">
        <v>-9.7582055160000003</v>
      </c>
      <c r="N1494" s="107">
        <v>34.729445200000001</v>
      </c>
      <c r="O1494" s="108">
        <v>1759.4586280000001</v>
      </c>
      <c r="P1494" s="108">
        <v>2</v>
      </c>
      <c r="Q1494" s="108">
        <v>2.6736760999999998</v>
      </c>
      <c r="R1494" s="137"/>
      <c r="U1494" s="109"/>
      <c r="AA1494" s="60"/>
      <c r="AB1494" s="60"/>
      <c r="AC1494" s="61"/>
      <c r="AD1494" s="62"/>
      <c r="AE1494" s="62"/>
      <c r="AF1494" s="63"/>
      <c r="AG1494" s="63"/>
      <c r="AH1494" s="113" t="s">
        <v>2993</v>
      </c>
    </row>
    <row r="1495" spans="1:34" ht="15" x14ac:dyDescent="0.2">
      <c r="A1495" s="106" t="s">
        <v>23</v>
      </c>
      <c r="B1495" s="74" t="s">
        <v>1078</v>
      </c>
      <c r="C1495" s="74" t="s">
        <v>1113</v>
      </c>
      <c r="D1495" s="74" t="s">
        <v>1114</v>
      </c>
      <c r="E1495" s="74" t="s">
        <v>1404</v>
      </c>
      <c r="H1495" s="74" t="s">
        <v>258</v>
      </c>
      <c r="I1495" s="74" t="s">
        <v>1429</v>
      </c>
      <c r="J1495" s="74" t="s">
        <v>1430</v>
      </c>
      <c r="K1495" s="74" t="s">
        <v>24</v>
      </c>
      <c r="L1495" s="74" t="s">
        <v>2993</v>
      </c>
      <c r="M1495" s="107">
        <v>-9.7265733333333309</v>
      </c>
      <c r="N1495" s="107">
        <v>34.749173333333303</v>
      </c>
      <c r="O1495" s="108">
        <v>1967.5</v>
      </c>
      <c r="P1495" s="108">
        <v>1</v>
      </c>
      <c r="Q1495" s="108">
        <v>1.169053755</v>
      </c>
      <c r="R1495" s="137"/>
      <c r="U1495" s="109"/>
      <c r="AA1495" s="60"/>
      <c r="AB1495" s="60"/>
      <c r="AC1495" s="61"/>
      <c r="AD1495" s="62"/>
      <c r="AE1495" s="62"/>
      <c r="AF1495" s="63"/>
      <c r="AG1495" s="63"/>
      <c r="AH1495" s="113" t="s">
        <v>2993</v>
      </c>
    </row>
    <row r="1496" spans="1:34" ht="15" x14ac:dyDescent="0.2">
      <c r="A1496" s="106" t="s">
        <v>23</v>
      </c>
      <c r="B1496" s="74" t="s">
        <v>1078</v>
      </c>
      <c r="C1496" s="74" t="s">
        <v>1113</v>
      </c>
      <c r="D1496" s="74" t="s">
        <v>1114</v>
      </c>
      <c r="E1496" s="74" t="s">
        <v>1404</v>
      </c>
      <c r="H1496" s="74" t="s">
        <v>258</v>
      </c>
      <c r="I1496" s="74" t="s">
        <v>1429</v>
      </c>
      <c r="J1496" s="74" t="s">
        <v>1430</v>
      </c>
      <c r="K1496" s="74" t="s">
        <v>25</v>
      </c>
      <c r="L1496" s="74" t="s">
        <v>2993</v>
      </c>
      <c r="M1496" s="107">
        <v>-9.7264033333333302</v>
      </c>
      <c r="N1496" s="107">
        <v>34.748721666666597</v>
      </c>
      <c r="O1496" s="108">
        <v>1953.3</v>
      </c>
      <c r="P1496" s="108">
        <v>1</v>
      </c>
      <c r="Q1496" s="108">
        <v>1.169053755</v>
      </c>
      <c r="R1496" s="137"/>
      <c r="U1496" s="109"/>
      <c r="AA1496" s="60"/>
      <c r="AB1496" s="60"/>
      <c r="AC1496" s="61"/>
      <c r="AD1496" s="62"/>
      <c r="AE1496" s="62"/>
      <c r="AF1496" s="63"/>
      <c r="AG1496" s="63"/>
      <c r="AH1496" s="121" t="s">
        <v>2993</v>
      </c>
    </row>
    <row r="1497" spans="1:34" ht="15" x14ac:dyDescent="0.2">
      <c r="A1497" s="106" t="s">
        <v>23</v>
      </c>
      <c r="B1497" s="74" t="s">
        <v>1078</v>
      </c>
      <c r="C1497" s="74" t="s">
        <v>1113</v>
      </c>
      <c r="D1497" s="74" t="s">
        <v>1114</v>
      </c>
      <c r="E1497" s="74" t="s">
        <v>1404</v>
      </c>
      <c r="H1497" s="74" t="s">
        <v>258</v>
      </c>
      <c r="I1497" s="74" t="s">
        <v>1429</v>
      </c>
      <c r="J1497" s="74" t="s">
        <v>1430</v>
      </c>
      <c r="K1497" s="74" t="s">
        <v>26</v>
      </c>
      <c r="L1497" s="74" t="s">
        <v>2993</v>
      </c>
      <c r="M1497" s="107">
        <v>-9.7268316670000008</v>
      </c>
      <c r="N1497" s="107">
        <v>34.749614999999999</v>
      </c>
      <c r="O1497" s="108">
        <v>1978.7</v>
      </c>
      <c r="P1497" s="108">
        <v>1</v>
      </c>
      <c r="Q1497" s="108">
        <v>1.169053755</v>
      </c>
      <c r="R1497" s="137"/>
      <c r="U1497" s="109"/>
      <c r="AA1497" s="60"/>
      <c r="AB1497" s="60"/>
      <c r="AC1497" s="61"/>
      <c r="AD1497" s="62"/>
      <c r="AE1497" s="62"/>
      <c r="AF1497" s="63"/>
      <c r="AG1497" s="63"/>
      <c r="AH1497" s="113" t="s">
        <v>2404</v>
      </c>
    </row>
    <row r="1498" spans="1:34" ht="15" x14ac:dyDescent="0.2">
      <c r="A1498" s="106" t="s">
        <v>23</v>
      </c>
      <c r="B1498" s="74" t="s">
        <v>1078</v>
      </c>
      <c r="C1498" s="74" t="s">
        <v>1113</v>
      </c>
      <c r="D1498" s="74" t="s">
        <v>1114</v>
      </c>
      <c r="E1498" s="74" t="s">
        <v>1404</v>
      </c>
      <c r="H1498" s="74" t="s">
        <v>259</v>
      </c>
      <c r="I1498" s="74" t="s">
        <v>2171</v>
      </c>
      <c r="J1498" s="74" t="s">
        <v>2172</v>
      </c>
      <c r="K1498" s="74" t="s">
        <v>24</v>
      </c>
      <c r="L1498" s="74" t="s">
        <v>2993</v>
      </c>
      <c r="M1498" s="107">
        <v>-9.7244866666666603</v>
      </c>
      <c r="N1498" s="107">
        <v>34.7528783333333</v>
      </c>
      <c r="O1498" s="108">
        <v>1970.7</v>
      </c>
      <c r="P1498" s="108">
        <v>0.75</v>
      </c>
      <c r="Q1498" s="108">
        <v>0.43169243499999999</v>
      </c>
      <c r="R1498" s="137"/>
      <c r="S1498" s="74" t="s">
        <v>2993</v>
      </c>
      <c r="U1498" s="109"/>
      <c r="AA1498" s="60"/>
      <c r="AB1498" s="60"/>
      <c r="AC1498" s="61"/>
      <c r="AD1498" s="62"/>
      <c r="AE1498" s="62"/>
      <c r="AF1498" s="63"/>
      <c r="AG1498" s="63"/>
      <c r="AH1498" s="113" t="s">
        <v>2404</v>
      </c>
    </row>
    <row r="1499" spans="1:34" ht="15" x14ac:dyDescent="0.2">
      <c r="A1499" s="106" t="s">
        <v>23</v>
      </c>
      <c r="B1499" s="74" t="s">
        <v>1078</v>
      </c>
      <c r="C1499" s="74" t="s">
        <v>1113</v>
      </c>
      <c r="D1499" s="74" t="s">
        <v>1114</v>
      </c>
      <c r="E1499" s="74" t="s">
        <v>1404</v>
      </c>
      <c r="H1499" s="74" t="s">
        <v>259</v>
      </c>
      <c r="I1499" s="74" t="s">
        <v>2171</v>
      </c>
      <c r="J1499" s="74" t="s">
        <v>2172</v>
      </c>
      <c r="K1499" s="74" t="s">
        <v>25</v>
      </c>
      <c r="L1499" s="74" t="s">
        <v>2993</v>
      </c>
      <c r="M1499" s="107">
        <v>-9.7245566666666594</v>
      </c>
      <c r="N1499" s="107">
        <v>34.752521666666603</v>
      </c>
      <c r="O1499" s="108">
        <v>1986.7</v>
      </c>
      <c r="P1499" s="108">
        <v>0.75</v>
      </c>
      <c r="Q1499" s="108">
        <v>0.43169243499999999</v>
      </c>
      <c r="R1499" s="137"/>
      <c r="S1499" s="74" t="s">
        <v>2993</v>
      </c>
      <c r="U1499" s="109"/>
      <c r="AA1499" s="60"/>
      <c r="AB1499" s="60"/>
      <c r="AC1499" s="61"/>
      <c r="AD1499" s="62"/>
      <c r="AE1499" s="62"/>
      <c r="AF1499" s="63"/>
      <c r="AG1499" s="63"/>
      <c r="AH1499" s="74" t="s">
        <v>2459</v>
      </c>
    </row>
    <row r="1500" spans="1:34" ht="15" x14ac:dyDescent="0.2">
      <c r="A1500" s="106" t="s">
        <v>23</v>
      </c>
      <c r="B1500" s="74" t="s">
        <v>1078</v>
      </c>
      <c r="C1500" s="74" t="s">
        <v>1113</v>
      </c>
      <c r="D1500" s="74" t="s">
        <v>1114</v>
      </c>
      <c r="E1500" s="74" t="s">
        <v>1404</v>
      </c>
      <c r="H1500" s="74" t="s">
        <v>259</v>
      </c>
      <c r="I1500" s="74" t="s">
        <v>2171</v>
      </c>
      <c r="J1500" s="74" t="s">
        <v>2172</v>
      </c>
      <c r="K1500" s="74" t="s">
        <v>26</v>
      </c>
      <c r="L1500" s="74" t="s">
        <v>2993</v>
      </c>
      <c r="M1500" s="107">
        <v>-9.7246916670000001</v>
      </c>
      <c r="N1500" s="107">
        <v>34.753088329999997</v>
      </c>
      <c r="O1500" s="108">
        <v>1991.5</v>
      </c>
      <c r="P1500" s="108">
        <v>0.75</v>
      </c>
      <c r="Q1500" s="108">
        <v>0.43169243499999999</v>
      </c>
      <c r="R1500" s="137"/>
      <c r="S1500" s="74" t="s">
        <v>2993</v>
      </c>
      <c r="U1500" s="109"/>
      <c r="AA1500" s="60"/>
      <c r="AB1500" s="60"/>
      <c r="AC1500" s="61"/>
      <c r="AD1500" s="62"/>
      <c r="AE1500" s="62"/>
      <c r="AF1500" s="63"/>
      <c r="AG1500" s="63"/>
      <c r="AH1500" s="74" t="s">
        <v>2459</v>
      </c>
    </row>
    <row r="1501" spans="1:34" ht="15" x14ac:dyDescent="0.2">
      <c r="A1501" s="106" t="s">
        <v>23</v>
      </c>
      <c r="B1501" s="74" t="s">
        <v>1078</v>
      </c>
      <c r="C1501" s="74" t="s">
        <v>1113</v>
      </c>
      <c r="D1501" s="74" t="s">
        <v>1114</v>
      </c>
      <c r="E1501" s="74" t="s">
        <v>1404</v>
      </c>
      <c r="H1501" s="74" t="s">
        <v>262</v>
      </c>
      <c r="I1501" s="74" t="s">
        <v>1446</v>
      </c>
      <c r="J1501" s="74" t="s">
        <v>1447</v>
      </c>
      <c r="K1501" s="74" t="s">
        <v>24</v>
      </c>
      <c r="L1501" s="74" t="s">
        <v>2993</v>
      </c>
      <c r="M1501" s="107">
        <v>-9.7283600000000003</v>
      </c>
      <c r="N1501" s="107">
        <v>34.751253333333302</v>
      </c>
      <c r="O1501" s="108">
        <v>1968.6</v>
      </c>
      <c r="P1501" s="108">
        <v>0.5</v>
      </c>
      <c r="Q1501" s="108">
        <v>0.53349969500000005</v>
      </c>
      <c r="R1501" s="137"/>
      <c r="S1501" s="74" t="s">
        <v>2993</v>
      </c>
      <c r="U1501" s="109"/>
      <c r="AA1501" s="60"/>
      <c r="AB1501" s="60"/>
      <c r="AC1501" s="61"/>
      <c r="AD1501" s="62"/>
      <c r="AE1501" s="62"/>
      <c r="AF1501" s="63"/>
      <c r="AG1501" s="63"/>
      <c r="AH1501" s="74" t="s">
        <v>2459</v>
      </c>
    </row>
    <row r="1502" spans="1:34" ht="15" x14ac:dyDescent="0.2">
      <c r="A1502" s="106" t="s">
        <v>23</v>
      </c>
      <c r="B1502" s="74" t="s">
        <v>1078</v>
      </c>
      <c r="C1502" s="74" t="s">
        <v>1113</v>
      </c>
      <c r="D1502" s="74" t="s">
        <v>1114</v>
      </c>
      <c r="E1502" s="74" t="s">
        <v>1404</v>
      </c>
      <c r="H1502" s="74" t="s">
        <v>262</v>
      </c>
      <c r="I1502" s="74" t="s">
        <v>1446</v>
      </c>
      <c r="J1502" s="74" t="s">
        <v>1447</v>
      </c>
      <c r="K1502" s="74" t="s">
        <v>25</v>
      </c>
      <c r="L1502" s="74" t="s">
        <v>2993</v>
      </c>
      <c r="M1502" s="107">
        <v>-9.7283349999999995</v>
      </c>
      <c r="N1502" s="107">
        <v>34.751446666666602</v>
      </c>
      <c r="O1502" s="108">
        <v>1967.3</v>
      </c>
      <c r="P1502" s="108">
        <v>0.5</v>
      </c>
      <c r="Q1502" s="108">
        <v>0.53349969500000005</v>
      </c>
      <c r="R1502" s="137"/>
      <c r="S1502" s="74" t="s">
        <v>2993</v>
      </c>
      <c r="U1502" s="109"/>
      <c r="AA1502" s="60"/>
      <c r="AB1502" s="60"/>
      <c r="AC1502" s="61"/>
      <c r="AD1502" s="62"/>
      <c r="AE1502" s="62"/>
      <c r="AF1502" s="63"/>
      <c r="AG1502" s="63"/>
      <c r="AH1502" s="74" t="s">
        <v>2476</v>
      </c>
    </row>
    <row r="1503" spans="1:34" ht="15" x14ac:dyDescent="0.2">
      <c r="A1503" s="106" t="s">
        <v>23</v>
      </c>
      <c r="B1503" s="74" t="s">
        <v>1078</v>
      </c>
      <c r="C1503" s="74" t="s">
        <v>1113</v>
      </c>
      <c r="D1503" s="74" t="s">
        <v>1114</v>
      </c>
      <c r="E1503" s="74" t="s">
        <v>1404</v>
      </c>
      <c r="H1503" s="74" t="s">
        <v>262</v>
      </c>
      <c r="I1503" s="74" t="s">
        <v>1446</v>
      </c>
      <c r="J1503" s="74" t="s">
        <v>1447</v>
      </c>
      <c r="K1503" s="74" t="s">
        <v>26</v>
      </c>
      <c r="L1503" s="74" t="s">
        <v>2993</v>
      </c>
      <c r="M1503" s="107">
        <v>-9.7283799999999996</v>
      </c>
      <c r="N1503" s="107">
        <v>34.750906669999999</v>
      </c>
      <c r="O1503" s="108">
        <v>1972.3</v>
      </c>
      <c r="P1503" s="108">
        <v>0.5</v>
      </c>
      <c r="Q1503" s="108">
        <v>0.53349969500000005</v>
      </c>
      <c r="R1503" s="137"/>
      <c r="S1503" s="74" t="s">
        <v>2993</v>
      </c>
      <c r="U1503" s="109"/>
      <c r="AA1503" s="60"/>
      <c r="AB1503" s="60"/>
      <c r="AC1503" s="61"/>
      <c r="AD1503" s="62"/>
      <c r="AE1503" s="62"/>
      <c r="AF1503" s="63"/>
      <c r="AG1503" s="63"/>
      <c r="AH1503" s="74" t="s">
        <v>2476</v>
      </c>
    </row>
    <row r="1504" spans="1:34" ht="15" x14ac:dyDescent="0.2">
      <c r="A1504" s="106" t="s">
        <v>23</v>
      </c>
      <c r="B1504" s="74" t="s">
        <v>1078</v>
      </c>
      <c r="C1504" s="74" t="s">
        <v>1113</v>
      </c>
      <c r="D1504" s="74" t="s">
        <v>1114</v>
      </c>
      <c r="E1504" s="74" t="s">
        <v>1404</v>
      </c>
      <c r="H1504" s="74" t="s">
        <v>877</v>
      </c>
      <c r="I1504" s="74" t="s">
        <v>878</v>
      </c>
      <c r="J1504" s="74" t="s">
        <v>878</v>
      </c>
      <c r="K1504" s="74" t="s">
        <v>24</v>
      </c>
      <c r="L1504" s="74" t="s">
        <v>2993</v>
      </c>
      <c r="M1504" s="107">
        <v>-9.7268942329451207</v>
      </c>
      <c r="N1504" s="107">
        <v>34.750659719791699</v>
      </c>
      <c r="O1504" s="108">
        <v>1952.9732487213801</v>
      </c>
      <c r="P1504" s="108">
        <v>0.5</v>
      </c>
      <c r="Q1504" s="108">
        <v>0.54956152000000003</v>
      </c>
      <c r="R1504" s="137"/>
      <c r="U1504" s="109"/>
      <c r="AA1504" s="60"/>
      <c r="AB1504" s="60"/>
      <c r="AC1504" s="61"/>
      <c r="AD1504" s="62"/>
      <c r="AE1504" s="62"/>
      <c r="AF1504" s="63"/>
      <c r="AG1504" s="63"/>
      <c r="AH1504" s="74" t="s">
        <v>2476</v>
      </c>
    </row>
    <row r="1505" spans="1:34" ht="15" x14ac:dyDescent="0.2">
      <c r="A1505" s="106" t="s">
        <v>23</v>
      </c>
      <c r="B1505" s="74" t="s">
        <v>1078</v>
      </c>
      <c r="C1505" s="74" t="s">
        <v>1113</v>
      </c>
      <c r="D1505" s="74" t="s">
        <v>1114</v>
      </c>
      <c r="E1505" s="74" t="s">
        <v>1404</v>
      </c>
      <c r="H1505" s="74" t="s">
        <v>877</v>
      </c>
      <c r="I1505" s="74" t="s">
        <v>878</v>
      </c>
      <c r="J1505" s="74" t="s">
        <v>878</v>
      </c>
      <c r="K1505" s="74" t="s">
        <v>25</v>
      </c>
      <c r="L1505" s="74" t="s">
        <v>2993</v>
      </c>
      <c r="M1505" s="107">
        <v>-9.7266686134098492</v>
      </c>
      <c r="N1505" s="107">
        <v>34.750698852600799</v>
      </c>
      <c r="O1505" s="108">
        <v>1978.22032753298</v>
      </c>
      <c r="P1505" s="108">
        <v>0.5</v>
      </c>
      <c r="Q1505" s="108">
        <v>0.54956152000000003</v>
      </c>
      <c r="R1505" s="137"/>
      <c r="U1505" s="109"/>
      <c r="AA1505" s="60"/>
      <c r="AB1505" s="60"/>
      <c r="AC1505" s="61"/>
      <c r="AD1505" s="62"/>
      <c r="AE1505" s="62"/>
      <c r="AF1505" s="63"/>
      <c r="AG1505" s="63"/>
      <c r="AH1505" s="74" t="s">
        <v>2993</v>
      </c>
    </row>
    <row r="1506" spans="1:34" ht="15" x14ac:dyDescent="0.2">
      <c r="A1506" s="106" t="s">
        <v>23</v>
      </c>
      <c r="B1506" s="74" t="s">
        <v>1078</v>
      </c>
      <c r="C1506" s="74" t="s">
        <v>1113</v>
      </c>
      <c r="D1506" s="74" t="s">
        <v>1114</v>
      </c>
      <c r="E1506" s="74" t="s">
        <v>1404</v>
      </c>
      <c r="H1506" s="74" t="s">
        <v>877</v>
      </c>
      <c r="I1506" s="74" t="s">
        <v>878</v>
      </c>
      <c r="J1506" s="74" t="s">
        <v>878</v>
      </c>
      <c r="K1506" s="74" t="s">
        <v>26</v>
      </c>
      <c r="L1506" s="74" t="s">
        <v>2993</v>
      </c>
      <c r="M1506" s="107">
        <v>-9.7271242260000008</v>
      </c>
      <c r="N1506" s="107">
        <v>34.750668349999998</v>
      </c>
      <c r="O1506" s="108">
        <v>1970.5620960000001</v>
      </c>
      <c r="P1506" s="108">
        <v>0.5</v>
      </c>
      <c r="Q1506" s="108">
        <v>0.54956152000000003</v>
      </c>
      <c r="R1506" s="137"/>
      <c r="U1506" s="109"/>
      <c r="AA1506" s="60"/>
      <c r="AB1506" s="60"/>
      <c r="AC1506" s="61"/>
      <c r="AD1506" s="62"/>
      <c r="AE1506" s="62"/>
      <c r="AF1506" s="63"/>
      <c r="AG1506" s="63"/>
      <c r="AH1506" s="74" t="s">
        <v>2993</v>
      </c>
    </row>
    <row r="1507" spans="1:34" ht="15" x14ac:dyDescent="0.2">
      <c r="A1507" s="106" t="s">
        <v>23</v>
      </c>
      <c r="B1507" s="74" t="s">
        <v>1078</v>
      </c>
      <c r="C1507" s="74" t="s">
        <v>1113</v>
      </c>
      <c r="D1507" s="74" t="s">
        <v>1114</v>
      </c>
      <c r="E1507" s="74" t="s">
        <v>1404</v>
      </c>
      <c r="H1507" s="74" t="s">
        <v>263</v>
      </c>
      <c r="I1507" s="74" t="s">
        <v>2720</v>
      </c>
      <c r="J1507" s="74" t="s">
        <v>2721</v>
      </c>
      <c r="K1507" s="74" t="s">
        <v>24</v>
      </c>
      <c r="L1507" s="74" t="s">
        <v>2993</v>
      </c>
      <c r="M1507" s="107">
        <v>-9.7229550000000007</v>
      </c>
      <c r="N1507" s="107">
        <v>34.753590000000003</v>
      </c>
      <c r="O1507" s="108">
        <v>1935.6</v>
      </c>
      <c r="P1507" s="108">
        <v>1</v>
      </c>
      <c r="Q1507" s="108">
        <v>0.51768497499999999</v>
      </c>
      <c r="R1507" s="137"/>
      <c r="U1507" s="109"/>
      <c r="AA1507" s="60"/>
      <c r="AB1507" s="60"/>
      <c r="AC1507" s="61"/>
      <c r="AD1507" s="62"/>
      <c r="AE1507" s="62"/>
      <c r="AF1507" s="63"/>
      <c r="AG1507" s="63"/>
      <c r="AH1507" s="74" t="s">
        <v>2993</v>
      </c>
    </row>
    <row r="1508" spans="1:34" ht="15" x14ac:dyDescent="0.2">
      <c r="A1508" s="106" t="s">
        <v>23</v>
      </c>
      <c r="B1508" s="74" t="s">
        <v>1078</v>
      </c>
      <c r="C1508" s="74" t="s">
        <v>1113</v>
      </c>
      <c r="D1508" s="74" t="s">
        <v>1114</v>
      </c>
      <c r="E1508" s="74" t="s">
        <v>1404</v>
      </c>
      <c r="H1508" s="74" t="s">
        <v>263</v>
      </c>
      <c r="I1508" s="74" t="s">
        <v>2720</v>
      </c>
      <c r="J1508" s="74" t="s">
        <v>2721</v>
      </c>
      <c r="K1508" s="74" t="s">
        <v>25</v>
      </c>
      <c r="L1508" s="74" t="s">
        <v>2993</v>
      </c>
      <c r="M1508" s="107">
        <v>-9.7229533333333293</v>
      </c>
      <c r="N1508" s="107">
        <v>34.753931666666602</v>
      </c>
      <c r="O1508" s="108">
        <v>1930.9</v>
      </c>
      <c r="P1508" s="108">
        <v>1</v>
      </c>
      <c r="Q1508" s="108">
        <v>0.51768497499999999</v>
      </c>
      <c r="R1508" s="137"/>
      <c r="U1508" s="109"/>
      <c r="AA1508" s="60"/>
      <c r="AB1508" s="60"/>
      <c r="AC1508" s="61"/>
      <c r="AD1508" s="62"/>
      <c r="AE1508" s="62"/>
      <c r="AF1508" s="63"/>
      <c r="AG1508" s="63"/>
      <c r="AH1508" s="74" t="s">
        <v>2993</v>
      </c>
    </row>
    <row r="1509" spans="1:34" ht="15" x14ac:dyDescent="0.2">
      <c r="A1509" s="106" t="s">
        <v>23</v>
      </c>
      <c r="B1509" s="74" t="s">
        <v>1078</v>
      </c>
      <c r="C1509" s="74" t="s">
        <v>1113</v>
      </c>
      <c r="D1509" s="74" t="s">
        <v>1114</v>
      </c>
      <c r="E1509" s="74" t="s">
        <v>1404</v>
      </c>
      <c r="H1509" s="74" t="s">
        <v>263</v>
      </c>
      <c r="I1509" s="74" t="s">
        <v>2720</v>
      </c>
      <c r="J1509" s="74" t="s">
        <v>2721</v>
      </c>
      <c r="K1509" s="74" t="s">
        <v>26</v>
      </c>
      <c r="L1509" s="74" t="s">
        <v>2993</v>
      </c>
      <c r="M1509" s="107">
        <v>-9.7231533330000008</v>
      </c>
      <c r="N1509" s="107">
        <v>34.75338833</v>
      </c>
      <c r="O1509" s="108">
        <v>1944</v>
      </c>
      <c r="P1509" s="108">
        <v>1</v>
      </c>
      <c r="Q1509" s="108">
        <v>0.51768497499999999</v>
      </c>
      <c r="R1509" s="137"/>
      <c r="U1509" s="109"/>
      <c r="AA1509" s="60"/>
      <c r="AB1509" s="60"/>
      <c r="AC1509" s="61"/>
      <c r="AD1509" s="62"/>
      <c r="AE1509" s="62"/>
      <c r="AF1509" s="63"/>
      <c r="AG1509" s="63"/>
      <c r="AH1509" s="113" t="s">
        <v>2993</v>
      </c>
    </row>
    <row r="1510" spans="1:34" ht="15" x14ac:dyDescent="0.2">
      <c r="A1510" s="106" t="s">
        <v>23</v>
      </c>
      <c r="B1510" s="74" t="s">
        <v>1078</v>
      </c>
      <c r="C1510" s="74" t="s">
        <v>1113</v>
      </c>
      <c r="D1510" s="74" t="s">
        <v>1114</v>
      </c>
      <c r="E1510" s="74" t="s">
        <v>1404</v>
      </c>
      <c r="H1510" s="74" t="s">
        <v>264</v>
      </c>
      <c r="I1510" s="74" t="s">
        <v>265</v>
      </c>
      <c r="J1510" s="74" t="s">
        <v>265</v>
      </c>
      <c r="K1510" s="74" t="s">
        <v>24</v>
      </c>
      <c r="L1510" s="74" t="s">
        <v>2993</v>
      </c>
      <c r="M1510" s="107">
        <v>-9.7270528961191296</v>
      </c>
      <c r="N1510" s="107">
        <v>34.749543012306503</v>
      </c>
      <c r="O1510" s="108">
        <v>1953.24090371124</v>
      </c>
      <c r="P1510" s="108">
        <v>0.75</v>
      </c>
      <c r="Q1510" s="108">
        <v>0.45319057000000001</v>
      </c>
      <c r="R1510" s="137"/>
      <c r="S1510" s="74" t="s">
        <v>2993</v>
      </c>
      <c r="U1510" s="109"/>
      <c r="AA1510" s="60"/>
      <c r="AB1510" s="60"/>
      <c r="AC1510" s="61"/>
      <c r="AD1510" s="62"/>
      <c r="AE1510" s="62"/>
      <c r="AF1510" s="63"/>
      <c r="AG1510" s="63"/>
      <c r="AH1510" s="113" t="s">
        <v>2993</v>
      </c>
    </row>
    <row r="1511" spans="1:34" ht="15" x14ac:dyDescent="0.2">
      <c r="A1511" s="106" t="s">
        <v>23</v>
      </c>
      <c r="B1511" s="74" t="s">
        <v>1078</v>
      </c>
      <c r="C1511" s="74" t="s">
        <v>1113</v>
      </c>
      <c r="D1511" s="74" t="s">
        <v>1114</v>
      </c>
      <c r="E1511" s="74" t="s">
        <v>1404</v>
      </c>
      <c r="H1511" s="74" t="s">
        <v>264</v>
      </c>
      <c r="I1511" s="74" t="s">
        <v>265</v>
      </c>
      <c r="J1511" s="74" t="s">
        <v>265</v>
      </c>
      <c r="K1511" s="74" t="s">
        <v>25</v>
      </c>
      <c r="L1511" s="74" t="s">
        <v>2993</v>
      </c>
      <c r="M1511" s="107">
        <v>-9.7269948470341792</v>
      </c>
      <c r="N1511" s="107">
        <v>34.749282636836497</v>
      </c>
      <c r="O1511" s="108">
        <v>1941.05582534274</v>
      </c>
      <c r="P1511" s="108">
        <v>0.75</v>
      </c>
      <c r="Q1511" s="108">
        <v>0.45319057000000001</v>
      </c>
      <c r="R1511" s="137"/>
      <c r="S1511" s="74" t="s">
        <v>2993</v>
      </c>
      <c r="U1511" s="109"/>
      <c r="AA1511" s="60"/>
      <c r="AB1511" s="60"/>
      <c r="AC1511" s="61"/>
      <c r="AD1511" s="62"/>
      <c r="AE1511" s="62"/>
      <c r="AF1511" s="63"/>
      <c r="AG1511" s="63"/>
      <c r="AH1511" s="74" t="s">
        <v>2993</v>
      </c>
    </row>
    <row r="1512" spans="1:34" ht="15" x14ac:dyDescent="0.2">
      <c r="A1512" s="106" t="s">
        <v>23</v>
      </c>
      <c r="B1512" s="74" t="s">
        <v>1078</v>
      </c>
      <c r="C1512" s="74" t="s">
        <v>1113</v>
      </c>
      <c r="D1512" s="74" t="s">
        <v>1114</v>
      </c>
      <c r="E1512" s="74" t="s">
        <v>1404</v>
      </c>
      <c r="H1512" s="74" t="s">
        <v>264</v>
      </c>
      <c r="I1512" s="74" t="s">
        <v>265</v>
      </c>
      <c r="J1512" s="74" t="s">
        <v>265</v>
      </c>
      <c r="K1512" s="74" t="s">
        <v>26</v>
      </c>
      <c r="L1512" s="74" t="s">
        <v>2993</v>
      </c>
      <c r="M1512" s="107">
        <v>-9.7271217100000005</v>
      </c>
      <c r="N1512" s="107">
        <v>34.749843800000001</v>
      </c>
      <c r="O1512" s="108">
        <v>1938.0037709999999</v>
      </c>
      <c r="P1512" s="108">
        <v>0.75</v>
      </c>
      <c r="Q1512" s="108">
        <v>0.45319057000000001</v>
      </c>
      <c r="R1512" s="137"/>
      <c r="S1512" s="74" t="s">
        <v>2993</v>
      </c>
      <c r="U1512" s="109"/>
      <c r="AA1512" s="60"/>
      <c r="AB1512" s="60"/>
      <c r="AC1512" s="61"/>
      <c r="AD1512" s="62"/>
      <c r="AE1512" s="62"/>
      <c r="AF1512" s="63"/>
      <c r="AG1512" s="63"/>
      <c r="AH1512" s="74" t="s">
        <v>2993</v>
      </c>
    </row>
    <row r="1513" spans="1:34" ht="15" x14ac:dyDescent="0.2">
      <c r="A1513" s="106" t="s">
        <v>23</v>
      </c>
      <c r="B1513" s="74" t="s">
        <v>1078</v>
      </c>
      <c r="C1513" s="74" t="s">
        <v>1113</v>
      </c>
      <c r="D1513" s="74" t="s">
        <v>1598</v>
      </c>
      <c r="E1513" s="74" t="s">
        <v>1599</v>
      </c>
      <c r="H1513" s="74" t="s">
        <v>902</v>
      </c>
      <c r="I1513" s="74" t="s">
        <v>903</v>
      </c>
      <c r="J1513" s="74" t="s">
        <v>903</v>
      </c>
      <c r="K1513" s="74" t="s">
        <v>24</v>
      </c>
      <c r="L1513" s="74" t="s">
        <v>2993</v>
      </c>
      <c r="M1513" s="107">
        <v>-9.3658082252817199</v>
      </c>
      <c r="N1513" s="107">
        <v>34.780871450866996</v>
      </c>
      <c r="O1513" s="108">
        <v>1911.16195675119</v>
      </c>
      <c r="P1513" s="108">
        <v>0.2</v>
      </c>
      <c r="Q1513" s="108">
        <v>1.6061824999999998E-2</v>
      </c>
      <c r="R1513" s="137"/>
      <c r="S1513" s="74" t="s">
        <v>2993</v>
      </c>
      <c r="U1513" s="109"/>
      <c r="Z1513" s="76"/>
      <c r="AA1513" s="60"/>
      <c r="AB1513" s="60"/>
      <c r="AC1513" s="61"/>
      <c r="AD1513" s="61"/>
      <c r="AE1513" s="61"/>
      <c r="AF1513" s="61"/>
      <c r="AG1513" s="63"/>
      <c r="AH1513" s="74" t="s">
        <v>2993</v>
      </c>
    </row>
    <row r="1514" spans="1:34" ht="15" x14ac:dyDescent="0.2">
      <c r="A1514" s="106" t="s">
        <v>23</v>
      </c>
      <c r="B1514" s="74" t="s">
        <v>1078</v>
      </c>
      <c r="C1514" s="74" t="s">
        <v>1113</v>
      </c>
      <c r="D1514" s="74" t="s">
        <v>1598</v>
      </c>
      <c r="E1514" s="74" t="s">
        <v>1599</v>
      </c>
      <c r="H1514" s="74" t="s">
        <v>902</v>
      </c>
      <c r="I1514" s="74" t="s">
        <v>903</v>
      </c>
      <c r="J1514" s="74" t="s">
        <v>903</v>
      </c>
      <c r="K1514" s="74" t="s">
        <v>25</v>
      </c>
      <c r="L1514" s="74" t="s">
        <v>2993</v>
      </c>
      <c r="M1514" s="107">
        <v>-9.3659149743324601</v>
      </c>
      <c r="N1514" s="107">
        <v>34.780838387265398</v>
      </c>
      <c r="O1514" s="108">
        <v>1907.2867676803401</v>
      </c>
      <c r="P1514" s="108">
        <v>0.2</v>
      </c>
      <c r="Q1514" s="108">
        <v>1.6061824999999998E-2</v>
      </c>
      <c r="R1514" s="137"/>
      <c r="S1514" s="74" t="s">
        <v>2993</v>
      </c>
      <c r="U1514" s="109"/>
      <c r="Z1514" s="76"/>
      <c r="AA1514" s="60"/>
      <c r="AB1514" s="60"/>
      <c r="AC1514" s="61"/>
      <c r="AD1514" s="61"/>
      <c r="AE1514" s="61"/>
      <c r="AF1514" s="61"/>
      <c r="AG1514" s="63"/>
      <c r="AH1514" s="74" t="s">
        <v>2993</v>
      </c>
    </row>
    <row r="1515" spans="1:34" ht="15" x14ac:dyDescent="0.2">
      <c r="A1515" s="106" t="s">
        <v>23</v>
      </c>
      <c r="B1515" s="74" t="s">
        <v>1078</v>
      </c>
      <c r="C1515" s="74" t="s">
        <v>1113</v>
      </c>
      <c r="D1515" s="74" t="s">
        <v>1598</v>
      </c>
      <c r="E1515" s="74" t="s">
        <v>1599</v>
      </c>
      <c r="H1515" s="74" t="s">
        <v>902</v>
      </c>
      <c r="I1515" s="74" t="s">
        <v>903</v>
      </c>
      <c r="J1515" s="74" t="s">
        <v>903</v>
      </c>
      <c r="K1515" s="74" t="s">
        <v>26</v>
      </c>
      <c r="L1515" s="74" t="s">
        <v>2993</v>
      </c>
      <c r="M1515" s="107">
        <v>-9.3657648059999996</v>
      </c>
      <c r="N1515" s="107">
        <v>34.780816969999997</v>
      </c>
      <c r="O1515" s="108">
        <v>1910.1040089999999</v>
      </c>
      <c r="P1515" s="108">
        <v>0.2</v>
      </c>
      <c r="Q1515" s="108">
        <v>1.6061824999999998E-2</v>
      </c>
      <c r="R1515" s="137"/>
      <c r="S1515" s="74" t="s">
        <v>2993</v>
      </c>
      <c r="U1515" s="109"/>
      <c r="Z1515" s="76"/>
      <c r="AA1515" s="60"/>
      <c r="AB1515" s="60"/>
      <c r="AC1515" s="61"/>
      <c r="AD1515" s="61"/>
      <c r="AE1515" s="61"/>
      <c r="AF1515" s="61"/>
      <c r="AG1515" s="63"/>
      <c r="AH1515" s="74" t="s">
        <v>2993</v>
      </c>
    </row>
    <row r="1516" spans="1:34" ht="15" x14ac:dyDescent="0.2">
      <c r="A1516" s="106" t="s">
        <v>23</v>
      </c>
      <c r="B1516" s="74" t="s">
        <v>1078</v>
      </c>
      <c r="C1516" s="74" t="s">
        <v>1113</v>
      </c>
      <c r="D1516" s="74" t="s">
        <v>1598</v>
      </c>
      <c r="E1516" s="74" t="s">
        <v>1599</v>
      </c>
      <c r="H1516" s="74" t="s">
        <v>904</v>
      </c>
      <c r="I1516" s="74" t="s">
        <v>1600</v>
      </c>
      <c r="J1516" s="74" t="s">
        <v>905</v>
      </c>
      <c r="K1516" s="74" t="s">
        <v>24</v>
      </c>
      <c r="L1516" s="74" t="s">
        <v>2993</v>
      </c>
      <c r="M1516" s="107">
        <v>-9.3645133333333295</v>
      </c>
      <c r="N1516" s="107">
        <v>34.780594999999998</v>
      </c>
      <c r="O1516" s="108">
        <v>1941.2</v>
      </c>
      <c r="P1516" s="108">
        <v>0.25</v>
      </c>
      <c r="Q1516" s="108">
        <v>0.1383788</v>
      </c>
      <c r="R1516" s="137"/>
      <c r="U1516" s="109"/>
      <c r="AA1516" s="60"/>
      <c r="AB1516" s="60"/>
      <c r="AC1516" s="61"/>
      <c r="AD1516" s="62"/>
      <c r="AE1516" s="62"/>
      <c r="AF1516" s="63"/>
      <c r="AG1516" s="63"/>
      <c r="AH1516" s="74" t="s">
        <v>2993</v>
      </c>
    </row>
    <row r="1517" spans="1:34" ht="15" x14ac:dyDescent="0.2">
      <c r="A1517" s="106" t="s">
        <v>23</v>
      </c>
      <c r="B1517" s="74" t="s">
        <v>1078</v>
      </c>
      <c r="C1517" s="74" t="s">
        <v>1113</v>
      </c>
      <c r="D1517" s="74" t="s">
        <v>1598</v>
      </c>
      <c r="E1517" s="74" t="s">
        <v>1599</v>
      </c>
      <c r="H1517" s="74" t="s">
        <v>904</v>
      </c>
      <c r="I1517" s="74" t="s">
        <v>1600</v>
      </c>
      <c r="J1517" s="74" t="s">
        <v>905</v>
      </c>
      <c r="K1517" s="74" t="s">
        <v>25</v>
      </c>
      <c r="L1517" s="74" t="s">
        <v>2993</v>
      </c>
      <c r="M1517" s="107">
        <v>-9.3642666666666603</v>
      </c>
      <c r="N1517" s="107">
        <v>34.780906666666603</v>
      </c>
      <c r="O1517" s="108">
        <v>1955.2</v>
      </c>
      <c r="P1517" s="108">
        <v>0.25</v>
      </c>
      <c r="Q1517" s="108">
        <v>0.1383788</v>
      </c>
      <c r="R1517" s="137"/>
      <c r="U1517" s="109"/>
      <c r="AA1517" s="60"/>
      <c r="AB1517" s="60"/>
      <c r="AC1517" s="61"/>
      <c r="AD1517" s="62"/>
      <c r="AE1517" s="62"/>
      <c r="AF1517" s="63"/>
      <c r="AG1517" s="63"/>
      <c r="AH1517" s="74" t="s">
        <v>1458</v>
      </c>
    </row>
    <row r="1518" spans="1:34" ht="15" x14ac:dyDescent="0.2">
      <c r="A1518" s="106" t="s">
        <v>23</v>
      </c>
      <c r="B1518" s="74" t="s">
        <v>1078</v>
      </c>
      <c r="C1518" s="74" t="s">
        <v>1113</v>
      </c>
      <c r="D1518" s="74" t="s">
        <v>1598</v>
      </c>
      <c r="E1518" s="74" t="s">
        <v>1599</v>
      </c>
      <c r="H1518" s="74" t="s">
        <v>904</v>
      </c>
      <c r="I1518" s="74" t="s">
        <v>1600</v>
      </c>
      <c r="J1518" s="74" t="s">
        <v>905</v>
      </c>
      <c r="K1518" s="74" t="s">
        <v>26</v>
      </c>
      <c r="L1518" s="74" t="s">
        <v>2993</v>
      </c>
      <c r="M1518" s="107">
        <v>-9.3643000000000001</v>
      </c>
      <c r="N1518" s="107">
        <v>34.780729999999998</v>
      </c>
      <c r="O1518" s="108">
        <v>1947.4</v>
      </c>
      <c r="P1518" s="108">
        <v>0.25</v>
      </c>
      <c r="Q1518" s="108">
        <v>0.1383788</v>
      </c>
      <c r="R1518" s="135"/>
      <c r="U1518" s="109"/>
      <c r="AA1518" s="60"/>
      <c r="AB1518" s="60"/>
      <c r="AC1518" s="61"/>
      <c r="AD1518" s="62"/>
      <c r="AE1518" s="62"/>
      <c r="AF1518" s="63"/>
      <c r="AG1518" s="63"/>
      <c r="AH1518" s="74" t="s">
        <v>1458</v>
      </c>
    </row>
    <row r="1519" spans="1:34" ht="15" x14ac:dyDescent="0.2">
      <c r="A1519" s="106" t="s">
        <v>23</v>
      </c>
      <c r="B1519" s="74" t="s">
        <v>1078</v>
      </c>
      <c r="C1519" s="74" t="s">
        <v>1113</v>
      </c>
      <c r="D1519" s="74" t="s">
        <v>1598</v>
      </c>
      <c r="E1519" s="74" t="s">
        <v>1599</v>
      </c>
      <c r="H1519" s="74" t="s">
        <v>888</v>
      </c>
      <c r="I1519" s="74" t="s">
        <v>1908</v>
      </c>
      <c r="J1519" s="74" t="s">
        <v>1033</v>
      </c>
      <c r="K1519" s="74" t="s">
        <v>24</v>
      </c>
      <c r="L1519" s="74" t="s">
        <v>2993</v>
      </c>
      <c r="M1519" s="107">
        <v>-9.3638966666666601</v>
      </c>
      <c r="N1519" s="107">
        <v>34.780713333333303</v>
      </c>
      <c r="O1519" s="108">
        <v>1941.1</v>
      </c>
      <c r="P1519" s="108">
        <v>0.25</v>
      </c>
      <c r="Q1519" s="108">
        <v>0.13664906499999999</v>
      </c>
      <c r="R1519" s="137"/>
      <c r="U1519" s="109"/>
      <c r="Z1519" s="76"/>
      <c r="AA1519" s="60"/>
      <c r="AB1519" s="60"/>
      <c r="AC1519" s="61"/>
      <c r="AD1519" s="61"/>
      <c r="AE1519" s="61"/>
      <c r="AF1519" s="61"/>
      <c r="AG1519" s="63"/>
      <c r="AH1519" s="74" t="s">
        <v>1458</v>
      </c>
    </row>
    <row r="1520" spans="1:34" ht="15" x14ac:dyDescent="0.2">
      <c r="A1520" s="106" t="s">
        <v>23</v>
      </c>
      <c r="B1520" s="74" t="s">
        <v>1078</v>
      </c>
      <c r="C1520" s="74" t="s">
        <v>1113</v>
      </c>
      <c r="D1520" s="74" t="s">
        <v>1598</v>
      </c>
      <c r="E1520" s="74" t="s">
        <v>1599</v>
      </c>
      <c r="H1520" s="74" t="s">
        <v>888</v>
      </c>
      <c r="I1520" s="74" t="s">
        <v>1908</v>
      </c>
      <c r="J1520" s="74" t="s">
        <v>1033</v>
      </c>
      <c r="K1520" s="74" t="s">
        <v>25</v>
      </c>
      <c r="L1520" s="74" t="s">
        <v>2993</v>
      </c>
      <c r="M1520" s="107">
        <v>-9.3640699999999999</v>
      </c>
      <c r="N1520" s="107">
        <v>34.780778333333302</v>
      </c>
      <c r="O1520" s="108">
        <v>1942.8</v>
      </c>
      <c r="P1520" s="108">
        <v>0.25</v>
      </c>
      <c r="Q1520" s="108">
        <v>0.13664906499999999</v>
      </c>
      <c r="R1520" s="137"/>
      <c r="U1520" s="109"/>
      <c r="Z1520" s="76"/>
      <c r="AA1520" s="60"/>
      <c r="AB1520" s="60"/>
      <c r="AC1520" s="61"/>
      <c r="AD1520" s="61"/>
      <c r="AE1520" s="61"/>
      <c r="AF1520" s="61"/>
      <c r="AG1520" s="63"/>
      <c r="AH1520" s="74" t="s">
        <v>2993</v>
      </c>
    </row>
    <row r="1521" spans="1:34" ht="15" x14ac:dyDescent="0.2">
      <c r="A1521" s="106" t="s">
        <v>23</v>
      </c>
      <c r="B1521" s="74" t="s">
        <v>1078</v>
      </c>
      <c r="C1521" s="74" t="s">
        <v>1113</v>
      </c>
      <c r="D1521" s="74" t="s">
        <v>1598</v>
      </c>
      <c r="E1521" s="74" t="s">
        <v>1599</v>
      </c>
      <c r="H1521" s="74" t="s">
        <v>888</v>
      </c>
      <c r="I1521" s="74" t="s">
        <v>1908</v>
      </c>
      <c r="J1521" s="74" t="s">
        <v>1033</v>
      </c>
      <c r="K1521" s="74" t="s">
        <v>26</v>
      </c>
      <c r="L1521" s="74" t="s">
        <v>2993</v>
      </c>
      <c r="M1521" s="107">
        <v>-9.3638733330000008</v>
      </c>
      <c r="N1521" s="107">
        <v>34.780531670000002</v>
      </c>
      <c r="O1521" s="108">
        <v>1950.1</v>
      </c>
      <c r="P1521" s="108">
        <v>0.25</v>
      </c>
      <c r="Q1521" s="108">
        <v>0.13664906499999999</v>
      </c>
      <c r="R1521" s="137"/>
      <c r="U1521" s="109"/>
      <c r="Z1521" s="76"/>
      <c r="AA1521" s="60"/>
      <c r="AB1521" s="60"/>
      <c r="AC1521" s="61"/>
      <c r="AD1521" s="61"/>
      <c r="AE1521" s="61"/>
      <c r="AF1521" s="61"/>
      <c r="AG1521" s="63"/>
      <c r="AH1521" s="74" t="s">
        <v>2993</v>
      </c>
    </row>
    <row r="1522" spans="1:34" ht="15" x14ac:dyDescent="0.2">
      <c r="A1522" s="106" t="s">
        <v>23</v>
      </c>
      <c r="B1522" s="74" t="s">
        <v>1078</v>
      </c>
      <c r="C1522" s="74" t="s">
        <v>1113</v>
      </c>
      <c r="D1522" s="74" t="s">
        <v>1598</v>
      </c>
      <c r="E1522" s="74" t="s">
        <v>1599</v>
      </c>
      <c r="H1522" s="74" t="s">
        <v>892</v>
      </c>
      <c r="I1522" s="74" t="s">
        <v>1756</v>
      </c>
      <c r="J1522" s="74" t="s">
        <v>893</v>
      </c>
      <c r="K1522" s="74" t="s">
        <v>24</v>
      </c>
      <c r="L1522" s="74" t="s">
        <v>2993</v>
      </c>
      <c r="M1522" s="107">
        <v>-9.3655507154443907</v>
      </c>
      <c r="N1522" s="107">
        <v>34.780962497950703</v>
      </c>
      <c r="O1522" s="108">
        <v>1917.84708486047</v>
      </c>
      <c r="P1522" s="108">
        <v>0.25</v>
      </c>
      <c r="Q1522" s="108">
        <v>0.38301275000000001</v>
      </c>
      <c r="R1522" s="137"/>
      <c r="U1522" s="109"/>
      <c r="AA1522" s="60"/>
      <c r="AB1522" s="60"/>
      <c r="AC1522" s="61"/>
      <c r="AD1522" s="62"/>
      <c r="AE1522" s="62"/>
      <c r="AF1522" s="63"/>
      <c r="AG1522" s="63"/>
      <c r="AH1522" s="74" t="s">
        <v>2993</v>
      </c>
    </row>
    <row r="1523" spans="1:34" ht="15" x14ac:dyDescent="0.2">
      <c r="A1523" s="106" t="s">
        <v>23</v>
      </c>
      <c r="B1523" s="74" t="s">
        <v>1078</v>
      </c>
      <c r="C1523" s="74" t="s">
        <v>1113</v>
      </c>
      <c r="D1523" s="74" t="s">
        <v>1598</v>
      </c>
      <c r="E1523" s="74" t="s">
        <v>1599</v>
      </c>
      <c r="H1523" s="74" t="s">
        <v>892</v>
      </c>
      <c r="I1523" s="74" t="s">
        <v>1756</v>
      </c>
      <c r="J1523" s="74" t="s">
        <v>893</v>
      </c>
      <c r="K1523" s="74" t="s">
        <v>25</v>
      </c>
      <c r="L1523" s="74" t="s">
        <v>2993</v>
      </c>
      <c r="M1523" s="107">
        <v>-9.3656719183707509</v>
      </c>
      <c r="N1523" s="107">
        <v>34.781234146722198</v>
      </c>
      <c r="O1523" s="108">
        <v>1893.40074283477</v>
      </c>
      <c r="P1523" s="108">
        <v>0.25</v>
      </c>
      <c r="Q1523" s="108">
        <v>0.38301275000000001</v>
      </c>
      <c r="R1523" s="135"/>
      <c r="U1523" s="109"/>
      <c r="AA1523" s="60"/>
      <c r="AB1523" s="60"/>
      <c r="AC1523" s="61"/>
      <c r="AD1523" s="62"/>
      <c r="AE1523" s="62"/>
      <c r="AF1523" s="63"/>
      <c r="AG1523" s="63"/>
      <c r="AH1523" s="74" t="s">
        <v>2993</v>
      </c>
    </row>
    <row r="1524" spans="1:34" ht="15" x14ac:dyDescent="0.2">
      <c r="A1524" s="106" t="s">
        <v>23</v>
      </c>
      <c r="B1524" s="74" t="s">
        <v>1078</v>
      </c>
      <c r="C1524" s="74" t="s">
        <v>1113</v>
      </c>
      <c r="D1524" s="74" t="s">
        <v>1598</v>
      </c>
      <c r="E1524" s="74" t="s">
        <v>1599</v>
      </c>
      <c r="H1524" s="74" t="s">
        <v>892</v>
      </c>
      <c r="I1524" s="74" t="s">
        <v>1756</v>
      </c>
      <c r="J1524" s="74" t="s">
        <v>893</v>
      </c>
      <c r="K1524" s="74" t="s">
        <v>26</v>
      </c>
      <c r="L1524" s="74" t="s">
        <v>2993</v>
      </c>
      <c r="M1524" s="107">
        <v>-9.3655828270000008</v>
      </c>
      <c r="N1524" s="107">
        <v>34.780815910000001</v>
      </c>
      <c r="O1524" s="108">
        <v>1924.526034</v>
      </c>
      <c r="P1524" s="108">
        <v>0.25</v>
      </c>
      <c r="Q1524" s="108">
        <v>0.38301275000000001</v>
      </c>
      <c r="R1524" s="135"/>
      <c r="U1524" s="109"/>
      <c r="AA1524" s="60"/>
      <c r="AB1524" s="60"/>
      <c r="AC1524" s="61"/>
      <c r="AD1524" s="62"/>
      <c r="AE1524" s="62"/>
      <c r="AF1524" s="63"/>
      <c r="AG1524" s="63"/>
      <c r="AH1524" s="74" t="s">
        <v>2993</v>
      </c>
    </row>
    <row r="1525" spans="1:34" ht="15" x14ac:dyDescent="0.2">
      <c r="A1525" s="106" t="s">
        <v>23</v>
      </c>
      <c r="B1525" s="74" t="s">
        <v>1078</v>
      </c>
      <c r="C1525" s="74" t="s">
        <v>1113</v>
      </c>
      <c r="D1525" s="74" t="s">
        <v>1598</v>
      </c>
      <c r="E1525" s="74" t="s">
        <v>1599</v>
      </c>
      <c r="H1525" s="74" t="s">
        <v>908</v>
      </c>
      <c r="I1525" s="74" t="s">
        <v>909</v>
      </c>
      <c r="J1525" s="74" t="s">
        <v>909</v>
      </c>
      <c r="K1525" s="74" t="s">
        <v>24</v>
      </c>
      <c r="L1525" s="74" t="s">
        <v>2993</v>
      </c>
      <c r="M1525" s="107">
        <v>-9.3666169312792995</v>
      </c>
      <c r="N1525" s="107">
        <v>34.780893929733899</v>
      </c>
      <c r="O1525" s="108">
        <v>1910.6214328446499</v>
      </c>
      <c r="P1525" s="108">
        <v>0.25</v>
      </c>
      <c r="Q1525" s="108">
        <v>6.42473E-3</v>
      </c>
      <c r="R1525" s="137"/>
      <c r="S1525" s="74" t="s">
        <v>2993</v>
      </c>
      <c r="U1525" s="109"/>
      <c r="Z1525" s="76"/>
      <c r="AA1525" s="60"/>
      <c r="AB1525" s="60"/>
      <c r="AC1525" s="61"/>
      <c r="AD1525" s="61"/>
      <c r="AE1525" s="61"/>
      <c r="AF1525" s="61"/>
      <c r="AG1525" s="63"/>
      <c r="AH1525" s="74" t="s">
        <v>2993</v>
      </c>
    </row>
    <row r="1526" spans="1:34" ht="15" x14ac:dyDescent="0.2">
      <c r="A1526" s="106" t="s">
        <v>23</v>
      </c>
      <c r="B1526" s="74" t="s">
        <v>1078</v>
      </c>
      <c r="C1526" s="74" t="s">
        <v>1113</v>
      </c>
      <c r="D1526" s="74" t="s">
        <v>1598</v>
      </c>
      <c r="E1526" s="74" t="s">
        <v>1599</v>
      </c>
      <c r="H1526" s="74" t="s">
        <v>908</v>
      </c>
      <c r="I1526" s="74" t="s">
        <v>909</v>
      </c>
      <c r="J1526" s="74" t="s">
        <v>909</v>
      </c>
      <c r="K1526" s="74" t="s">
        <v>25</v>
      </c>
      <c r="L1526" s="74" t="s">
        <v>2993</v>
      </c>
      <c r="M1526" s="107">
        <v>-9.3665998624730609</v>
      </c>
      <c r="N1526" s="107">
        <v>34.780939563027403</v>
      </c>
      <c r="O1526" s="108">
        <v>1895.2494317437599</v>
      </c>
      <c r="P1526" s="108">
        <v>0.25</v>
      </c>
      <c r="Q1526" s="108">
        <v>6.42473E-3</v>
      </c>
      <c r="R1526" s="137"/>
      <c r="S1526" s="74" t="s">
        <v>2993</v>
      </c>
      <c r="U1526" s="109"/>
      <c r="Z1526" s="76"/>
      <c r="AA1526" s="60"/>
      <c r="AB1526" s="60"/>
      <c r="AC1526" s="61"/>
      <c r="AD1526" s="61"/>
      <c r="AE1526" s="61"/>
      <c r="AF1526" s="61"/>
      <c r="AG1526" s="61"/>
      <c r="AH1526" s="74" t="s">
        <v>2993</v>
      </c>
    </row>
    <row r="1527" spans="1:34" ht="15" x14ac:dyDescent="0.2">
      <c r="A1527" s="106" t="s">
        <v>23</v>
      </c>
      <c r="B1527" s="74" t="s">
        <v>1078</v>
      </c>
      <c r="C1527" s="74" t="s">
        <v>1113</v>
      </c>
      <c r="D1527" s="74" t="s">
        <v>1598</v>
      </c>
      <c r="E1527" s="74" t="s">
        <v>1599</v>
      </c>
      <c r="H1527" s="74" t="s">
        <v>908</v>
      </c>
      <c r="I1527" s="74" t="s">
        <v>909</v>
      </c>
      <c r="J1527" s="74" t="s">
        <v>909</v>
      </c>
      <c r="K1527" s="74" t="s">
        <v>26</v>
      </c>
      <c r="L1527" s="74" t="s">
        <v>2993</v>
      </c>
      <c r="M1527" s="107">
        <v>-9.3666032619999999</v>
      </c>
      <c r="N1527" s="107">
        <v>34.780991800000002</v>
      </c>
      <c r="O1527" s="108">
        <v>1911.713385</v>
      </c>
      <c r="P1527" s="108">
        <v>0.25</v>
      </c>
      <c r="Q1527" s="108">
        <v>6.42473E-3</v>
      </c>
      <c r="R1527" s="137"/>
      <c r="S1527" s="74" t="s">
        <v>2993</v>
      </c>
      <c r="U1527" s="109"/>
      <c r="Z1527" s="76"/>
      <c r="AA1527" s="60"/>
      <c r="AB1527" s="60"/>
      <c r="AC1527" s="61"/>
      <c r="AD1527" s="61"/>
      <c r="AE1527" s="61"/>
      <c r="AF1527" s="61"/>
      <c r="AG1527" s="61"/>
      <c r="AH1527" s="74" t="s">
        <v>2993</v>
      </c>
    </row>
    <row r="1528" spans="1:34" ht="15" x14ac:dyDescent="0.2">
      <c r="A1528" s="106" t="s">
        <v>23</v>
      </c>
      <c r="B1528" s="74" t="s">
        <v>1078</v>
      </c>
      <c r="C1528" s="74" t="s">
        <v>1113</v>
      </c>
      <c r="D1528" s="74" t="s">
        <v>1598</v>
      </c>
      <c r="E1528" s="74" t="s">
        <v>1815</v>
      </c>
      <c r="H1528" s="74" t="s">
        <v>278</v>
      </c>
      <c r="I1528" s="74" t="s">
        <v>1816</v>
      </c>
      <c r="J1528" s="74" t="s">
        <v>279</v>
      </c>
      <c r="K1528" s="74" t="s">
        <v>26</v>
      </c>
      <c r="L1528" s="74" t="s">
        <v>1827</v>
      </c>
      <c r="M1528" s="107">
        <v>-9.4064370979999996</v>
      </c>
      <c r="N1528" s="107">
        <v>34.808916619999998</v>
      </c>
      <c r="O1528" s="108">
        <v>1981.6325730000001</v>
      </c>
      <c r="P1528" s="108">
        <v>0.5</v>
      </c>
      <c r="Q1528" s="108">
        <v>0.27774601999999998</v>
      </c>
      <c r="R1528" s="137"/>
      <c r="S1528" s="74">
        <v>102</v>
      </c>
      <c r="U1528" s="108"/>
      <c r="V1528" s="109"/>
      <c r="W1528" s="109"/>
      <c r="Y1528" s="109"/>
      <c r="Z1528" s="108"/>
      <c r="AA1528" s="60"/>
      <c r="AB1528" s="60"/>
      <c r="AC1528" s="61"/>
      <c r="AD1528" s="62"/>
      <c r="AE1528" s="62"/>
      <c r="AF1528" s="63"/>
      <c r="AG1528" s="61"/>
      <c r="AH1528" s="74" t="s">
        <v>2993</v>
      </c>
    </row>
    <row r="1529" spans="1:34" ht="15" x14ac:dyDescent="0.2">
      <c r="A1529" s="106" t="s">
        <v>23</v>
      </c>
      <c r="B1529" s="74" t="s">
        <v>1078</v>
      </c>
      <c r="C1529" s="74" t="s">
        <v>1113</v>
      </c>
      <c r="D1529" s="74" t="s">
        <v>1598</v>
      </c>
      <c r="E1529" s="74" t="s">
        <v>1815</v>
      </c>
      <c r="H1529" s="74" t="s">
        <v>280</v>
      </c>
      <c r="I1529" s="74" t="s">
        <v>1828</v>
      </c>
      <c r="J1529" s="74" t="s">
        <v>281</v>
      </c>
      <c r="K1529" s="74" t="s">
        <v>26</v>
      </c>
      <c r="L1529" s="74" t="s">
        <v>1830</v>
      </c>
      <c r="M1529" s="107">
        <v>-9.4063726550000002</v>
      </c>
      <c r="N1529" s="107">
        <v>34.808229390000001</v>
      </c>
      <c r="O1529" s="108">
        <v>1960.4470200000001</v>
      </c>
      <c r="P1529" s="108">
        <v>0.25</v>
      </c>
      <c r="Q1529" s="108">
        <v>0.20954503999999999</v>
      </c>
      <c r="R1529" s="137"/>
      <c r="U1529" s="108"/>
      <c r="V1529" s="109"/>
      <c r="W1529" s="109"/>
      <c r="Y1529" s="109"/>
      <c r="Z1529" s="108"/>
      <c r="AA1529" s="60"/>
      <c r="AB1529" s="60"/>
      <c r="AC1529" s="61"/>
      <c r="AD1529" s="62"/>
      <c r="AE1529" s="62"/>
      <c r="AF1529" s="63"/>
      <c r="AG1529" s="63"/>
      <c r="AH1529" s="74" t="s">
        <v>2993</v>
      </c>
    </row>
    <row r="1530" spans="1:34" ht="15" x14ac:dyDescent="0.2">
      <c r="A1530" s="106" t="s">
        <v>23</v>
      </c>
      <c r="B1530" s="74" t="s">
        <v>1078</v>
      </c>
      <c r="C1530" s="74" t="s">
        <v>1113</v>
      </c>
      <c r="D1530" s="74" t="s">
        <v>1598</v>
      </c>
      <c r="E1530" s="74" t="s">
        <v>1815</v>
      </c>
      <c r="H1530" s="74" t="s">
        <v>283</v>
      </c>
      <c r="I1530" s="74" t="s">
        <v>1886</v>
      </c>
      <c r="J1530" s="74" t="s">
        <v>284</v>
      </c>
      <c r="K1530" s="74" t="s">
        <v>24</v>
      </c>
      <c r="L1530" s="74" t="s">
        <v>2993</v>
      </c>
      <c r="M1530" s="107">
        <v>-9.4059466666666598</v>
      </c>
      <c r="N1530" s="107">
        <v>34.804639999999999</v>
      </c>
      <c r="O1530" s="108">
        <v>2014</v>
      </c>
      <c r="P1530" s="108">
        <v>1</v>
      </c>
      <c r="Q1530" s="108">
        <v>0.71265082000000002</v>
      </c>
      <c r="R1530" s="137"/>
      <c r="U1530" s="109"/>
      <c r="AA1530" s="60"/>
      <c r="AB1530" s="60"/>
      <c r="AC1530" s="61"/>
      <c r="AD1530" s="62"/>
      <c r="AE1530" s="62"/>
      <c r="AF1530" s="63"/>
      <c r="AG1530" s="63"/>
      <c r="AH1530" s="74" t="s">
        <v>2993</v>
      </c>
    </row>
    <row r="1531" spans="1:34" ht="15" x14ac:dyDescent="0.2">
      <c r="A1531" s="106" t="s">
        <v>23</v>
      </c>
      <c r="B1531" s="74" t="s">
        <v>1078</v>
      </c>
      <c r="C1531" s="74" t="s">
        <v>1113</v>
      </c>
      <c r="D1531" s="74" t="s">
        <v>1598</v>
      </c>
      <c r="E1531" s="74" t="s">
        <v>1815</v>
      </c>
      <c r="H1531" s="74" t="s">
        <v>283</v>
      </c>
      <c r="I1531" s="74" t="s">
        <v>1886</v>
      </c>
      <c r="J1531" s="74" t="s">
        <v>284</v>
      </c>
      <c r="K1531" s="74" t="s">
        <v>25</v>
      </c>
      <c r="L1531" s="74" t="s">
        <v>2993</v>
      </c>
      <c r="M1531" s="107">
        <v>-9.4062733333333295</v>
      </c>
      <c r="N1531" s="107">
        <v>34.804935</v>
      </c>
      <c r="O1531" s="108">
        <v>1969.6</v>
      </c>
      <c r="P1531" s="108">
        <v>1</v>
      </c>
      <c r="Q1531" s="108">
        <v>0.71265082000000002</v>
      </c>
      <c r="R1531" s="137"/>
      <c r="U1531" s="109"/>
      <c r="AA1531" s="60"/>
      <c r="AB1531" s="60"/>
      <c r="AC1531" s="61"/>
      <c r="AD1531" s="62"/>
      <c r="AE1531" s="62"/>
      <c r="AF1531" s="63"/>
      <c r="AG1531" s="63"/>
      <c r="AH1531" s="74" t="s">
        <v>2993</v>
      </c>
    </row>
    <row r="1532" spans="1:34" ht="15" x14ac:dyDescent="0.2">
      <c r="A1532" s="106" t="s">
        <v>23</v>
      </c>
      <c r="B1532" s="74" t="s">
        <v>1078</v>
      </c>
      <c r="C1532" s="74" t="s">
        <v>1113</v>
      </c>
      <c r="D1532" s="74" t="s">
        <v>1598</v>
      </c>
      <c r="E1532" s="74" t="s">
        <v>1815</v>
      </c>
      <c r="H1532" s="74" t="s">
        <v>283</v>
      </c>
      <c r="I1532" s="74" t="s">
        <v>1886</v>
      </c>
      <c r="J1532" s="74" t="s">
        <v>284</v>
      </c>
      <c r="K1532" s="74" t="s">
        <v>26</v>
      </c>
      <c r="L1532" s="74" t="s">
        <v>2993</v>
      </c>
      <c r="M1532" s="107">
        <v>-9.4057150000000007</v>
      </c>
      <c r="N1532" s="107">
        <v>34.804483329999996</v>
      </c>
      <c r="O1532" s="108">
        <v>1989.1</v>
      </c>
      <c r="P1532" s="108">
        <v>1</v>
      </c>
      <c r="Q1532" s="108">
        <v>0.71265082000000002</v>
      </c>
      <c r="R1532" s="135"/>
      <c r="U1532" s="109"/>
      <c r="AA1532" s="60"/>
      <c r="AB1532" s="60"/>
      <c r="AC1532" s="61"/>
      <c r="AD1532" s="62"/>
      <c r="AE1532" s="62"/>
      <c r="AF1532" s="63"/>
      <c r="AG1532" s="63"/>
      <c r="AH1532" s="74" t="s">
        <v>2588</v>
      </c>
    </row>
    <row r="1533" spans="1:34" ht="15" x14ac:dyDescent="0.2">
      <c r="A1533" s="106" t="s">
        <v>23</v>
      </c>
      <c r="B1533" s="74" t="s">
        <v>1078</v>
      </c>
      <c r="C1533" s="74" t="s">
        <v>1113</v>
      </c>
      <c r="D1533" s="74" t="s">
        <v>1598</v>
      </c>
      <c r="E1533" s="74" t="s">
        <v>1815</v>
      </c>
      <c r="H1533" s="74" t="s">
        <v>288</v>
      </c>
      <c r="I1533" s="74" t="s">
        <v>2891</v>
      </c>
      <c r="J1533" s="74" t="s">
        <v>2892</v>
      </c>
      <c r="K1533" s="74" t="s">
        <v>24</v>
      </c>
      <c r="L1533" s="74" t="s">
        <v>2993</v>
      </c>
      <c r="M1533" s="107">
        <v>-9.4040566666666603</v>
      </c>
      <c r="N1533" s="107">
        <v>34.802129999999998</v>
      </c>
      <c r="O1533" s="108">
        <v>2003</v>
      </c>
      <c r="P1533" s="108">
        <v>1</v>
      </c>
      <c r="Q1533" s="108">
        <v>0.82137702000000001</v>
      </c>
      <c r="R1533" s="137"/>
      <c r="U1533" s="109"/>
      <c r="Z1533" s="110"/>
      <c r="AA1533" s="60"/>
      <c r="AB1533" s="60"/>
      <c r="AC1533" s="61"/>
      <c r="AD1533" s="61"/>
      <c r="AE1533" s="61"/>
      <c r="AF1533" s="63"/>
      <c r="AG1533" s="63"/>
      <c r="AH1533" s="74" t="s">
        <v>2588</v>
      </c>
    </row>
    <row r="1534" spans="1:34" ht="15" x14ac:dyDescent="0.2">
      <c r="A1534" s="106" t="s">
        <v>23</v>
      </c>
      <c r="B1534" s="74" t="s">
        <v>1078</v>
      </c>
      <c r="C1534" s="74" t="s">
        <v>1113</v>
      </c>
      <c r="D1534" s="74" t="s">
        <v>1598</v>
      </c>
      <c r="E1534" s="74" t="s">
        <v>1815</v>
      </c>
      <c r="H1534" s="74" t="s">
        <v>288</v>
      </c>
      <c r="I1534" s="74" t="s">
        <v>2891</v>
      </c>
      <c r="J1534" s="74" t="s">
        <v>2892</v>
      </c>
      <c r="K1534" s="74" t="s">
        <v>25</v>
      </c>
      <c r="L1534" s="74" t="s">
        <v>2993</v>
      </c>
      <c r="M1534" s="107">
        <v>-9.4037233333333301</v>
      </c>
      <c r="N1534" s="107">
        <v>34.801984999999902</v>
      </c>
      <c r="O1534" s="108">
        <v>1998.2</v>
      </c>
      <c r="P1534" s="108">
        <v>1</v>
      </c>
      <c r="Q1534" s="108">
        <v>0.82137702000000001</v>
      </c>
      <c r="R1534" s="137"/>
      <c r="U1534" s="109"/>
      <c r="Z1534" s="110"/>
      <c r="AA1534" s="60"/>
      <c r="AB1534" s="60"/>
      <c r="AC1534" s="61"/>
      <c r="AD1534" s="61"/>
      <c r="AE1534" s="61"/>
      <c r="AF1534" s="63"/>
      <c r="AG1534" s="63"/>
      <c r="AH1534" s="74" t="s">
        <v>2588</v>
      </c>
    </row>
    <row r="1535" spans="1:34" ht="15" x14ac:dyDescent="0.2">
      <c r="A1535" s="106" t="s">
        <v>23</v>
      </c>
      <c r="B1535" s="74" t="s">
        <v>1078</v>
      </c>
      <c r="C1535" s="74" t="s">
        <v>1113</v>
      </c>
      <c r="D1535" s="74" t="s">
        <v>1598</v>
      </c>
      <c r="E1535" s="74" t="s">
        <v>1815</v>
      </c>
      <c r="H1535" s="74" t="s">
        <v>288</v>
      </c>
      <c r="I1535" s="74" t="s">
        <v>2891</v>
      </c>
      <c r="J1535" s="74" t="s">
        <v>2892</v>
      </c>
      <c r="K1535" s="74" t="s">
        <v>26</v>
      </c>
      <c r="L1535" s="74" t="s">
        <v>2993</v>
      </c>
      <c r="M1535" s="107">
        <v>-9.4042683329999992</v>
      </c>
      <c r="N1535" s="107">
        <v>34.802315</v>
      </c>
      <c r="O1535" s="108">
        <v>2025.4</v>
      </c>
      <c r="P1535" s="108">
        <v>1</v>
      </c>
      <c r="Q1535" s="108">
        <v>0.82137702000000001</v>
      </c>
      <c r="R1535" s="137"/>
      <c r="U1535" s="109"/>
      <c r="Z1535" s="110"/>
      <c r="AA1535" s="60"/>
      <c r="AB1535" s="60"/>
      <c r="AC1535" s="61"/>
      <c r="AD1535" s="61"/>
      <c r="AE1535" s="61"/>
      <c r="AF1535" s="63"/>
      <c r="AG1535" s="63"/>
      <c r="AH1535" s="74" t="s">
        <v>2993</v>
      </c>
    </row>
    <row r="1536" spans="1:34" ht="15" x14ac:dyDescent="0.2">
      <c r="A1536" s="106" t="s">
        <v>23</v>
      </c>
      <c r="B1536" s="74" t="s">
        <v>1078</v>
      </c>
      <c r="C1536" s="74" t="s">
        <v>1113</v>
      </c>
      <c r="D1536" s="74" t="s">
        <v>1243</v>
      </c>
      <c r="E1536" s="74" t="s">
        <v>1244</v>
      </c>
      <c r="H1536" s="74" t="s">
        <v>289</v>
      </c>
      <c r="I1536" s="74" t="s">
        <v>290</v>
      </c>
      <c r="J1536" s="74" t="s">
        <v>290</v>
      </c>
      <c r="K1536" s="74" t="s">
        <v>24</v>
      </c>
      <c r="L1536" s="74" t="s">
        <v>2993</v>
      </c>
      <c r="M1536" s="107">
        <v>-9.2651818234284402</v>
      </c>
      <c r="N1536" s="107">
        <v>34.601467067323703</v>
      </c>
      <c r="O1536" s="108">
        <v>1985.5657641555599</v>
      </c>
      <c r="P1536" s="108">
        <v>0.25</v>
      </c>
      <c r="Q1536" s="108">
        <v>0.194471635</v>
      </c>
      <c r="R1536" s="137"/>
      <c r="U1536" s="109"/>
      <c r="AA1536" s="60"/>
      <c r="AB1536" s="60"/>
      <c r="AC1536" s="61"/>
      <c r="AD1536" s="62"/>
      <c r="AE1536" s="62"/>
      <c r="AF1536" s="63"/>
      <c r="AG1536" s="63"/>
      <c r="AH1536" s="74" t="s">
        <v>2993</v>
      </c>
    </row>
    <row r="1537" spans="1:34" ht="15" x14ac:dyDescent="0.2">
      <c r="A1537" s="106" t="s">
        <v>23</v>
      </c>
      <c r="B1537" s="74" t="s">
        <v>1078</v>
      </c>
      <c r="C1537" s="74" t="s">
        <v>1113</v>
      </c>
      <c r="D1537" s="74" t="s">
        <v>1243</v>
      </c>
      <c r="E1537" s="74" t="s">
        <v>1244</v>
      </c>
      <c r="H1537" s="74" t="s">
        <v>289</v>
      </c>
      <c r="I1537" s="74" t="s">
        <v>290</v>
      </c>
      <c r="J1537" s="74" t="s">
        <v>290</v>
      </c>
      <c r="K1537" s="74" t="s">
        <v>25</v>
      </c>
      <c r="L1537" s="74" t="s">
        <v>2993</v>
      </c>
      <c r="M1537" s="107">
        <v>-9.2652406697738297</v>
      </c>
      <c r="N1537" s="107">
        <v>34.601646718281799</v>
      </c>
      <c r="O1537" s="108">
        <v>1976.10040601942</v>
      </c>
      <c r="P1537" s="108">
        <v>0.25</v>
      </c>
      <c r="Q1537" s="108">
        <v>0.194471635</v>
      </c>
      <c r="R1537" s="137"/>
      <c r="U1537" s="109"/>
      <c r="AA1537" s="60"/>
      <c r="AB1537" s="60"/>
      <c r="AC1537" s="61"/>
      <c r="AD1537" s="62"/>
      <c r="AE1537" s="62"/>
      <c r="AF1537" s="63"/>
      <c r="AG1537" s="63"/>
      <c r="AH1537" s="74" t="s">
        <v>2993</v>
      </c>
    </row>
    <row r="1538" spans="1:34" ht="15" x14ac:dyDescent="0.2">
      <c r="A1538" s="106" t="s">
        <v>23</v>
      </c>
      <c r="B1538" s="74" t="s">
        <v>1078</v>
      </c>
      <c r="C1538" s="74" t="s">
        <v>1113</v>
      </c>
      <c r="D1538" s="74" t="s">
        <v>1243</v>
      </c>
      <c r="E1538" s="74" t="s">
        <v>1244</v>
      </c>
      <c r="H1538" s="74" t="s">
        <v>289</v>
      </c>
      <c r="I1538" s="74" t="s">
        <v>290</v>
      </c>
      <c r="J1538" s="74" t="s">
        <v>290</v>
      </c>
      <c r="K1538" s="74" t="s">
        <v>26</v>
      </c>
      <c r="L1538" s="74" t="s">
        <v>2993</v>
      </c>
      <c r="M1538" s="107">
        <v>-9.2652212039999995</v>
      </c>
      <c r="N1538" s="107">
        <v>34.601361339999997</v>
      </c>
      <c r="O1538" s="108">
        <v>1977.4577770000001</v>
      </c>
      <c r="P1538" s="108">
        <v>0.25</v>
      </c>
      <c r="Q1538" s="108">
        <v>0.194471635</v>
      </c>
      <c r="R1538" s="137"/>
      <c r="U1538" s="109"/>
      <c r="AA1538" s="60"/>
      <c r="AB1538" s="60"/>
      <c r="AC1538" s="61"/>
      <c r="AD1538" s="62"/>
      <c r="AE1538" s="62"/>
      <c r="AF1538" s="63"/>
      <c r="AG1538" s="63"/>
      <c r="AH1538" s="74" t="s">
        <v>2621</v>
      </c>
    </row>
    <row r="1539" spans="1:34" ht="15" x14ac:dyDescent="0.2">
      <c r="A1539" s="106" t="s">
        <v>23</v>
      </c>
      <c r="B1539" s="74" t="s">
        <v>1078</v>
      </c>
      <c r="C1539" s="74" t="s">
        <v>1113</v>
      </c>
      <c r="D1539" s="74" t="s">
        <v>1243</v>
      </c>
      <c r="E1539" s="74" t="s">
        <v>1244</v>
      </c>
      <c r="H1539" s="74" t="s">
        <v>947</v>
      </c>
      <c r="I1539" s="74" t="s">
        <v>1285</v>
      </c>
      <c r="J1539" s="74" t="s">
        <v>294</v>
      </c>
      <c r="K1539" s="74" t="s">
        <v>24</v>
      </c>
      <c r="L1539" s="74" t="s">
        <v>2993</v>
      </c>
      <c r="M1539" s="107">
        <v>-9.2616266666666593</v>
      </c>
      <c r="N1539" s="107">
        <v>34.600461666666597</v>
      </c>
      <c r="O1539" s="108">
        <v>1981.6</v>
      </c>
      <c r="P1539" s="108">
        <v>0.75</v>
      </c>
      <c r="Q1539" s="108">
        <v>0.55450361999999997</v>
      </c>
      <c r="R1539" s="137"/>
      <c r="U1539" s="109"/>
      <c r="AA1539" s="60"/>
      <c r="AB1539" s="60"/>
      <c r="AC1539" s="61"/>
      <c r="AD1539" s="62"/>
      <c r="AE1539" s="62"/>
      <c r="AF1539" s="63"/>
      <c r="AG1539" s="63"/>
      <c r="AH1539" s="74" t="s">
        <v>2621</v>
      </c>
    </row>
    <row r="1540" spans="1:34" ht="15" x14ac:dyDescent="0.2">
      <c r="A1540" s="106" t="s">
        <v>23</v>
      </c>
      <c r="B1540" s="74" t="s">
        <v>1078</v>
      </c>
      <c r="C1540" s="74" t="s">
        <v>1113</v>
      </c>
      <c r="D1540" s="74" t="s">
        <v>1243</v>
      </c>
      <c r="E1540" s="74" t="s">
        <v>1244</v>
      </c>
      <c r="H1540" s="74" t="s">
        <v>947</v>
      </c>
      <c r="I1540" s="74" t="s">
        <v>1285</v>
      </c>
      <c r="J1540" s="74" t="s">
        <v>294</v>
      </c>
      <c r="K1540" s="74" t="s">
        <v>25</v>
      </c>
      <c r="L1540" s="74" t="s">
        <v>2993</v>
      </c>
      <c r="M1540" s="107">
        <v>-9.2615433333333304</v>
      </c>
      <c r="N1540" s="107">
        <v>34.600810000000003</v>
      </c>
      <c r="O1540" s="108">
        <v>1977.6</v>
      </c>
      <c r="P1540" s="108">
        <v>0.75</v>
      </c>
      <c r="Q1540" s="108">
        <v>0.55450361999999997</v>
      </c>
      <c r="R1540" s="137"/>
      <c r="U1540" s="109"/>
      <c r="AA1540" s="60"/>
      <c r="AB1540" s="60"/>
      <c r="AC1540" s="61"/>
      <c r="AD1540" s="62"/>
      <c r="AE1540" s="62"/>
      <c r="AF1540" s="63"/>
      <c r="AG1540" s="63"/>
      <c r="AH1540" s="74" t="s">
        <v>2621</v>
      </c>
    </row>
    <row r="1541" spans="1:34" ht="15" x14ac:dyDescent="0.2">
      <c r="A1541" s="106" t="s">
        <v>23</v>
      </c>
      <c r="B1541" s="74" t="s">
        <v>1078</v>
      </c>
      <c r="C1541" s="74" t="s">
        <v>1113</v>
      </c>
      <c r="D1541" s="74" t="s">
        <v>1243</v>
      </c>
      <c r="E1541" s="74" t="s">
        <v>1244</v>
      </c>
      <c r="H1541" s="74" t="s">
        <v>947</v>
      </c>
      <c r="I1541" s="74" t="s">
        <v>1285</v>
      </c>
      <c r="J1541" s="74" t="s">
        <v>294</v>
      </c>
      <c r="K1541" s="74" t="s">
        <v>26</v>
      </c>
      <c r="L1541" s="74" t="s">
        <v>2993</v>
      </c>
      <c r="M1541" s="107">
        <v>-9.2617866670000009</v>
      </c>
      <c r="N1541" s="107">
        <v>34.600574999999999</v>
      </c>
      <c r="O1541" s="108">
        <v>1984.6</v>
      </c>
      <c r="P1541" s="108">
        <v>0.75</v>
      </c>
      <c r="Q1541" s="108">
        <v>0.55450361999999997</v>
      </c>
      <c r="R1541" s="137"/>
      <c r="U1541" s="109"/>
      <c r="AA1541" s="60"/>
      <c r="AB1541" s="60"/>
      <c r="AC1541" s="61"/>
      <c r="AD1541" s="62"/>
      <c r="AE1541" s="62"/>
      <c r="AF1541" s="63"/>
      <c r="AG1541" s="63"/>
      <c r="AH1541" s="74" t="s">
        <v>2993</v>
      </c>
    </row>
    <row r="1542" spans="1:34" ht="15" x14ac:dyDescent="0.2">
      <c r="A1542" s="106" t="s">
        <v>23</v>
      </c>
      <c r="B1542" s="74" t="s">
        <v>1078</v>
      </c>
      <c r="C1542" s="74" t="s">
        <v>1113</v>
      </c>
      <c r="D1542" s="74" t="s">
        <v>1243</v>
      </c>
      <c r="E1542" s="74" t="s">
        <v>1244</v>
      </c>
      <c r="H1542" s="74" t="s">
        <v>295</v>
      </c>
      <c r="I1542" s="74" t="s">
        <v>296</v>
      </c>
      <c r="J1542" s="74" t="s">
        <v>296</v>
      </c>
      <c r="K1542" s="74" t="s">
        <v>24</v>
      </c>
      <c r="L1542" s="74" t="s">
        <v>2993</v>
      </c>
      <c r="M1542" s="107">
        <v>-9.2692449999999997</v>
      </c>
      <c r="N1542" s="107">
        <v>34.599908333333303</v>
      </c>
      <c r="O1542" s="108">
        <v>2048.6999999999998</v>
      </c>
      <c r="P1542" s="108">
        <v>1</v>
      </c>
      <c r="Q1542" s="108">
        <v>1.0190610200000001</v>
      </c>
      <c r="R1542" s="137"/>
      <c r="S1542" s="74" t="s">
        <v>2993</v>
      </c>
      <c r="U1542" s="109"/>
      <c r="AA1542" s="60"/>
      <c r="AB1542" s="60"/>
      <c r="AC1542" s="61"/>
      <c r="AD1542" s="62"/>
      <c r="AE1542" s="62"/>
      <c r="AF1542" s="63"/>
      <c r="AG1542" s="63"/>
      <c r="AH1542" s="74" t="s">
        <v>2993</v>
      </c>
    </row>
    <row r="1543" spans="1:34" ht="15" x14ac:dyDescent="0.2">
      <c r="A1543" s="106" t="s">
        <v>23</v>
      </c>
      <c r="B1543" s="74" t="s">
        <v>1078</v>
      </c>
      <c r="C1543" s="74" t="s">
        <v>1113</v>
      </c>
      <c r="D1543" s="74" t="s">
        <v>1243</v>
      </c>
      <c r="E1543" s="74" t="s">
        <v>1244</v>
      </c>
      <c r="H1543" s="74" t="s">
        <v>295</v>
      </c>
      <c r="I1543" s="74" t="s">
        <v>296</v>
      </c>
      <c r="J1543" s="74" t="s">
        <v>296</v>
      </c>
      <c r="K1543" s="74" t="s">
        <v>25</v>
      </c>
      <c r="L1543" s="74" t="s">
        <v>2993</v>
      </c>
      <c r="M1543" s="107">
        <v>-9.2690933333333305</v>
      </c>
      <c r="N1543" s="107">
        <v>34.600128333333302</v>
      </c>
      <c r="O1543" s="108">
        <v>2053.1999999999998</v>
      </c>
      <c r="P1543" s="108">
        <v>1</v>
      </c>
      <c r="Q1543" s="108">
        <v>1.0190610200000001</v>
      </c>
      <c r="R1543" s="137"/>
      <c r="S1543" s="74" t="s">
        <v>2993</v>
      </c>
      <c r="U1543" s="109"/>
      <c r="AA1543" s="60"/>
      <c r="AB1543" s="60"/>
      <c r="AC1543" s="61"/>
      <c r="AD1543" s="62"/>
      <c r="AE1543" s="62"/>
      <c r="AF1543" s="63"/>
      <c r="AG1543" s="63"/>
      <c r="AH1543" s="74" t="s">
        <v>2993</v>
      </c>
    </row>
    <row r="1544" spans="1:34" ht="15" x14ac:dyDescent="0.2">
      <c r="A1544" s="106" t="s">
        <v>23</v>
      </c>
      <c r="B1544" s="74" t="s">
        <v>1078</v>
      </c>
      <c r="C1544" s="74" t="s">
        <v>1113</v>
      </c>
      <c r="D1544" s="74" t="s">
        <v>1243</v>
      </c>
      <c r="E1544" s="74" t="s">
        <v>1244</v>
      </c>
      <c r="H1544" s="74" t="s">
        <v>295</v>
      </c>
      <c r="I1544" s="74" t="s">
        <v>296</v>
      </c>
      <c r="J1544" s="74" t="s">
        <v>296</v>
      </c>
      <c r="K1544" s="74" t="s">
        <v>26</v>
      </c>
      <c r="L1544" s="74" t="s">
        <v>2993</v>
      </c>
      <c r="M1544" s="107">
        <v>-9.2694583329999993</v>
      </c>
      <c r="N1544" s="107">
        <v>34.599915000000003</v>
      </c>
      <c r="O1544" s="108">
        <v>2047.8</v>
      </c>
      <c r="P1544" s="108">
        <v>1</v>
      </c>
      <c r="Q1544" s="108">
        <v>1.0190610200000001</v>
      </c>
      <c r="R1544" s="137"/>
      <c r="S1544" s="74" t="s">
        <v>2993</v>
      </c>
      <c r="U1544" s="109"/>
      <c r="AA1544" s="60"/>
      <c r="AB1544" s="60"/>
      <c r="AC1544" s="61"/>
      <c r="AD1544" s="62"/>
      <c r="AE1544" s="62"/>
      <c r="AF1544" s="63"/>
      <c r="AG1544" s="63"/>
      <c r="AH1544" s="74" t="s">
        <v>2993</v>
      </c>
    </row>
    <row r="1545" spans="1:34" ht="15" x14ac:dyDescent="0.2">
      <c r="A1545" s="106" t="s">
        <v>23</v>
      </c>
      <c r="B1545" s="74" t="s">
        <v>1078</v>
      </c>
      <c r="C1545" s="74" t="s">
        <v>1113</v>
      </c>
      <c r="D1545" s="74" t="s">
        <v>1243</v>
      </c>
      <c r="E1545" s="74" t="s">
        <v>1244</v>
      </c>
      <c r="H1545" s="74" t="s">
        <v>297</v>
      </c>
      <c r="I1545" s="74" t="s">
        <v>2704</v>
      </c>
      <c r="J1545" s="74" t="s">
        <v>2705</v>
      </c>
      <c r="K1545" s="74" t="s">
        <v>24</v>
      </c>
      <c r="L1545" s="74" t="s">
        <v>2993</v>
      </c>
      <c r="M1545" s="107">
        <v>-9.2658007774142401</v>
      </c>
      <c r="N1545" s="107">
        <v>34.600505661472504</v>
      </c>
      <c r="O1545" s="108">
        <v>1999.62627311353</v>
      </c>
      <c r="P1545" s="108">
        <v>1</v>
      </c>
      <c r="Q1545" s="108">
        <v>0.62443433500000001</v>
      </c>
      <c r="R1545" s="137"/>
      <c r="S1545" s="74" t="s">
        <v>2993</v>
      </c>
      <c r="U1545" s="109"/>
      <c r="AA1545" s="60"/>
      <c r="AB1545" s="60"/>
      <c r="AC1545" s="61"/>
      <c r="AD1545" s="62"/>
      <c r="AE1545" s="62"/>
      <c r="AF1545" s="63"/>
      <c r="AG1545" s="63"/>
      <c r="AH1545" s="74" t="s">
        <v>2993</v>
      </c>
    </row>
    <row r="1546" spans="1:34" ht="15" x14ac:dyDescent="0.2">
      <c r="A1546" s="106" t="s">
        <v>23</v>
      </c>
      <c r="B1546" s="74" t="s">
        <v>1078</v>
      </c>
      <c r="C1546" s="74" t="s">
        <v>1113</v>
      </c>
      <c r="D1546" s="74" t="s">
        <v>1243</v>
      </c>
      <c r="E1546" s="74" t="s">
        <v>1244</v>
      </c>
      <c r="H1546" s="74" t="s">
        <v>297</v>
      </c>
      <c r="I1546" s="74" t="s">
        <v>2704</v>
      </c>
      <c r="J1546" s="74" t="s">
        <v>2705</v>
      </c>
      <c r="K1546" s="74" t="s">
        <v>25</v>
      </c>
      <c r="L1546" s="74" t="s">
        <v>2993</v>
      </c>
      <c r="M1546" s="107">
        <v>-9.2657080674344492</v>
      </c>
      <c r="N1546" s="107">
        <v>34.600805986428497</v>
      </c>
      <c r="O1546" s="108">
        <v>1999.11616881852</v>
      </c>
      <c r="P1546" s="108">
        <v>1</v>
      </c>
      <c r="Q1546" s="108">
        <v>0.62443433500000001</v>
      </c>
      <c r="R1546" s="137"/>
      <c r="S1546" s="74" t="s">
        <v>2993</v>
      </c>
      <c r="U1546" s="109"/>
      <c r="AA1546" s="60"/>
      <c r="AB1546" s="60"/>
      <c r="AC1546" s="61"/>
      <c r="AD1546" s="62"/>
      <c r="AE1546" s="62"/>
      <c r="AF1546" s="63"/>
      <c r="AG1546" s="63"/>
      <c r="AH1546" s="74" t="s">
        <v>2993</v>
      </c>
    </row>
    <row r="1547" spans="1:34" ht="15" x14ac:dyDescent="0.2">
      <c r="A1547" s="106" t="s">
        <v>23</v>
      </c>
      <c r="B1547" s="74" t="s">
        <v>1078</v>
      </c>
      <c r="C1547" s="74" t="s">
        <v>1113</v>
      </c>
      <c r="D1547" s="74" t="s">
        <v>1243</v>
      </c>
      <c r="E1547" s="74" t="s">
        <v>1244</v>
      </c>
      <c r="H1547" s="74" t="s">
        <v>297</v>
      </c>
      <c r="I1547" s="74" t="s">
        <v>2704</v>
      </c>
      <c r="J1547" s="74" t="s">
        <v>2705</v>
      </c>
      <c r="K1547" s="74" t="s">
        <v>26</v>
      </c>
      <c r="L1547" s="74" t="s">
        <v>2993</v>
      </c>
      <c r="M1547" s="107">
        <v>-9.2657344599999991</v>
      </c>
      <c r="N1547" s="107">
        <v>34.600226560000003</v>
      </c>
      <c r="O1547" s="108">
        <v>2011.3424150000001</v>
      </c>
      <c r="P1547" s="108">
        <v>1</v>
      </c>
      <c r="Q1547" s="108">
        <v>0.62443433500000001</v>
      </c>
      <c r="R1547" s="137"/>
      <c r="U1547" s="109"/>
      <c r="AA1547" s="60"/>
      <c r="AB1547" s="60"/>
      <c r="AC1547" s="61"/>
      <c r="AD1547" s="62"/>
      <c r="AE1547" s="62"/>
      <c r="AF1547" s="63"/>
      <c r="AG1547" s="63"/>
      <c r="AH1547" s="74" t="s">
        <v>2993</v>
      </c>
    </row>
    <row r="1548" spans="1:34" ht="15" x14ac:dyDescent="0.2">
      <c r="A1548" s="106" t="s">
        <v>23</v>
      </c>
      <c r="B1548" s="74" t="s">
        <v>1078</v>
      </c>
      <c r="C1548" s="74" t="s">
        <v>1113</v>
      </c>
      <c r="D1548" s="74" t="s">
        <v>1243</v>
      </c>
      <c r="E1548" s="74" t="s">
        <v>1244</v>
      </c>
      <c r="H1548" s="74" t="s">
        <v>300</v>
      </c>
      <c r="I1548" s="74" t="s">
        <v>2207</v>
      </c>
      <c r="J1548" s="74" t="s">
        <v>2208</v>
      </c>
      <c r="K1548" s="74" t="s">
        <v>24</v>
      </c>
      <c r="L1548" s="74" t="s">
        <v>2993</v>
      </c>
      <c r="M1548" s="107">
        <v>-9.2657828654289496</v>
      </c>
      <c r="N1548" s="107">
        <v>34.601087567315297</v>
      </c>
      <c r="O1548" s="108">
        <v>1979.6605015001401</v>
      </c>
      <c r="P1548" s="108">
        <v>0.75</v>
      </c>
      <c r="Q1548" s="108">
        <v>0.28688890500000003</v>
      </c>
      <c r="R1548" s="137"/>
      <c r="S1548" s="74" t="s">
        <v>2993</v>
      </c>
      <c r="U1548" s="109"/>
      <c r="AA1548" s="60"/>
      <c r="AB1548" s="60"/>
      <c r="AC1548" s="61"/>
      <c r="AD1548" s="62"/>
      <c r="AE1548" s="62"/>
      <c r="AF1548" s="63"/>
      <c r="AG1548" s="63"/>
      <c r="AH1548" s="74" t="s">
        <v>2993</v>
      </c>
    </row>
    <row r="1549" spans="1:34" ht="15" x14ac:dyDescent="0.2">
      <c r="A1549" s="106" t="s">
        <v>23</v>
      </c>
      <c r="B1549" s="74" t="s">
        <v>1078</v>
      </c>
      <c r="C1549" s="74" t="s">
        <v>1113</v>
      </c>
      <c r="D1549" s="74" t="s">
        <v>1243</v>
      </c>
      <c r="E1549" s="74" t="s">
        <v>1244</v>
      </c>
      <c r="H1549" s="74" t="s">
        <v>300</v>
      </c>
      <c r="I1549" s="74" t="s">
        <v>2207</v>
      </c>
      <c r="J1549" s="74" t="s">
        <v>2208</v>
      </c>
      <c r="K1549" s="74" t="s">
        <v>25</v>
      </c>
      <c r="L1549" s="74" t="s">
        <v>2993</v>
      </c>
      <c r="M1549" s="107">
        <v>-9.2658223775647706</v>
      </c>
      <c r="N1549" s="107">
        <v>34.6013361524084</v>
      </c>
      <c r="O1549" s="108">
        <v>1987.4913505452701</v>
      </c>
      <c r="P1549" s="108">
        <v>0.75</v>
      </c>
      <c r="Q1549" s="108">
        <v>0.28688890500000003</v>
      </c>
      <c r="R1549" s="137"/>
      <c r="S1549" s="74" t="s">
        <v>2993</v>
      </c>
      <c r="U1549" s="109"/>
      <c r="AA1549" s="60"/>
      <c r="AB1549" s="60"/>
      <c r="AC1549" s="61"/>
      <c r="AD1549" s="62"/>
      <c r="AE1549" s="62"/>
      <c r="AF1549" s="63"/>
      <c r="AG1549" s="63"/>
      <c r="AH1549" s="74" t="s">
        <v>2993</v>
      </c>
    </row>
    <row r="1550" spans="1:34" ht="15" x14ac:dyDescent="0.2">
      <c r="A1550" s="106" t="s">
        <v>23</v>
      </c>
      <c r="B1550" s="74" t="s">
        <v>1078</v>
      </c>
      <c r="C1550" s="74" t="s">
        <v>1113</v>
      </c>
      <c r="D1550" s="74" t="s">
        <v>1243</v>
      </c>
      <c r="E1550" s="74" t="s">
        <v>1244</v>
      </c>
      <c r="H1550" s="74" t="s">
        <v>300</v>
      </c>
      <c r="I1550" s="74" t="s">
        <v>2207</v>
      </c>
      <c r="J1550" s="74" t="s">
        <v>2208</v>
      </c>
      <c r="K1550" s="74" t="s">
        <v>26</v>
      </c>
      <c r="L1550" s="74" t="s">
        <v>2993</v>
      </c>
      <c r="M1550" s="107">
        <v>-9.2657049659999995</v>
      </c>
      <c r="N1550" s="107">
        <v>34.601011870000001</v>
      </c>
      <c r="O1550" s="108">
        <v>1977.3061259999999</v>
      </c>
      <c r="P1550" s="108">
        <v>0.75</v>
      </c>
      <c r="Q1550" s="108">
        <v>0.28688890500000003</v>
      </c>
      <c r="R1550" s="137"/>
      <c r="S1550" s="74" t="s">
        <v>2993</v>
      </c>
      <c r="U1550" s="109"/>
      <c r="AA1550" s="60"/>
      <c r="AB1550" s="60"/>
      <c r="AC1550" s="61"/>
      <c r="AD1550" s="62"/>
      <c r="AE1550" s="62"/>
      <c r="AF1550" s="63"/>
      <c r="AG1550" s="63"/>
      <c r="AH1550" s="74" t="s">
        <v>2993</v>
      </c>
    </row>
    <row r="1551" spans="1:34" ht="15" x14ac:dyDescent="0.2">
      <c r="A1551" s="106" t="s">
        <v>23</v>
      </c>
      <c r="B1551" s="74" t="s">
        <v>1078</v>
      </c>
      <c r="C1551" s="74" t="s">
        <v>1113</v>
      </c>
      <c r="D1551" s="74" t="s">
        <v>1243</v>
      </c>
      <c r="E1551" s="74" t="s">
        <v>1293</v>
      </c>
      <c r="H1551" s="74" t="s">
        <v>301</v>
      </c>
      <c r="I1551" s="74" t="s">
        <v>302</v>
      </c>
      <c r="J1551" s="74" t="s">
        <v>1488</v>
      </c>
      <c r="K1551" s="74" t="s">
        <v>24</v>
      </c>
      <c r="L1551" s="74" t="s">
        <v>2993</v>
      </c>
      <c r="M1551" s="107">
        <v>-9.3211250000000003</v>
      </c>
      <c r="N1551" s="107">
        <v>34.663503333333303</v>
      </c>
      <c r="O1551" s="108">
        <v>2090.9</v>
      </c>
      <c r="P1551" s="108">
        <v>0.75</v>
      </c>
      <c r="Q1551" s="108">
        <v>0.27082708</v>
      </c>
      <c r="R1551" s="137"/>
      <c r="U1551" s="109"/>
      <c r="AA1551" s="60"/>
      <c r="AB1551" s="60"/>
      <c r="AC1551" s="61"/>
      <c r="AD1551" s="62"/>
      <c r="AE1551" s="62"/>
      <c r="AF1551" s="63"/>
      <c r="AG1551" s="63"/>
      <c r="AH1551" s="74" t="s">
        <v>2993</v>
      </c>
    </row>
    <row r="1552" spans="1:34" ht="15" x14ac:dyDescent="0.2">
      <c r="A1552" s="106" t="s">
        <v>23</v>
      </c>
      <c r="B1552" s="74" t="s">
        <v>1078</v>
      </c>
      <c r="C1552" s="74" t="s">
        <v>1113</v>
      </c>
      <c r="D1552" s="74" t="s">
        <v>1243</v>
      </c>
      <c r="E1552" s="74" t="s">
        <v>1293</v>
      </c>
      <c r="H1552" s="74" t="s">
        <v>301</v>
      </c>
      <c r="I1552" s="74" t="s">
        <v>302</v>
      </c>
      <c r="J1552" s="74" t="s">
        <v>1488</v>
      </c>
      <c r="K1552" s="74" t="s">
        <v>25</v>
      </c>
      <c r="L1552" s="74" t="s">
        <v>2993</v>
      </c>
      <c r="M1552" s="107">
        <v>-9.32104</v>
      </c>
      <c r="N1552" s="107">
        <v>34.663253333333301</v>
      </c>
      <c r="O1552" s="108">
        <v>2090.9</v>
      </c>
      <c r="P1552" s="108">
        <v>0.75</v>
      </c>
      <c r="Q1552" s="108">
        <v>0.27082708</v>
      </c>
      <c r="R1552" s="137"/>
      <c r="U1552" s="109"/>
      <c r="AA1552" s="60"/>
      <c r="AB1552" s="60"/>
      <c r="AC1552" s="61"/>
      <c r="AD1552" s="62"/>
      <c r="AE1552" s="62"/>
      <c r="AF1552" s="63"/>
      <c r="AG1552" s="63"/>
      <c r="AH1552" s="74" t="s">
        <v>2993</v>
      </c>
    </row>
    <row r="1553" spans="1:34" ht="15" x14ac:dyDescent="0.2">
      <c r="A1553" s="106" t="s">
        <v>23</v>
      </c>
      <c r="B1553" s="74" t="s">
        <v>1078</v>
      </c>
      <c r="C1553" s="74" t="s">
        <v>1113</v>
      </c>
      <c r="D1553" s="74" t="s">
        <v>1243</v>
      </c>
      <c r="E1553" s="74" t="s">
        <v>1293</v>
      </c>
      <c r="H1553" s="74" t="s">
        <v>301</v>
      </c>
      <c r="I1553" s="74" t="s">
        <v>302</v>
      </c>
      <c r="J1553" s="74" t="s">
        <v>1488</v>
      </c>
      <c r="K1553" s="74" t="s">
        <v>26</v>
      </c>
      <c r="L1553" s="74" t="s">
        <v>2993</v>
      </c>
      <c r="M1553" s="107">
        <v>-9.3208933330000008</v>
      </c>
      <c r="N1553" s="107">
        <v>34.663204999999998</v>
      </c>
      <c r="O1553" s="108">
        <v>2085.6999999999998</v>
      </c>
      <c r="P1553" s="108">
        <v>0.75</v>
      </c>
      <c r="Q1553" s="108">
        <v>0.27082708</v>
      </c>
      <c r="R1553" s="137"/>
      <c r="U1553" s="109"/>
      <c r="AA1553" s="60"/>
      <c r="AB1553" s="60"/>
      <c r="AC1553" s="61"/>
      <c r="AD1553" s="62"/>
      <c r="AE1553" s="62"/>
      <c r="AF1553" s="63"/>
      <c r="AG1553" s="63"/>
      <c r="AH1553" s="74" t="s">
        <v>2993</v>
      </c>
    </row>
    <row r="1554" spans="1:34" ht="15" x14ac:dyDescent="0.2">
      <c r="A1554" s="106" t="s">
        <v>23</v>
      </c>
      <c r="B1554" s="74" t="s">
        <v>1078</v>
      </c>
      <c r="C1554" s="74" t="s">
        <v>1113</v>
      </c>
      <c r="D1554" s="74" t="s">
        <v>1243</v>
      </c>
      <c r="E1554" s="74" t="s">
        <v>1293</v>
      </c>
      <c r="H1554" s="74" t="s">
        <v>1000</v>
      </c>
      <c r="I1554" s="74" t="s">
        <v>1449</v>
      </c>
      <c r="J1554" s="74" t="s">
        <v>1449</v>
      </c>
      <c r="K1554" s="74" t="s">
        <v>24</v>
      </c>
      <c r="L1554" s="74" t="s">
        <v>2993</v>
      </c>
      <c r="M1554" s="107">
        <v>-9.3223933333333306</v>
      </c>
      <c r="N1554" s="107">
        <v>34.666725</v>
      </c>
      <c r="O1554" s="108">
        <v>2105.1</v>
      </c>
      <c r="P1554" s="108">
        <v>1.75</v>
      </c>
      <c r="Q1554" s="108">
        <v>0.85448908999999995</v>
      </c>
      <c r="R1554" s="137"/>
      <c r="S1554" s="74" t="s">
        <v>2993</v>
      </c>
      <c r="U1554" s="109"/>
      <c r="AA1554" s="60"/>
      <c r="AB1554" s="60"/>
      <c r="AC1554" s="61"/>
      <c r="AD1554" s="62"/>
      <c r="AE1554" s="62"/>
      <c r="AF1554" s="63"/>
      <c r="AG1554" s="63"/>
      <c r="AH1554" s="74" t="s">
        <v>2993</v>
      </c>
    </row>
    <row r="1555" spans="1:34" ht="15" x14ac:dyDescent="0.2">
      <c r="A1555" s="106" t="s">
        <v>23</v>
      </c>
      <c r="B1555" s="74" t="s">
        <v>1078</v>
      </c>
      <c r="C1555" s="74" t="s">
        <v>1113</v>
      </c>
      <c r="D1555" s="74" t="s">
        <v>1243</v>
      </c>
      <c r="E1555" s="74" t="s">
        <v>1293</v>
      </c>
      <c r="H1555" s="74" t="s">
        <v>1000</v>
      </c>
      <c r="I1555" s="74" t="s">
        <v>1449</v>
      </c>
      <c r="J1555" s="74" t="s">
        <v>1449</v>
      </c>
      <c r="K1555" s="74" t="s">
        <v>25</v>
      </c>
      <c r="L1555" s="74" t="s">
        <v>2993</v>
      </c>
      <c r="M1555" s="107">
        <v>-9.3229583333333306</v>
      </c>
      <c r="N1555" s="107">
        <v>34.666736666666601</v>
      </c>
      <c r="O1555" s="108">
        <v>2093</v>
      </c>
      <c r="P1555" s="108">
        <v>1.75</v>
      </c>
      <c r="Q1555" s="108">
        <v>0.85448908999999995</v>
      </c>
      <c r="R1555" s="137"/>
      <c r="S1555" s="74" t="s">
        <v>2993</v>
      </c>
      <c r="U1555" s="109"/>
      <c r="AA1555" s="60"/>
      <c r="AB1555" s="60"/>
      <c r="AC1555" s="61"/>
      <c r="AD1555" s="62"/>
      <c r="AE1555" s="62"/>
      <c r="AF1555" s="63"/>
      <c r="AG1555" s="63"/>
      <c r="AH1555" s="74" t="s">
        <v>2993</v>
      </c>
    </row>
    <row r="1556" spans="1:34" ht="15" x14ac:dyDescent="0.2">
      <c r="A1556" s="106" t="s">
        <v>23</v>
      </c>
      <c r="B1556" s="74" t="s">
        <v>1078</v>
      </c>
      <c r="C1556" s="74" t="s">
        <v>1113</v>
      </c>
      <c r="D1556" s="74" t="s">
        <v>1243</v>
      </c>
      <c r="E1556" s="74" t="s">
        <v>1293</v>
      </c>
      <c r="H1556" s="74" t="s">
        <v>1000</v>
      </c>
      <c r="I1556" s="74" t="s">
        <v>1449</v>
      </c>
      <c r="J1556" s="74" t="s">
        <v>1449</v>
      </c>
      <c r="K1556" s="74" t="s">
        <v>26</v>
      </c>
      <c r="L1556" s="74" t="s">
        <v>2993</v>
      </c>
      <c r="M1556" s="107">
        <v>-9.3219366669999992</v>
      </c>
      <c r="N1556" s="107">
        <v>34.666666669999998</v>
      </c>
      <c r="O1556" s="108">
        <v>2105.3000000000002</v>
      </c>
      <c r="P1556" s="108">
        <v>1.75</v>
      </c>
      <c r="Q1556" s="108">
        <v>0.85448908999999995</v>
      </c>
      <c r="R1556" s="137"/>
      <c r="S1556" s="74" t="s">
        <v>2993</v>
      </c>
      <c r="U1556" s="109"/>
      <c r="AA1556" s="60"/>
      <c r="AB1556" s="60"/>
      <c r="AC1556" s="61"/>
      <c r="AD1556" s="62"/>
      <c r="AE1556" s="62"/>
      <c r="AF1556" s="63"/>
      <c r="AG1556" s="63"/>
      <c r="AH1556" s="74" t="s">
        <v>2993</v>
      </c>
    </row>
    <row r="1557" spans="1:34" ht="15" x14ac:dyDescent="0.2">
      <c r="A1557" s="106" t="s">
        <v>23</v>
      </c>
      <c r="B1557" s="74" t="s">
        <v>1078</v>
      </c>
      <c r="C1557" s="74" t="s">
        <v>1113</v>
      </c>
      <c r="D1557" s="74" t="s">
        <v>1243</v>
      </c>
      <c r="E1557" s="74" t="s">
        <v>1293</v>
      </c>
      <c r="H1557" s="74" t="s">
        <v>303</v>
      </c>
      <c r="I1557" s="74" t="s">
        <v>304</v>
      </c>
      <c r="J1557" s="74" t="s">
        <v>304</v>
      </c>
      <c r="K1557" s="74" t="s">
        <v>24</v>
      </c>
      <c r="L1557" s="74" t="s">
        <v>2993</v>
      </c>
      <c r="M1557" s="107">
        <v>-9.3173574665337799</v>
      </c>
      <c r="N1557" s="107">
        <v>34.663841018504499</v>
      </c>
      <c r="O1557" s="108">
        <v>2093.55703067472</v>
      </c>
      <c r="P1557" s="108">
        <v>0.75</v>
      </c>
      <c r="Q1557" s="108">
        <v>0.62987064500000001</v>
      </c>
      <c r="R1557" s="137"/>
      <c r="S1557" s="74" t="s">
        <v>2993</v>
      </c>
      <c r="U1557" s="109"/>
      <c r="AA1557" s="60"/>
      <c r="AB1557" s="60"/>
      <c r="AC1557" s="61"/>
      <c r="AD1557" s="62"/>
      <c r="AE1557" s="62"/>
      <c r="AF1557" s="63"/>
      <c r="AG1557" s="63"/>
      <c r="AH1557" s="74" t="s">
        <v>2993</v>
      </c>
    </row>
    <row r="1558" spans="1:34" ht="15" x14ac:dyDescent="0.2">
      <c r="A1558" s="106" t="s">
        <v>23</v>
      </c>
      <c r="B1558" s="74" t="s">
        <v>1078</v>
      </c>
      <c r="C1558" s="74" t="s">
        <v>1113</v>
      </c>
      <c r="D1558" s="74" t="s">
        <v>1243</v>
      </c>
      <c r="E1558" s="74" t="s">
        <v>1293</v>
      </c>
      <c r="H1558" s="74" t="s">
        <v>303</v>
      </c>
      <c r="I1558" s="74" t="s">
        <v>304</v>
      </c>
      <c r="J1558" s="74" t="s">
        <v>304</v>
      </c>
      <c r="K1558" s="74" t="s">
        <v>25</v>
      </c>
      <c r="L1558" s="74" t="s">
        <v>2993</v>
      </c>
      <c r="M1558" s="107">
        <v>-9.3174046759451308</v>
      </c>
      <c r="N1558" s="107">
        <v>34.664100651672399</v>
      </c>
      <c r="O1558" s="108">
        <v>2072.6630642944301</v>
      </c>
      <c r="P1558" s="108">
        <v>0.75</v>
      </c>
      <c r="Q1558" s="108">
        <v>0.62987064500000001</v>
      </c>
      <c r="R1558" s="137"/>
      <c r="S1558" s="74" t="s">
        <v>2993</v>
      </c>
      <c r="U1558" s="109"/>
      <c r="AA1558" s="60"/>
      <c r="AB1558" s="60"/>
      <c r="AC1558" s="61"/>
      <c r="AD1558" s="62"/>
      <c r="AE1558" s="62"/>
      <c r="AF1558" s="63"/>
      <c r="AG1558" s="63"/>
      <c r="AH1558" s="74" t="s">
        <v>2993</v>
      </c>
    </row>
    <row r="1559" spans="1:34" ht="15" x14ac:dyDescent="0.2">
      <c r="A1559" s="106" t="s">
        <v>23</v>
      </c>
      <c r="B1559" s="74" t="s">
        <v>1078</v>
      </c>
      <c r="C1559" s="74" t="s">
        <v>1113</v>
      </c>
      <c r="D1559" s="74" t="s">
        <v>1243</v>
      </c>
      <c r="E1559" s="74" t="s">
        <v>1293</v>
      </c>
      <c r="H1559" s="74" t="s">
        <v>303</v>
      </c>
      <c r="I1559" s="74" t="s">
        <v>304</v>
      </c>
      <c r="J1559" s="74" t="s">
        <v>304</v>
      </c>
      <c r="K1559" s="74" t="s">
        <v>26</v>
      </c>
      <c r="L1559" s="74" t="s">
        <v>2993</v>
      </c>
      <c r="M1559" s="107">
        <v>-9.3174175439999996</v>
      </c>
      <c r="N1559" s="107">
        <v>34.663364649999998</v>
      </c>
      <c r="O1559" s="108">
        <v>2068.7083510000002</v>
      </c>
      <c r="P1559" s="108">
        <v>0.75</v>
      </c>
      <c r="Q1559" s="108">
        <v>0.62987064500000001</v>
      </c>
      <c r="R1559" s="137"/>
      <c r="S1559" s="74" t="s">
        <v>2993</v>
      </c>
      <c r="U1559" s="109"/>
      <c r="AA1559" s="60"/>
      <c r="AB1559" s="60"/>
      <c r="AC1559" s="61"/>
      <c r="AD1559" s="62"/>
      <c r="AE1559" s="62"/>
      <c r="AF1559" s="63"/>
      <c r="AG1559" s="63"/>
      <c r="AH1559" s="74" t="s">
        <v>2993</v>
      </c>
    </row>
    <row r="1560" spans="1:34" ht="15" x14ac:dyDescent="0.2">
      <c r="A1560" s="106" t="s">
        <v>23</v>
      </c>
      <c r="B1560" s="74" t="s">
        <v>1078</v>
      </c>
      <c r="C1560" s="74" t="s">
        <v>1113</v>
      </c>
      <c r="D1560" s="74" t="s">
        <v>1243</v>
      </c>
      <c r="E1560" s="74" t="s">
        <v>1293</v>
      </c>
      <c r="H1560" s="74" t="s">
        <v>306</v>
      </c>
      <c r="I1560" s="74" t="s">
        <v>2350</v>
      </c>
      <c r="J1560" s="74" t="s">
        <v>2351</v>
      </c>
      <c r="K1560" s="74" t="s">
        <v>24</v>
      </c>
      <c r="L1560" s="74" t="s">
        <v>2993</v>
      </c>
      <c r="M1560" s="107">
        <v>-9.3210066666666602</v>
      </c>
      <c r="N1560" s="107">
        <v>34.662916666666597</v>
      </c>
      <c r="O1560" s="108">
        <v>2088</v>
      </c>
      <c r="P1560" s="108">
        <v>0.75</v>
      </c>
      <c r="Q1560" s="108">
        <v>0.60886671999999997</v>
      </c>
      <c r="R1560" s="137"/>
      <c r="U1560" s="109"/>
      <c r="AA1560" s="60"/>
      <c r="AB1560" s="60"/>
      <c r="AC1560" s="61"/>
      <c r="AD1560" s="62"/>
      <c r="AE1560" s="62"/>
      <c r="AF1560" s="63"/>
      <c r="AG1560" s="63"/>
      <c r="AH1560" s="74" t="s">
        <v>2993</v>
      </c>
    </row>
    <row r="1561" spans="1:34" ht="15" x14ac:dyDescent="0.2">
      <c r="A1561" s="106" t="s">
        <v>23</v>
      </c>
      <c r="B1561" s="74" t="s">
        <v>1078</v>
      </c>
      <c r="C1561" s="74" t="s">
        <v>1113</v>
      </c>
      <c r="D1561" s="74" t="s">
        <v>1243</v>
      </c>
      <c r="E1561" s="74" t="s">
        <v>1293</v>
      </c>
      <c r="H1561" s="74" t="s">
        <v>306</v>
      </c>
      <c r="I1561" s="74" t="s">
        <v>2350</v>
      </c>
      <c r="J1561" s="74" t="s">
        <v>2351</v>
      </c>
      <c r="K1561" s="74" t="s">
        <v>25</v>
      </c>
      <c r="L1561" s="74" t="s">
        <v>2993</v>
      </c>
      <c r="M1561" s="107">
        <v>-9.3207083333333305</v>
      </c>
      <c r="N1561" s="107">
        <v>34.662905000000002</v>
      </c>
      <c r="O1561" s="108">
        <v>2089.3000000000002</v>
      </c>
      <c r="P1561" s="108">
        <v>0.75</v>
      </c>
      <c r="Q1561" s="108">
        <v>0.60886671999999997</v>
      </c>
      <c r="R1561" s="137"/>
      <c r="U1561" s="109"/>
      <c r="AA1561" s="60"/>
      <c r="AB1561" s="60"/>
      <c r="AC1561" s="61"/>
      <c r="AD1561" s="62"/>
      <c r="AE1561" s="62"/>
      <c r="AF1561" s="63"/>
      <c r="AG1561" s="63"/>
      <c r="AH1561" s="74" t="s">
        <v>2993</v>
      </c>
    </row>
    <row r="1562" spans="1:34" ht="15" x14ac:dyDescent="0.2">
      <c r="A1562" s="106" t="s">
        <v>23</v>
      </c>
      <c r="B1562" s="74" t="s">
        <v>1078</v>
      </c>
      <c r="C1562" s="74" t="s">
        <v>1113</v>
      </c>
      <c r="D1562" s="74" t="s">
        <v>1243</v>
      </c>
      <c r="E1562" s="74" t="s">
        <v>1293</v>
      </c>
      <c r="H1562" s="74" t="s">
        <v>306</v>
      </c>
      <c r="I1562" s="74" t="s">
        <v>2350</v>
      </c>
      <c r="J1562" s="74" t="s">
        <v>2351</v>
      </c>
      <c r="K1562" s="74" t="s">
        <v>26</v>
      </c>
      <c r="L1562" s="74" t="s">
        <v>2993</v>
      </c>
      <c r="M1562" s="107">
        <v>-9.321211667</v>
      </c>
      <c r="N1562" s="107">
        <v>34.662871670000001</v>
      </c>
      <c r="O1562" s="108">
        <v>2089.1</v>
      </c>
      <c r="P1562" s="108">
        <v>0.75</v>
      </c>
      <c r="Q1562" s="108">
        <v>0.60886671999999997</v>
      </c>
      <c r="R1562" s="137"/>
      <c r="U1562" s="109"/>
      <c r="AA1562" s="60"/>
      <c r="AB1562" s="60"/>
      <c r="AC1562" s="61"/>
      <c r="AD1562" s="62"/>
      <c r="AE1562" s="62"/>
      <c r="AF1562" s="63"/>
      <c r="AG1562" s="63"/>
      <c r="AH1562" s="74" t="s">
        <v>2993</v>
      </c>
    </row>
    <row r="1563" spans="1:34" ht="15" x14ac:dyDescent="0.2">
      <c r="A1563" s="106" t="s">
        <v>23</v>
      </c>
      <c r="B1563" s="74" t="s">
        <v>1078</v>
      </c>
      <c r="C1563" s="74" t="s">
        <v>1113</v>
      </c>
      <c r="D1563" s="74" t="s">
        <v>1243</v>
      </c>
      <c r="E1563" s="74" t="s">
        <v>1293</v>
      </c>
      <c r="H1563" s="74" t="s">
        <v>307</v>
      </c>
      <c r="I1563" s="74" t="s">
        <v>308</v>
      </c>
      <c r="J1563" s="74" t="s">
        <v>308</v>
      </c>
      <c r="K1563" s="74" t="s">
        <v>24</v>
      </c>
      <c r="L1563" s="74" t="s">
        <v>2993</v>
      </c>
      <c r="M1563" s="107">
        <v>-9.3212012156203201</v>
      </c>
      <c r="N1563" s="107">
        <v>34.663965760536499</v>
      </c>
      <c r="O1563" s="108">
        <v>2079.06593159563</v>
      </c>
      <c r="P1563" s="108">
        <v>1</v>
      </c>
      <c r="Q1563" s="108">
        <v>1.0548912450000001</v>
      </c>
      <c r="R1563" s="137"/>
      <c r="S1563" s="74" t="s">
        <v>2993</v>
      </c>
      <c r="U1563" s="109"/>
      <c r="AA1563" s="60"/>
      <c r="AB1563" s="60"/>
      <c r="AC1563" s="61"/>
      <c r="AD1563" s="62"/>
      <c r="AE1563" s="62"/>
      <c r="AF1563" s="63"/>
      <c r="AG1563" s="63"/>
      <c r="AH1563" s="74" t="s">
        <v>2993</v>
      </c>
    </row>
    <row r="1564" spans="1:34" ht="15" x14ac:dyDescent="0.2">
      <c r="A1564" s="106" t="s">
        <v>23</v>
      </c>
      <c r="B1564" s="74" t="s">
        <v>1078</v>
      </c>
      <c r="C1564" s="74" t="s">
        <v>1113</v>
      </c>
      <c r="D1564" s="74" t="s">
        <v>1243</v>
      </c>
      <c r="E1564" s="74" t="s">
        <v>1293</v>
      </c>
      <c r="H1564" s="74" t="s">
        <v>307</v>
      </c>
      <c r="I1564" s="74" t="s">
        <v>308</v>
      </c>
      <c r="J1564" s="74" t="s">
        <v>308</v>
      </c>
      <c r="K1564" s="74" t="s">
        <v>25</v>
      </c>
      <c r="L1564" s="74" t="s">
        <v>2993</v>
      </c>
      <c r="M1564" s="107">
        <v>-9.3208741574509197</v>
      </c>
      <c r="N1564" s="107">
        <v>34.664010647069802</v>
      </c>
      <c r="O1564" s="108">
        <v>2070.1915748792999</v>
      </c>
      <c r="P1564" s="108">
        <v>1</v>
      </c>
      <c r="Q1564" s="108">
        <v>1.0548912450000001</v>
      </c>
      <c r="R1564" s="137"/>
      <c r="S1564" s="74" t="s">
        <v>2993</v>
      </c>
      <c r="U1564" s="109"/>
      <c r="AA1564" s="60"/>
      <c r="AB1564" s="60"/>
      <c r="AC1564" s="61"/>
      <c r="AD1564" s="62"/>
      <c r="AE1564" s="62"/>
      <c r="AF1564" s="63"/>
      <c r="AG1564" s="63"/>
      <c r="AH1564" s="74" t="s">
        <v>2993</v>
      </c>
    </row>
    <row r="1565" spans="1:34" ht="15" x14ac:dyDescent="0.2">
      <c r="A1565" s="106" t="s">
        <v>23</v>
      </c>
      <c r="B1565" s="74" t="s">
        <v>1078</v>
      </c>
      <c r="C1565" s="74" t="s">
        <v>1113</v>
      </c>
      <c r="D1565" s="74" t="s">
        <v>1243</v>
      </c>
      <c r="E1565" s="74" t="s">
        <v>1293</v>
      </c>
      <c r="H1565" s="74" t="s">
        <v>307</v>
      </c>
      <c r="I1565" s="74" t="s">
        <v>308</v>
      </c>
      <c r="J1565" s="74" t="s">
        <v>308</v>
      </c>
      <c r="K1565" s="74" t="s">
        <v>26</v>
      </c>
      <c r="L1565" s="74" t="s">
        <v>2993</v>
      </c>
      <c r="M1565" s="107">
        <v>-9.3214055939999998</v>
      </c>
      <c r="N1565" s="107">
        <v>34.664016330000003</v>
      </c>
      <c r="O1565" s="108">
        <v>2072.177099</v>
      </c>
      <c r="P1565" s="108">
        <v>1</v>
      </c>
      <c r="Q1565" s="108">
        <v>1.0548912450000001</v>
      </c>
      <c r="R1565" s="137"/>
      <c r="S1565" s="74" t="s">
        <v>2993</v>
      </c>
      <c r="U1565" s="109"/>
      <c r="AA1565" s="60"/>
      <c r="AB1565" s="60"/>
      <c r="AC1565" s="61"/>
      <c r="AD1565" s="62"/>
      <c r="AE1565" s="62"/>
      <c r="AF1565" s="63"/>
      <c r="AG1565" s="63"/>
      <c r="AH1565" s="74" t="s">
        <v>2993</v>
      </c>
    </row>
    <row r="1566" spans="1:34" ht="15" x14ac:dyDescent="0.2">
      <c r="A1566" s="106" t="s">
        <v>23</v>
      </c>
      <c r="B1566" s="74" t="s">
        <v>1078</v>
      </c>
      <c r="C1566" s="74" t="s">
        <v>1113</v>
      </c>
      <c r="D1566" s="74" t="s">
        <v>1243</v>
      </c>
      <c r="E1566" s="74" t="s">
        <v>1293</v>
      </c>
      <c r="H1566" s="74" t="s">
        <v>309</v>
      </c>
      <c r="I1566" s="74" t="s">
        <v>310</v>
      </c>
      <c r="J1566" s="74" t="s">
        <v>310</v>
      </c>
      <c r="K1566" s="74" t="s">
        <v>24</v>
      </c>
      <c r="L1566" s="74" t="s">
        <v>2993</v>
      </c>
      <c r="M1566" s="107">
        <v>-9.3204933333333297</v>
      </c>
      <c r="N1566" s="107">
        <v>34.663806666666602</v>
      </c>
      <c r="O1566" s="108">
        <v>2089.8000000000002</v>
      </c>
      <c r="P1566" s="108">
        <v>1.25</v>
      </c>
      <c r="Q1566" s="108">
        <v>1.5293328450000001</v>
      </c>
      <c r="R1566" s="137"/>
      <c r="U1566" s="109"/>
      <c r="Z1566" s="110"/>
      <c r="AA1566" s="60"/>
      <c r="AB1566" s="60"/>
      <c r="AC1566" s="61"/>
      <c r="AD1566" s="61"/>
      <c r="AE1566" s="61"/>
      <c r="AF1566" s="63"/>
      <c r="AG1566" s="63"/>
      <c r="AH1566" s="74" t="s">
        <v>2993</v>
      </c>
    </row>
    <row r="1567" spans="1:34" ht="15" x14ac:dyDescent="0.2">
      <c r="A1567" s="106" t="s">
        <v>23</v>
      </c>
      <c r="B1567" s="74" t="s">
        <v>1078</v>
      </c>
      <c r="C1567" s="74" t="s">
        <v>1113</v>
      </c>
      <c r="D1567" s="74" t="s">
        <v>1243</v>
      </c>
      <c r="E1567" s="74" t="s">
        <v>1293</v>
      </c>
      <c r="H1567" s="74" t="s">
        <v>309</v>
      </c>
      <c r="I1567" s="74" t="s">
        <v>310</v>
      </c>
      <c r="J1567" s="74" t="s">
        <v>310</v>
      </c>
      <c r="K1567" s="74" t="s">
        <v>25</v>
      </c>
      <c r="L1567" s="74" t="s">
        <v>2993</v>
      </c>
      <c r="M1567" s="107">
        <v>-9.3206600000000002</v>
      </c>
      <c r="N1567" s="107">
        <v>34.663363333333301</v>
      </c>
      <c r="O1567" s="108">
        <v>2089.6999999999998</v>
      </c>
      <c r="P1567" s="108">
        <v>1.25</v>
      </c>
      <c r="Q1567" s="108">
        <v>1.5293328450000001</v>
      </c>
      <c r="R1567" s="137"/>
      <c r="U1567" s="109"/>
      <c r="Z1567" s="110"/>
      <c r="AA1567" s="60"/>
      <c r="AB1567" s="60"/>
      <c r="AC1567" s="61"/>
      <c r="AD1567" s="61"/>
      <c r="AE1567" s="61"/>
      <c r="AF1567" s="63"/>
      <c r="AG1567" s="63"/>
      <c r="AH1567" s="74" t="s">
        <v>2993</v>
      </c>
    </row>
    <row r="1568" spans="1:34" ht="15" x14ac:dyDescent="0.2">
      <c r="A1568" s="106" t="s">
        <v>23</v>
      </c>
      <c r="B1568" s="74" t="s">
        <v>1078</v>
      </c>
      <c r="C1568" s="74" t="s">
        <v>1113</v>
      </c>
      <c r="D1568" s="74" t="s">
        <v>1243</v>
      </c>
      <c r="E1568" s="74" t="s">
        <v>1293</v>
      </c>
      <c r="H1568" s="74" t="s">
        <v>309</v>
      </c>
      <c r="I1568" s="74" t="s">
        <v>310</v>
      </c>
      <c r="J1568" s="74" t="s">
        <v>310</v>
      </c>
      <c r="K1568" s="74" t="s">
        <v>26</v>
      </c>
      <c r="L1568" s="74" t="s">
        <v>2993</v>
      </c>
      <c r="M1568" s="107">
        <v>-9.3204750000000001</v>
      </c>
      <c r="N1568" s="107">
        <v>34.664050000000003</v>
      </c>
      <c r="O1568" s="108">
        <v>2096.6999999999998</v>
      </c>
      <c r="P1568" s="108">
        <v>1.25</v>
      </c>
      <c r="Q1568" s="108">
        <v>1.5293328450000001</v>
      </c>
      <c r="R1568" s="137"/>
      <c r="U1568" s="109"/>
      <c r="Z1568" s="110"/>
      <c r="AA1568" s="60"/>
      <c r="AB1568" s="60"/>
      <c r="AC1568" s="61"/>
      <c r="AD1568" s="61"/>
      <c r="AE1568" s="61"/>
      <c r="AF1568" s="63"/>
      <c r="AG1568" s="63"/>
      <c r="AH1568" s="74" t="s">
        <v>2681</v>
      </c>
    </row>
    <row r="1569" spans="1:34" ht="15" x14ac:dyDescent="0.2">
      <c r="A1569" s="106" t="s">
        <v>23</v>
      </c>
      <c r="B1569" s="74" t="s">
        <v>1078</v>
      </c>
      <c r="C1569" s="74" t="s">
        <v>1113</v>
      </c>
      <c r="D1569" s="74" t="s">
        <v>1243</v>
      </c>
      <c r="E1569" s="74" t="s">
        <v>1293</v>
      </c>
      <c r="H1569" s="74" t="s">
        <v>311</v>
      </c>
      <c r="I1569" s="74" t="s">
        <v>312</v>
      </c>
      <c r="J1569" s="74" t="s">
        <v>312</v>
      </c>
      <c r="K1569" s="74" t="s">
        <v>24</v>
      </c>
      <c r="L1569" s="74" t="s">
        <v>2993</v>
      </c>
      <c r="M1569" s="107">
        <v>-9.3189369322817992</v>
      </c>
      <c r="N1569" s="107">
        <v>34.665666113214201</v>
      </c>
      <c r="O1569" s="108">
        <v>2073.9436354090999</v>
      </c>
      <c r="P1569" s="108">
        <v>0.5</v>
      </c>
      <c r="Q1569" s="108">
        <v>0.41760744999999999</v>
      </c>
      <c r="R1569" s="137"/>
      <c r="S1569" s="74" t="s">
        <v>2993</v>
      </c>
      <c r="U1569" s="109"/>
      <c r="AA1569" s="60"/>
      <c r="AB1569" s="60"/>
      <c r="AC1569" s="61"/>
      <c r="AD1569" s="62"/>
      <c r="AE1569" s="62"/>
      <c r="AF1569" s="63"/>
      <c r="AG1569" s="63"/>
      <c r="AH1569" s="74" t="s">
        <v>2681</v>
      </c>
    </row>
    <row r="1570" spans="1:34" ht="15" x14ac:dyDescent="0.2">
      <c r="A1570" s="106" t="s">
        <v>23</v>
      </c>
      <c r="B1570" s="74" t="s">
        <v>1078</v>
      </c>
      <c r="C1570" s="74" t="s">
        <v>1113</v>
      </c>
      <c r="D1570" s="74" t="s">
        <v>1243</v>
      </c>
      <c r="E1570" s="74" t="s">
        <v>1293</v>
      </c>
      <c r="H1570" s="74" t="s">
        <v>311</v>
      </c>
      <c r="I1570" s="74" t="s">
        <v>312</v>
      </c>
      <c r="J1570" s="74" t="s">
        <v>312</v>
      </c>
      <c r="K1570" s="74" t="s">
        <v>25</v>
      </c>
      <c r="L1570" s="74" t="s">
        <v>2993</v>
      </c>
      <c r="M1570" s="107">
        <v>-9.3191624412570206</v>
      </c>
      <c r="N1570" s="107">
        <v>34.665583989091999</v>
      </c>
      <c r="O1570" s="108">
        <v>2073.4096907861499</v>
      </c>
      <c r="P1570" s="108">
        <v>0.5</v>
      </c>
      <c r="Q1570" s="108">
        <v>0.41760744999999999</v>
      </c>
      <c r="R1570" s="137"/>
      <c r="S1570" s="74" t="s">
        <v>2993</v>
      </c>
      <c r="U1570" s="109"/>
      <c r="AA1570" s="60"/>
      <c r="AB1570" s="60"/>
      <c r="AC1570" s="61"/>
      <c r="AD1570" s="62"/>
      <c r="AE1570" s="62"/>
      <c r="AF1570" s="63"/>
      <c r="AG1570" s="63"/>
      <c r="AH1570" s="74" t="s">
        <v>2681</v>
      </c>
    </row>
    <row r="1571" spans="1:34" ht="15" x14ac:dyDescent="0.2">
      <c r="A1571" s="106" t="s">
        <v>23</v>
      </c>
      <c r="B1571" s="74" t="s">
        <v>1078</v>
      </c>
      <c r="C1571" s="74" t="s">
        <v>1113</v>
      </c>
      <c r="D1571" s="74" t="s">
        <v>1243</v>
      </c>
      <c r="E1571" s="74" t="s">
        <v>1293</v>
      </c>
      <c r="H1571" s="74" t="s">
        <v>311</v>
      </c>
      <c r="I1571" s="74" t="s">
        <v>312</v>
      </c>
      <c r="J1571" s="74" t="s">
        <v>312</v>
      </c>
      <c r="K1571" s="74" t="s">
        <v>26</v>
      </c>
      <c r="L1571" s="74" t="s">
        <v>2993</v>
      </c>
      <c r="M1571" s="107">
        <v>-9.3190075760000006</v>
      </c>
      <c r="N1571" s="107">
        <v>34.665909390000003</v>
      </c>
      <c r="O1571" s="108">
        <v>2083.0422229999999</v>
      </c>
      <c r="P1571" s="108">
        <v>0.5</v>
      </c>
      <c r="Q1571" s="108">
        <v>0.41760744999999999</v>
      </c>
      <c r="R1571" s="137"/>
      <c r="S1571" s="74" t="s">
        <v>2993</v>
      </c>
      <c r="U1571" s="109"/>
      <c r="AA1571" s="60"/>
      <c r="AB1571" s="60"/>
      <c r="AC1571" s="61"/>
      <c r="AD1571" s="62"/>
      <c r="AE1571" s="62"/>
      <c r="AF1571" s="63"/>
      <c r="AG1571" s="63"/>
      <c r="AH1571" s="74" t="s">
        <v>2993</v>
      </c>
    </row>
    <row r="1572" spans="1:34" ht="15" x14ac:dyDescent="0.2">
      <c r="A1572" s="106" t="s">
        <v>23</v>
      </c>
      <c r="B1572" s="74" t="s">
        <v>1078</v>
      </c>
      <c r="C1572" s="74" t="s">
        <v>1113</v>
      </c>
      <c r="D1572" s="74" t="s">
        <v>1243</v>
      </c>
      <c r="E1572" s="74" t="s">
        <v>1284</v>
      </c>
      <c r="H1572" s="74" t="s">
        <v>313</v>
      </c>
      <c r="I1572" s="74" t="s">
        <v>2386</v>
      </c>
      <c r="J1572" s="74" t="s">
        <v>314</v>
      </c>
      <c r="K1572" s="74" t="s">
        <v>24</v>
      </c>
      <c r="L1572" s="74" t="s">
        <v>2993</v>
      </c>
      <c r="M1572" s="107">
        <v>-9.2943599999999993</v>
      </c>
      <c r="N1572" s="107">
        <v>34.6377733333333</v>
      </c>
      <c r="O1572" s="108">
        <v>2031.1</v>
      </c>
      <c r="P1572" s="108">
        <v>1</v>
      </c>
      <c r="Q1572" s="108">
        <v>0.68991716000000003</v>
      </c>
      <c r="R1572" s="137"/>
      <c r="U1572" s="109"/>
      <c r="AA1572" s="60"/>
      <c r="AB1572" s="60"/>
      <c r="AC1572" s="61"/>
      <c r="AD1572" s="62"/>
      <c r="AE1572" s="62"/>
      <c r="AF1572" s="63"/>
      <c r="AG1572" s="63"/>
      <c r="AH1572" s="74" t="s">
        <v>2993</v>
      </c>
    </row>
    <row r="1573" spans="1:34" ht="15" x14ac:dyDescent="0.2">
      <c r="A1573" s="106" t="s">
        <v>23</v>
      </c>
      <c r="B1573" s="74" t="s">
        <v>1078</v>
      </c>
      <c r="C1573" s="74" t="s">
        <v>1113</v>
      </c>
      <c r="D1573" s="74" t="s">
        <v>1243</v>
      </c>
      <c r="E1573" s="74" t="s">
        <v>1284</v>
      </c>
      <c r="H1573" s="74" t="s">
        <v>313</v>
      </c>
      <c r="I1573" s="74" t="s">
        <v>2386</v>
      </c>
      <c r="J1573" s="74" t="s">
        <v>314</v>
      </c>
      <c r="K1573" s="74" t="s">
        <v>25</v>
      </c>
      <c r="L1573" s="74" t="s">
        <v>2993</v>
      </c>
      <c r="M1573" s="107">
        <v>-9.2945049999999991</v>
      </c>
      <c r="N1573" s="107">
        <v>34.637983333333302</v>
      </c>
      <c r="O1573" s="108">
        <v>2038.5</v>
      </c>
      <c r="P1573" s="108">
        <v>1</v>
      </c>
      <c r="Q1573" s="108">
        <v>0.68991716000000003</v>
      </c>
      <c r="R1573" s="137"/>
      <c r="U1573" s="109"/>
      <c r="AA1573" s="60"/>
      <c r="AB1573" s="60"/>
      <c r="AC1573" s="61"/>
      <c r="AD1573" s="62"/>
      <c r="AE1573" s="62"/>
      <c r="AF1573" s="63"/>
      <c r="AG1573" s="63"/>
      <c r="AH1573" s="74" t="s">
        <v>2993</v>
      </c>
    </row>
    <row r="1574" spans="1:34" ht="15" x14ac:dyDescent="0.2">
      <c r="A1574" s="106" t="s">
        <v>23</v>
      </c>
      <c r="B1574" s="74" t="s">
        <v>1078</v>
      </c>
      <c r="C1574" s="74" t="s">
        <v>1113</v>
      </c>
      <c r="D1574" s="74" t="s">
        <v>1243</v>
      </c>
      <c r="E1574" s="74" t="s">
        <v>1284</v>
      </c>
      <c r="H1574" s="74" t="s">
        <v>313</v>
      </c>
      <c r="I1574" s="74" t="s">
        <v>2386</v>
      </c>
      <c r="J1574" s="74" t="s">
        <v>314</v>
      </c>
      <c r="K1574" s="74" t="s">
        <v>26</v>
      </c>
      <c r="L1574" s="74" t="s">
        <v>2993</v>
      </c>
      <c r="M1574" s="107">
        <v>-9.2938150000000004</v>
      </c>
      <c r="N1574" s="107">
        <v>34.63740833</v>
      </c>
      <c r="O1574" s="108">
        <v>2046.7</v>
      </c>
      <c r="P1574" s="108">
        <v>1</v>
      </c>
      <c r="Q1574" s="108">
        <v>0.68991716000000003</v>
      </c>
      <c r="R1574" s="137"/>
      <c r="U1574" s="109"/>
      <c r="AA1574" s="60"/>
      <c r="AB1574" s="60"/>
      <c r="AC1574" s="61"/>
      <c r="AD1574" s="62"/>
      <c r="AE1574" s="62"/>
      <c r="AF1574" s="63"/>
      <c r="AG1574" s="63"/>
      <c r="AH1574" s="74" t="s">
        <v>2690</v>
      </c>
    </row>
    <row r="1575" spans="1:34" ht="15" x14ac:dyDescent="0.2">
      <c r="A1575" s="106" t="s">
        <v>23</v>
      </c>
      <c r="B1575" s="74" t="s">
        <v>1078</v>
      </c>
      <c r="C1575" s="74" t="s">
        <v>1113</v>
      </c>
      <c r="D1575" s="74" t="s">
        <v>1243</v>
      </c>
      <c r="E1575" s="74" t="s">
        <v>1284</v>
      </c>
      <c r="H1575" s="74" t="s">
        <v>317</v>
      </c>
      <c r="I1575" s="74" t="s">
        <v>318</v>
      </c>
      <c r="J1575" s="74" t="s">
        <v>318</v>
      </c>
      <c r="K1575" s="74" t="s">
        <v>24</v>
      </c>
      <c r="L1575" s="74" t="s">
        <v>2993</v>
      </c>
      <c r="M1575" s="107">
        <v>-9.2940668020799695</v>
      </c>
      <c r="N1575" s="107">
        <v>34.6370497841556</v>
      </c>
      <c r="O1575" s="108">
        <v>2013.9957070647599</v>
      </c>
      <c r="P1575" s="108">
        <v>0.75</v>
      </c>
      <c r="Q1575" s="108">
        <v>0.55425651499999995</v>
      </c>
      <c r="R1575" s="137"/>
      <c r="U1575" s="109"/>
      <c r="AA1575" s="60"/>
      <c r="AB1575" s="60"/>
      <c r="AC1575" s="61"/>
      <c r="AD1575" s="62"/>
      <c r="AE1575" s="62"/>
      <c r="AF1575" s="63"/>
      <c r="AG1575" s="63"/>
      <c r="AH1575" s="74" t="s">
        <v>2690</v>
      </c>
    </row>
    <row r="1576" spans="1:34" ht="15" x14ac:dyDescent="0.2">
      <c r="A1576" s="106" t="s">
        <v>23</v>
      </c>
      <c r="B1576" s="74" t="s">
        <v>1078</v>
      </c>
      <c r="C1576" s="74" t="s">
        <v>1113</v>
      </c>
      <c r="D1576" s="74" t="s">
        <v>1243</v>
      </c>
      <c r="E1576" s="74" t="s">
        <v>1284</v>
      </c>
      <c r="H1576" s="74" t="s">
        <v>317</v>
      </c>
      <c r="I1576" s="74" t="s">
        <v>318</v>
      </c>
      <c r="J1576" s="74" t="s">
        <v>318</v>
      </c>
      <c r="K1576" s="74" t="s">
        <v>25</v>
      </c>
      <c r="L1576" s="74" t="s">
        <v>2993</v>
      </c>
      <c r="M1576" s="107">
        <v>-9.2938354153803093</v>
      </c>
      <c r="N1576" s="107">
        <v>34.636869038640299</v>
      </c>
      <c r="O1576" s="108">
        <v>2013.9044859882999</v>
      </c>
      <c r="P1576" s="108">
        <v>0.75</v>
      </c>
      <c r="Q1576" s="108">
        <v>0.55425651499999995</v>
      </c>
      <c r="R1576" s="137"/>
      <c r="U1576" s="109"/>
      <c r="AA1576" s="60"/>
      <c r="AB1576" s="60"/>
      <c r="AC1576" s="61"/>
      <c r="AD1576" s="62"/>
      <c r="AE1576" s="62"/>
      <c r="AF1576" s="63"/>
      <c r="AG1576" s="63"/>
      <c r="AH1576" s="74" t="s">
        <v>2690</v>
      </c>
    </row>
    <row r="1577" spans="1:34" ht="15" x14ac:dyDescent="0.2">
      <c r="A1577" s="106" t="s">
        <v>23</v>
      </c>
      <c r="B1577" s="74" t="s">
        <v>1078</v>
      </c>
      <c r="C1577" s="74" t="s">
        <v>1113</v>
      </c>
      <c r="D1577" s="74" t="s">
        <v>1243</v>
      </c>
      <c r="E1577" s="74" t="s">
        <v>1284</v>
      </c>
      <c r="H1577" s="74" t="s">
        <v>317</v>
      </c>
      <c r="I1577" s="74" t="s">
        <v>318</v>
      </c>
      <c r="J1577" s="74" t="s">
        <v>318</v>
      </c>
      <c r="K1577" s="74" t="s">
        <v>26</v>
      </c>
      <c r="L1577" s="74" t="s">
        <v>2993</v>
      </c>
      <c r="M1577" s="107">
        <v>-9.2941051310000002</v>
      </c>
      <c r="N1577" s="107">
        <v>34.63734169</v>
      </c>
      <c r="O1577" s="108">
        <v>1998.3086269999999</v>
      </c>
      <c r="P1577" s="108">
        <v>0.75</v>
      </c>
      <c r="Q1577" s="108">
        <v>0.55425651499999995</v>
      </c>
      <c r="R1577" s="137"/>
      <c r="U1577" s="109"/>
      <c r="AA1577" s="60"/>
      <c r="AB1577" s="60"/>
      <c r="AC1577" s="61"/>
      <c r="AD1577" s="62"/>
      <c r="AE1577" s="62"/>
      <c r="AF1577" s="63"/>
      <c r="AG1577" s="63"/>
      <c r="AH1577" s="74" t="s">
        <v>2709</v>
      </c>
    </row>
    <row r="1578" spans="1:34" ht="15" x14ac:dyDescent="0.2">
      <c r="A1578" s="106" t="s">
        <v>23</v>
      </c>
      <c r="B1578" s="74" t="s">
        <v>1078</v>
      </c>
      <c r="C1578" s="74" t="s">
        <v>1113</v>
      </c>
      <c r="D1578" s="74" t="s">
        <v>1243</v>
      </c>
      <c r="E1578" s="74" t="s">
        <v>1284</v>
      </c>
      <c r="H1578" s="74" t="s">
        <v>321</v>
      </c>
      <c r="I1578" s="74" t="s">
        <v>2649</v>
      </c>
      <c r="J1578" s="74" t="s">
        <v>322</v>
      </c>
      <c r="K1578" s="74" t="s">
        <v>24</v>
      </c>
      <c r="L1578" s="74" t="s">
        <v>2993</v>
      </c>
      <c r="M1578" s="107">
        <v>-9.2970833333333296</v>
      </c>
      <c r="N1578" s="107">
        <v>34.636494999999996</v>
      </c>
      <c r="O1578" s="108">
        <v>2025.4</v>
      </c>
      <c r="P1578" s="108">
        <v>1</v>
      </c>
      <c r="Q1578" s="108">
        <v>0.89056641999999997</v>
      </c>
      <c r="R1578" s="137"/>
      <c r="S1578" s="74" t="s">
        <v>2993</v>
      </c>
      <c r="U1578" s="109"/>
      <c r="AA1578" s="60"/>
      <c r="AB1578" s="60"/>
      <c r="AC1578" s="61"/>
      <c r="AD1578" s="62"/>
      <c r="AE1578" s="62"/>
      <c r="AF1578" s="63"/>
      <c r="AG1578" s="63"/>
      <c r="AH1578" s="74" t="s">
        <v>2709</v>
      </c>
    </row>
    <row r="1579" spans="1:34" ht="15" x14ac:dyDescent="0.2">
      <c r="A1579" s="106" t="s">
        <v>23</v>
      </c>
      <c r="B1579" s="74" t="s">
        <v>1078</v>
      </c>
      <c r="C1579" s="74" t="s">
        <v>1113</v>
      </c>
      <c r="D1579" s="74" t="s">
        <v>1243</v>
      </c>
      <c r="E1579" s="74" t="s">
        <v>1284</v>
      </c>
      <c r="H1579" s="74" t="s">
        <v>321</v>
      </c>
      <c r="I1579" s="74" t="s">
        <v>2649</v>
      </c>
      <c r="J1579" s="74" t="s">
        <v>322</v>
      </c>
      <c r="K1579" s="74" t="s">
        <v>25</v>
      </c>
      <c r="L1579" s="74" t="s">
        <v>2993</v>
      </c>
      <c r="M1579" s="107">
        <v>-9.2975300000000001</v>
      </c>
      <c r="N1579" s="107">
        <v>34.636429999999997</v>
      </c>
      <c r="O1579" s="108">
        <v>2034.6</v>
      </c>
      <c r="P1579" s="108">
        <v>1</v>
      </c>
      <c r="Q1579" s="108">
        <v>0.89056641999999997</v>
      </c>
      <c r="R1579" s="137"/>
      <c r="S1579" s="74" t="s">
        <v>2993</v>
      </c>
      <c r="U1579" s="109"/>
      <c r="AA1579" s="60"/>
      <c r="AB1579" s="60"/>
      <c r="AC1579" s="61"/>
      <c r="AD1579" s="62"/>
      <c r="AE1579" s="62"/>
      <c r="AF1579" s="63"/>
      <c r="AG1579" s="63"/>
      <c r="AH1579" s="74" t="s">
        <v>2709</v>
      </c>
    </row>
    <row r="1580" spans="1:34" ht="15" x14ac:dyDescent="0.2">
      <c r="A1580" s="106" t="s">
        <v>23</v>
      </c>
      <c r="B1580" s="74" t="s">
        <v>1078</v>
      </c>
      <c r="C1580" s="74" t="s">
        <v>1113</v>
      </c>
      <c r="D1580" s="74" t="s">
        <v>1243</v>
      </c>
      <c r="E1580" s="74" t="s">
        <v>1284</v>
      </c>
      <c r="H1580" s="74" t="s">
        <v>321</v>
      </c>
      <c r="I1580" s="74" t="s">
        <v>2649</v>
      </c>
      <c r="J1580" s="74" t="s">
        <v>322</v>
      </c>
      <c r="K1580" s="74" t="s">
        <v>26</v>
      </c>
      <c r="L1580" s="74" t="s">
        <v>2993</v>
      </c>
      <c r="M1580" s="107">
        <v>-9.2969283330000003</v>
      </c>
      <c r="N1580" s="107">
        <v>34.63620667</v>
      </c>
      <c r="O1580" s="108">
        <v>2041.9</v>
      </c>
      <c r="P1580" s="108">
        <v>1</v>
      </c>
      <c r="Q1580" s="108">
        <v>0.89056641999999997</v>
      </c>
      <c r="R1580" s="137"/>
      <c r="S1580" s="74" t="s">
        <v>2993</v>
      </c>
      <c r="U1580" s="109"/>
      <c r="AA1580" s="60"/>
      <c r="AB1580" s="60"/>
      <c r="AC1580" s="61"/>
      <c r="AD1580" s="62"/>
      <c r="AE1580" s="62"/>
      <c r="AF1580" s="63"/>
      <c r="AG1580" s="63"/>
      <c r="AH1580" s="74" t="s">
        <v>2993</v>
      </c>
    </row>
    <row r="1581" spans="1:34" ht="15" x14ac:dyDescent="0.2">
      <c r="A1581" s="106" t="s">
        <v>23</v>
      </c>
      <c r="B1581" s="74" t="s">
        <v>1078</v>
      </c>
      <c r="C1581" s="74" t="s">
        <v>1194</v>
      </c>
      <c r="D1581" s="74" t="s">
        <v>1383</v>
      </c>
      <c r="E1581" s="74" t="s">
        <v>1384</v>
      </c>
      <c r="H1581" s="74" t="s">
        <v>330</v>
      </c>
      <c r="I1581" s="74" t="s">
        <v>331</v>
      </c>
      <c r="J1581" s="74" t="s">
        <v>1385</v>
      </c>
      <c r="K1581" s="74" t="s">
        <v>24</v>
      </c>
      <c r="L1581" s="74" t="s">
        <v>2993</v>
      </c>
      <c r="M1581" s="107">
        <v>-7.7262699999999898</v>
      </c>
      <c r="N1581" s="107">
        <v>31.0932066666666</v>
      </c>
      <c r="O1581" s="108">
        <v>1669.9</v>
      </c>
      <c r="P1581" s="108">
        <v>1.5</v>
      </c>
      <c r="Q1581" s="108">
        <v>2.56445569</v>
      </c>
      <c r="R1581" s="137"/>
      <c r="U1581" s="109"/>
      <c r="AA1581" s="60"/>
      <c r="AB1581" s="60"/>
      <c r="AC1581" s="61"/>
      <c r="AD1581" s="62"/>
      <c r="AE1581" s="62"/>
      <c r="AF1581" s="63"/>
      <c r="AG1581" s="63"/>
      <c r="AH1581" s="113" t="s">
        <v>2993</v>
      </c>
    </row>
    <row r="1582" spans="1:34" ht="15" x14ac:dyDescent="0.2">
      <c r="A1582" s="106" t="s">
        <v>23</v>
      </c>
      <c r="B1582" s="74" t="s">
        <v>1078</v>
      </c>
      <c r="C1582" s="74" t="s">
        <v>1194</v>
      </c>
      <c r="D1582" s="74" t="s">
        <v>1383</v>
      </c>
      <c r="E1582" s="74" t="s">
        <v>1384</v>
      </c>
      <c r="H1582" s="74" t="s">
        <v>330</v>
      </c>
      <c r="I1582" s="74" t="s">
        <v>331</v>
      </c>
      <c r="J1582" s="74" t="s">
        <v>1385</v>
      </c>
      <c r="K1582" s="74" t="s">
        <v>25</v>
      </c>
      <c r="L1582" s="74" t="s">
        <v>2993</v>
      </c>
      <c r="M1582" s="107">
        <v>-7.7264583333333299</v>
      </c>
      <c r="N1582" s="107">
        <v>31.0930616666666</v>
      </c>
      <c r="O1582" s="108">
        <v>1653</v>
      </c>
      <c r="P1582" s="108">
        <v>1.5</v>
      </c>
      <c r="Q1582" s="108">
        <v>2.56445569</v>
      </c>
      <c r="R1582" s="137"/>
      <c r="U1582" s="109"/>
      <c r="AA1582" s="60"/>
      <c r="AB1582" s="60"/>
      <c r="AC1582" s="61"/>
      <c r="AD1582" s="62"/>
      <c r="AE1582" s="62"/>
      <c r="AF1582" s="63"/>
      <c r="AG1582" s="63"/>
      <c r="AH1582" s="113" t="s">
        <v>2993</v>
      </c>
    </row>
    <row r="1583" spans="1:34" ht="15" x14ac:dyDescent="0.2">
      <c r="A1583" s="106" t="s">
        <v>23</v>
      </c>
      <c r="B1583" s="74" t="s">
        <v>1078</v>
      </c>
      <c r="C1583" s="74" t="s">
        <v>1194</v>
      </c>
      <c r="D1583" s="74" t="s">
        <v>1383</v>
      </c>
      <c r="E1583" s="74" t="s">
        <v>1384</v>
      </c>
      <c r="H1583" s="74" t="s">
        <v>330</v>
      </c>
      <c r="I1583" s="74" t="s">
        <v>331</v>
      </c>
      <c r="J1583" s="74" t="s">
        <v>1385</v>
      </c>
      <c r="K1583" s="74" t="s">
        <v>26</v>
      </c>
      <c r="L1583" s="74" t="s">
        <v>2993</v>
      </c>
      <c r="M1583" s="107">
        <v>-7.7260299999999997</v>
      </c>
      <c r="N1583" s="107">
        <v>31.09349667</v>
      </c>
      <c r="O1583" s="108">
        <v>1656.9</v>
      </c>
      <c r="P1583" s="108">
        <v>1.5</v>
      </c>
      <c r="Q1583" s="108">
        <v>2.56445569</v>
      </c>
      <c r="R1583" s="137"/>
      <c r="U1583" s="109"/>
      <c r="AA1583" s="60"/>
      <c r="AB1583" s="60"/>
      <c r="AC1583" s="61"/>
      <c r="AD1583" s="62"/>
      <c r="AE1583" s="62"/>
      <c r="AF1583" s="63"/>
      <c r="AG1583" s="63"/>
      <c r="AH1583" s="74" t="s">
        <v>2993</v>
      </c>
    </row>
    <row r="1584" spans="1:34" ht="15" x14ac:dyDescent="0.2">
      <c r="A1584" s="106" t="s">
        <v>23</v>
      </c>
      <c r="B1584" s="74" t="s">
        <v>1078</v>
      </c>
      <c r="C1584" s="74" t="s">
        <v>1194</v>
      </c>
      <c r="D1584" s="74" t="s">
        <v>1383</v>
      </c>
      <c r="E1584" s="74" t="s">
        <v>1384</v>
      </c>
      <c r="H1584" s="74" t="s">
        <v>475</v>
      </c>
      <c r="I1584" s="74" t="s">
        <v>2507</v>
      </c>
      <c r="J1584" s="74" t="s">
        <v>2507</v>
      </c>
      <c r="K1584" s="74" t="s">
        <v>24</v>
      </c>
      <c r="L1584" s="74" t="s">
        <v>2993</v>
      </c>
      <c r="M1584" s="107">
        <v>-7.7233584274758202</v>
      </c>
      <c r="N1584" s="107">
        <v>31.091468939695499</v>
      </c>
      <c r="O1584" s="108">
        <v>1635.1903385677001</v>
      </c>
      <c r="P1584" s="108">
        <v>1</v>
      </c>
      <c r="Q1584" s="108">
        <v>3.5847522349999998</v>
      </c>
      <c r="R1584" s="137"/>
      <c r="S1584" s="74" t="s">
        <v>2993</v>
      </c>
      <c r="U1584" s="109"/>
      <c r="AA1584" s="60"/>
      <c r="AB1584" s="60"/>
      <c r="AC1584" s="61"/>
      <c r="AD1584" s="62"/>
      <c r="AE1584" s="62"/>
      <c r="AF1584" s="63"/>
      <c r="AG1584" s="63"/>
      <c r="AH1584" s="74" t="s">
        <v>2993</v>
      </c>
    </row>
    <row r="1585" spans="1:34" ht="15" x14ac:dyDescent="0.2">
      <c r="A1585" s="106" t="s">
        <v>23</v>
      </c>
      <c r="B1585" s="74" t="s">
        <v>1078</v>
      </c>
      <c r="C1585" s="74" t="s">
        <v>1194</v>
      </c>
      <c r="D1585" s="74" t="s">
        <v>1383</v>
      </c>
      <c r="E1585" s="74" t="s">
        <v>1384</v>
      </c>
      <c r="H1585" s="74" t="s">
        <v>475</v>
      </c>
      <c r="I1585" s="74" t="s">
        <v>2507</v>
      </c>
      <c r="J1585" s="74" t="s">
        <v>2507</v>
      </c>
      <c r="K1585" s="74" t="s">
        <v>25</v>
      </c>
      <c r="L1585" s="74" t="s">
        <v>2993</v>
      </c>
      <c r="M1585" s="107">
        <v>-7.7236270987137399</v>
      </c>
      <c r="N1585" s="107">
        <v>31.091177119068199</v>
      </c>
      <c r="O1585" s="108">
        <v>1636.18110014953</v>
      </c>
      <c r="P1585" s="108">
        <v>1</v>
      </c>
      <c r="Q1585" s="108">
        <v>3.5847522349999998</v>
      </c>
      <c r="R1585" s="137"/>
      <c r="S1585" s="74" t="s">
        <v>2993</v>
      </c>
      <c r="U1585" s="109"/>
      <c r="AA1585" s="60"/>
      <c r="AB1585" s="60"/>
      <c r="AC1585" s="61"/>
      <c r="AD1585" s="62"/>
      <c r="AE1585" s="62"/>
      <c r="AF1585" s="63"/>
      <c r="AG1585" s="63"/>
      <c r="AH1585" s="74" t="s">
        <v>2993</v>
      </c>
    </row>
    <row r="1586" spans="1:34" ht="15" x14ac:dyDescent="0.2">
      <c r="A1586" s="106" t="s">
        <v>23</v>
      </c>
      <c r="B1586" s="74" t="s">
        <v>1078</v>
      </c>
      <c r="C1586" s="74" t="s">
        <v>1194</v>
      </c>
      <c r="D1586" s="74" t="s">
        <v>1383</v>
      </c>
      <c r="E1586" s="74" t="s">
        <v>1384</v>
      </c>
      <c r="H1586" s="74" t="s">
        <v>475</v>
      </c>
      <c r="I1586" s="74" t="s">
        <v>2507</v>
      </c>
      <c r="J1586" s="74" t="s">
        <v>2507</v>
      </c>
      <c r="K1586" s="74" t="s">
        <v>26</v>
      </c>
      <c r="L1586" s="74" t="s">
        <v>2993</v>
      </c>
      <c r="M1586" s="107">
        <v>-7.723061736</v>
      </c>
      <c r="N1586" s="107">
        <v>31.09155573</v>
      </c>
      <c r="O1586" s="108">
        <v>1640.6371140000001</v>
      </c>
      <c r="P1586" s="108">
        <v>1</v>
      </c>
      <c r="Q1586" s="108">
        <v>3.5847522349999998</v>
      </c>
      <c r="R1586" s="137"/>
      <c r="S1586" s="74" t="s">
        <v>2993</v>
      </c>
      <c r="U1586" s="109"/>
      <c r="AA1586" s="60"/>
      <c r="AB1586" s="60"/>
      <c r="AC1586" s="61"/>
      <c r="AD1586" s="62"/>
      <c r="AE1586" s="62"/>
      <c r="AF1586" s="63"/>
      <c r="AG1586" s="63"/>
      <c r="AH1586" s="74" t="s">
        <v>2993</v>
      </c>
    </row>
    <row r="1587" spans="1:34" ht="15" x14ac:dyDescent="0.2">
      <c r="A1587" s="106" t="s">
        <v>23</v>
      </c>
      <c r="B1587" s="74" t="s">
        <v>1078</v>
      </c>
      <c r="C1587" s="74" t="s">
        <v>1194</v>
      </c>
      <c r="D1587" s="74" t="s">
        <v>1383</v>
      </c>
      <c r="E1587" s="74" t="s">
        <v>1784</v>
      </c>
      <c r="H1587" s="74" t="s">
        <v>964</v>
      </c>
      <c r="I1587" s="74" t="s">
        <v>2826</v>
      </c>
      <c r="J1587" s="74" t="s">
        <v>347</v>
      </c>
      <c r="K1587" s="74" t="s">
        <v>24</v>
      </c>
      <c r="L1587" s="74" t="s">
        <v>2993</v>
      </c>
      <c r="M1587" s="107">
        <v>-7.6943557876099602</v>
      </c>
      <c r="N1587" s="107">
        <v>31.114638385681701</v>
      </c>
      <c r="O1587" s="108">
        <v>1615.2277816630001</v>
      </c>
      <c r="P1587" s="108">
        <v>2</v>
      </c>
      <c r="Q1587" s="108">
        <v>1.80337229</v>
      </c>
      <c r="R1587" s="137"/>
      <c r="U1587" s="109"/>
      <c r="AA1587" s="60"/>
      <c r="AB1587" s="60"/>
      <c r="AC1587" s="61"/>
      <c r="AD1587" s="62"/>
      <c r="AE1587" s="62"/>
      <c r="AF1587" s="63"/>
      <c r="AG1587" s="63"/>
      <c r="AH1587" s="74" t="s">
        <v>2993</v>
      </c>
    </row>
    <row r="1588" spans="1:34" ht="15" x14ac:dyDescent="0.2">
      <c r="A1588" s="106" t="s">
        <v>23</v>
      </c>
      <c r="B1588" s="74" t="s">
        <v>1078</v>
      </c>
      <c r="C1588" s="74" t="s">
        <v>1194</v>
      </c>
      <c r="D1588" s="74" t="s">
        <v>1383</v>
      </c>
      <c r="E1588" s="74" t="s">
        <v>1784</v>
      </c>
      <c r="H1588" s="74" t="s">
        <v>964</v>
      </c>
      <c r="I1588" s="74" t="s">
        <v>2826</v>
      </c>
      <c r="J1588" s="74" t="s">
        <v>347</v>
      </c>
      <c r="K1588" s="74" t="s">
        <v>25</v>
      </c>
      <c r="L1588" s="74" t="s">
        <v>2993</v>
      </c>
      <c r="M1588" s="107">
        <v>-7.6942168353982696</v>
      </c>
      <c r="N1588" s="107">
        <v>31.114774616556499</v>
      </c>
      <c r="O1588" s="108">
        <v>1617.32911629062</v>
      </c>
      <c r="P1588" s="108">
        <v>2</v>
      </c>
      <c r="Q1588" s="108">
        <v>1.80337229</v>
      </c>
      <c r="R1588" s="137"/>
      <c r="U1588" s="109"/>
      <c r="AA1588" s="60"/>
      <c r="AB1588" s="60"/>
      <c r="AC1588" s="61"/>
      <c r="AD1588" s="62"/>
      <c r="AE1588" s="62"/>
      <c r="AF1588" s="63"/>
      <c r="AG1588" s="63"/>
      <c r="AH1588" s="74" t="s">
        <v>2993</v>
      </c>
    </row>
    <row r="1589" spans="1:34" ht="15" x14ac:dyDescent="0.2">
      <c r="A1589" s="106" t="s">
        <v>23</v>
      </c>
      <c r="B1589" s="74" t="s">
        <v>1078</v>
      </c>
      <c r="C1589" s="74" t="s">
        <v>1194</v>
      </c>
      <c r="D1589" s="74" t="s">
        <v>1383</v>
      </c>
      <c r="E1589" s="74" t="s">
        <v>1784</v>
      </c>
      <c r="H1589" s="74" t="s">
        <v>964</v>
      </c>
      <c r="I1589" s="74" t="s">
        <v>2826</v>
      </c>
      <c r="J1589" s="74" t="s">
        <v>347</v>
      </c>
      <c r="K1589" s="74" t="s">
        <v>26</v>
      </c>
      <c r="L1589" s="74" t="s">
        <v>2993</v>
      </c>
      <c r="M1589" s="107">
        <v>-7.6941783240000001</v>
      </c>
      <c r="N1589" s="107">
        <v>31.11499272</v>
      </c>
      <c r="O1589" s="108">
        <v>1611.2613739999999</v>
      </c>
      <c r="P1589" s="108">
        <v>2</v>
      </c>
      <c r="Q1589" s="108">
        <v>1.80337229</v>
      </c>
      <c r="R1589" s="137"/>
      <c r="U1589" s="109"/>
      <c r="AA1589" s="60"/>
      <c r="AB1589" s="60"/>
      <c r="AC1589" s="61"/>
      <c r="AD1589" s="62"/>
      <c r="AE1589" s="62"/>
      <c r="AF1589" s="63"/>
      <c r="AG1589" s="63"/>
      <c r="AH1589" s="74" t="s">
        <v>2800</v>
      </c>
    </row>
    <row r="1590" spans="1:34" ht="15" x14ac:dyDescent="0.2">
      <c r="A1590" s="106" t="s">
        <v>23</v>
      </c>
      <c r="B1590" s="74" t="s">
        <v>1078</v>
      </c>
      <c r="C1590" s="74" t="s">
        <v>1194</v>
      </c>
      <c r="D1590" s="74" t="s">
        <v>1383</v>
      </c>
      <c r="E1590" s="74" t="s">
        <v>1784</v>
      </c>
      <c r="H1590" s="74" t="s">
        <v>345</v>
      </c>
      <c r="I1590" s="74" t="s">
        <v>1785</v>
      </c>
      <c r="J1590" s="74" t="s">
        <v>346</v>
      </c>
      <c r="K1590" s="74" t="s">
        <v>24</v>
      </c>
      <c r="L1590" s="74" t="s">
        <v>2993</v>
      </c>
      <c r="M1590" s="107">
        <v>-7.68993666666666</v>
      </c>
      <c r="N1590" s="107">
        <v>31.117321666666601</v>
      </c>
      <c r="O1590" s="108">
        <v>1630.4</v>
      </c>
      <c r="P1590" s="108">
        <v>7</v>
      </c>
      <c r="Q1590" s="108">
        <v>6.9172102649999996</v>
      </c>
      <c r="R1590" s="137"/>
      <c r="S1590" s="74" t="s">
        <v>2993</v>
      </c>
      <c r="U1590" s="109"/>
      <c r="AA1590" s="60"/>
      <c r="AB1590" s="60"/>
      <c r="AC1590" s="61"/>
      <c r="AD1590" s="62"/>
      <c r="AE1590" s="62"/>
      <c r="AF1590" s="63"/>
      <c r="AG1590" s="63"/>
      <c r="AH1590" s="74" t="s">
        <v>2800</v>
      </c>
    </row>
    <row r="1591" spans="1:34" ht="15" x14ac:dyDescent="0.2">
      <c r="A1591" s="106" t="s">
        <v>23</v>
      </c>
      <c r="B1591" s="74" t="s">
        <v>1078</v>
      </c>
      <c r="C1591" s="74" t="s">
        <v>1194</v>
      </c>
      <c r="D1591" s="74" t="s">
        <v>1383</v>
      </c>
      <c r="E1591" s="74" t="s">
        <v>1784</v>
      </c>
      <c r="H1591" s="74" t="s">
        <v>345</v>
      </c>
      <c r="I1591" s="74" t="s">
        <v>1785</v>
      </c>
      <c r="J1591" s="74" t="s">
        <v>346</v>
      </c>
      <c r="K1591" s="74" t="s">
        <v>25</v>
      </c>
      <c r="L1591" s="74" t="s">
        <v>2993</v>
      </c>
      <c r="M1591" s="107">
        <v>-7.6897416666666603</v>
      </c>
      <c r="N1591" s="107">
        <v>31.117255</v>
      </c>
      <c r="O1591" s="108">
        <v>1626.3</v>
      </c>
      <c r="P1591" s="108">
        <v>7</v>
      </c>
      <c r="Q1591" s="108">
        <v>6.9172102649999996</v>
      </c>
      <c r="R1591" s="137"/>
      <c r="S1591" s="74" t="s">
        <v>2993</v>
      </c>
      <c r="U1591" s="109"/>
      <c r="AA1591" s="60"/>
      <c r="AB1591" s="60"/>
      <c r="AC1591" s="61"/>
      <c r="AD1591" s="62"/>
      <c r="AE1591" s="62"/>
      <c r="AF1591" s="63"/>
      <c r="AG1591" s="63"/>
      <c r="AH1591" s="74" t="s">
        <v>2800</v>
      </c>
    </row>
    <row r="1592" spans="1:34" ht="15" x14ac:dyDescent="0.2">
      <c r="A1592" s="106" t="s">
        <v>23</v>
      </c>
      <c r="B1592" s="74" t="s">
        <v>1078</v>
      </c>
      <c r="C1592" s="74" t="s">
        <v>1194</v>
      </c>
      <c r="D1592" s="74" t="s">
        <v>1383</v>
      </c>
      <c r="E1592" s="74" t="s">
        <v>1784</v>
      </c>
      <c r="H1592" s="74" t="s">
        <v>345</v>
      </c>
      <c r="I1592" s="74" t="s">
        <v>1785</v>
      </c>
      <c r="J1592" s="74" t="s">
        <v>346</v>
      </c>
      <c r="K1592" s="74" t="s">
        <v>26</v>
      </c>
      <c r="L1592" s="74" t="s">
        <v>2993</v>
      </c>
      <c r="M1592" s="107">
        <v>-7.6894166669999997</v>
      </c>
      <c r="N1592" s="107">
        <v>31.11723667</v>
      </c>
      <c r="O1592" s="108">
        <v>1624.2</v>
      </c>
      <c r="P1592" s="108">
        <v>7</v>
      </c>
      <c r="Q1592" s="108">
        <v>6.9172102649999996</v>
      </c>
      <c r="R1592" s="137"/>
      <c r="S1592" s="74" t="s">
        <v>2993</v>
      </c>
      <c r="U1592" s="109"/>
      <c r="AA1592" s="60"/>
      <c r="AB1592" s="60"/>
      <c r="AC1592" s="61"/>
      <c r="AD1592" s="62"/>
      <c r="AE1592" s="62"/>
      <c r="AF1592" s="63"/>
      <c r="AG1592" s="63"/>
      <c r="AH1592" s="74" t="s">
        <v>2461</v>
      </c>
    </row>
    <row r="1593" spans="1:34" ht="15" x14ac:dyDescent="0.2">
      <c r="A1593" s="106" t="s">
        <v>23</v>
      </c>
      <c r="B1593" s="74" t="s">
        <v>1078</v>
      </c>
      <c r="C1593" s="74" t="s">
        <v>1194</v>
      </c>
      <c r="D1593" s="74" t="s">
        <v>1383</v>
      </c>
      <c r="E1593" s="74" t="s">
        <v>1699</v>
      </c>
      <c r="H1593" s="74" t="s">
        <v>925</v>
      </c>
      <c r="I1593" s="74" t="s">
        <v>2096</v>
      </c>
      <c r="J1593" s="74" t="s">
        <v>2096</v>
      </c>
      <c r="K1593" s="74" t="s">
        <v>24</v>
      </c>
      <c r="L1593" s="74" t="s">
        <v>2993</v>
      </c>
      <c r="M1593" s="107">
        <v>-7.7726005348829101</v>
      </c>
      <c r="N1593" s="107">
        <v>31.145131178933202</v>
      </c>
      <c r="O1593" s="108">
        <v>1706.7260388199199</v>
      </c>
      <c r="P1593" s="108">
        <v>8</v>
      </c>
      <c r="Q1593" s="108">
        <v>13.57446607</v>
      </c>
      <c r="R1593" s="137"/>
      <c r="S1593" s="74" t="s">
        <v>2993</v>
      </c>
      <c r="U1593" s="109"/>
      <c r="AA1593" s="60"/>
      <c r="AB1593" s="60"/>
      <c r="AC1593" s="61"/>
      <c r="AD1593" s="62"/>
      <c r="AE1593" s="62"/>
      <c r="AF1593" s="63"/>
      <c r="AG1593" s="63"/>
      <c r="AH1593" s="74" t="s">
        <v>2461</v>
      </c>
    </row>
    <row r="1594" spans="1:34" ht="15" x14ac:dyDescent="0.2">
      <c r="A1594" s="106" t="s">
        <v>23</v>
      </c>
      <c r="B1594" s="74" t="s">
        <v>1078</v>
      </c>
      <c r="C1594" s="74" t="s">
        <v>1194</v>
      </c>
      <c r="D1594" s="74" t="s">
        <v>1383</v>
      </c>
      <c r="E1594" s="74" t="s">
        <v>1699</v>
      </c>
      <c r="H1594" s="74" t="s">
        <v>925</v>
      </c>
      <c r="I1594" s="74" t="s">
        <v>2096</v>
      </c>
      <c r="J1594" s="74" t="s">
        <v>2096</v>
      </c>
      <c r="K1594" s="74" t="s">
        <v>25</v>
      </c>
      <c r="L1594" s="74" t="s">
        <v>2993</v>
      </c>
      <c r="M1594" s="107">
        <v>-7.7727904083819901</v>
      </c>
      <c r="N1594" s="107">
        <v>31.145277693528101</v>
      </c>
      <c r="O1594" s="108">
        <v>1704.75267274617</v>
      </c>
      <c r="P1594" s="108">
        <v>8</v>
      </c>
      <c r="Q1594" s="108">
        <v>13.57446607</v>
      </c>
      <c r="R1594" s="137"/>
      <c r="S1594" s="74" t="s">
        <v>2993</v>
      </c>
      <c r="U1594" s="109"/>
      <c r="AA1594" s="60"/>
      <c r="AB1594" s="60"/>
      <c r="AC1594" s="61"/>
      <c r="AD1594" s="62"/>
      <c r="AE1594" s="62"/>
      <c r="AF1594" s="63"/>
      <c r="AG1594" s="63"/>
      <c r="AH1594" s="74" t="s">
        <v>2461</v>
      </c>
    </row>
    <row r="1595" spans="1:34" ht="15" x14ac:dyDescent="0.2">
      <c r="A1595" s="106" t="s">
        <v>23</v>
      </c>
      <c r="B1595" s="74" t="s">
        <v>1078</v>
      </c>
      <c r="C1595" s="74" t="s">
        <v>1194</v>
      </c>
      <c r="D1595" s="74" t="s">
        <v>1383</v>
      </c>
      <c r="E1595" s="74" t="s">
        <v>1699</v>
      </c>
      <c r="H1595" s="74" t="s">
        <v>925</v>
      </c>
      <c r="I1595" s="74" t="s">
        <v>2096</v>
      </c>
      <c r="J1595" s="74" t="s">
        <v>2096</v>
      </c>
      <c r="K1595" s="74" t="s">
        <v>26</v>
      </c>
      <c r="L1595" s="74" t="s">
        <v>2993</v>
      </c>
      <c r="M1595" s="107">
        <v>-7.773119447</v>
      </c>
      <c r="N1595" s="107">
        <v>31.145656450000001</v>
      </c>
      <c r="O1595" s="108">
        <v>1703.3900799999999</v>
      </c>
      <c r="P1595" s="108">
        <v>8</v>
      </c>
      <c r="Q1595" s="108">
        <v>13.57446607</v>
      </c>
      <c r="R1595" s="137"/>
      <c r="S1595" s="74" t="s">
        <v>2993</v>
      </c>
      <c r="U1595" s="109"/>
      <c r="AA1595" s="60"/>
      <c r="AB1595" s="60"/>
      <c r="AC1595" s="61"/>
      <c r="AD1595" s="62"/>
      <c r="AE1595" s="62"/>
      <c r="AF1595" s="63"/>
      <c r="AG1595" s="63"/>
      <c r="AH1595" s="74" t="s">
        <v>2993</v>
      </c>
    </row>
    <row r="1596" spans="1:34" ht="15" x14ac:dyDescent="0.2">
      <c r="A1596" s="106" t="s">
        <v>23</v>
      </c>
      <c r="B1596" s="74" t="s">
        <v>1078</v>
      </c>
      <c r="C1596" s="74" t="s">
        <v>1194</v>
      </c>
      <c r="D1596" s="74" t="s">
        <v>1383</v>
      </c>
      <c r="E1596" s="74" t="s">
        <v>1699</v>
      </c>
      <c r="H1596" s="74" t="s">
        <v>926</v>
      </c>
      <c r="I1596" s="74" t="s">
        <v>1700</v>
      </c>
      <c r="J1596" s="74" t="s">
        <v>1700</v>
      </c>
      <c r="K1596" s="74" t="s">
        <v>24</v>
      </c>
      <c r="L1596" s="74" t="s">
        <v>2993</v>
      </c>
      <c r="M1596" s="107">
        <v>-7.7715183333333302</v>
      </c>
      <c r="N1596" s="107">
        <v>31.1355266666666</v>
      </c>
      <c r="O1596" s="108">
        <v>1709.2</v>
      </c>
      <c r="P1596" s="108">
        <v>4</v>
      </c>
      <c r="Q1596" s="108">
        <v>8.1581715750000008</v>
      </c>
      <c r="R1596" s="137"/>
      <c r="S1596" s="74" t="s">
        <v>2993</v>
      </c>
      <c r="U1596" s="109"/>
      <c r="AA1596" s="60"/>
      <c r="AB1596" s="60"/>
      <c r="AC1596" s="61"/>
      <c r="AD1596" s="62"/>
      <c r="AE1596" s="62"/>
      <c r="AF1596" s="63"/>
      <c r="AG1596" s="63"/>
      <c r="AH1596" s="74" t="s">
        <v>2993</v>
      </c>
    </row>
    <row r="1597" spans="1:34" ht="15" x14ac:dyDescent="0.2">
      <c r="A1597" s="106" t="s">
        <v>23</v>
      </c>
      <c r="B1597" s="74" t="s">
        <v>1078</v>
      </c>
      <c r="C1597" s="74" t="s">
        <v>1194</v>
      </c>
      <c r="D1597" s="74" t="s">
        <v>1383</v>
      </c>
      <c r="E1597" s="74" t="s">
        <v>1699</v>
      </c>
      <c r="H1597" s="74" t="s">
        <v>926</v>
      </c>
      <c r="I1597" s="74" t="s">
        <v>1700</v>
      </c>
      <c r="J1597" s="74" t="s">
        <v>1700</v>
      </c>
      <c r="K1597" s="74" t="s">
        <v>25</v>
      </c>
      <c r="L1597" s="74" t="s">
        <v>2993</v>
      </c>
      <c r="M1597" s="107">
        <v>-7.7719449999999997</v>
      </c>
      <c r="N1597" s="107">
        <v>31.1350116666666</v>
      </c>
      <c r="O1597" s="108">
        <v>1713.9</v>
      </c>
      <c r="P1597" s="108">
        <v>4</v>
      </c>
      <c r="Q1597" s="108">
        <v>8.1581715750000008</v>
      </c>
      <c r="R1597" s="137"/>
      <c r="S1597" s="74" t="s">
        <v>2993</v>
      </c>
      <c r="U1597" s="109"/>
      <c r="AA1597" s="60"/>
      <c r="AB1597" s="60"/>
      <c r="AC1597" s="61"/>
      <c r="AD1597" s="62"/>
      <c r="AE1597" s="62"/>
      <c r="AF1597" s="63"/>
      <c r="AG1597" s="63"/>
      <c r="AH1597" s="74" t="s">
        <v>2993</v>
      </c>
    </row>
    <row r="1598" spans="1:34" ht="15" x14ac:dyDescent="0.2">
      <c r="A1598" s="106" t="s">
        <v>23</v>
      </c>
      <c r="B1598" s="74" t="s">
        <v>1078</v>
      </c>
      <c r="C1598" s="74" t="s">
        <v>1194</v>
      </c>
      <c r="D1598" s="74" t="s">
        <v>1383</v>
      </c>
      <c r="E1598" s="74" t="s">
        <v>1699</v>
      </c>
      <c r="H1598" s="74" t="s">
        <v>926</v>
      </c>
      <c r="I1598" s="74" t="s">
        <v>1700</v>
      </c>
      <c r="J1598" s="74" t="s">
        <v>1700</v>
      </c>
      <c r="K1598" s="74" t="s">
        <v>26</v>
      </c>
      <c r="L1598" s="74" t="s">
        <v>2993</v>
      </c>
      <c r="M1598" s="107">
        <v>-7.7710949999999999</v>
      </c>
      <c r="N1598" s="107">
        <v>31.135795000000002</v>
      </c>
      <c r="O1598" s="108">
        <v>1702.4</v>
      </c>
      <c r="P1598" s="108">
        <v>4</v>
      </c>
      <c r="Q1598" s="108">
        <v>8.1581715750000008</v>
      </c>
      <c r="R1598" s="137"/>
      <c r="S1598" s="74" t="s">
        <v>2993</v>
      </c>
      <c r="U1598" s="109"/>
      <c r="AA1598" s="60"/>
      <c r="AB1598" s="60"/>
      <c r="AC1598" s="61"/>
      <c r="AD1598" s="62"/>
      <c r="AE1598" s="62"/>
      <c r="AF1598" s="63"/>
      <c r="AG1598" s="63"/>
      <c r="AH1598" s="74" t="s">
        <v>2745</v>
      </c>
    </row>
    <row r="1599" spans="1:34" ht="15" x14ac:dyDescent="0.2">
      <c r="A1599" s="106" t="s">
        <v>23</v>
      </c>
      <c r="B1599" s="74" t="s">
        <v>1078</v>
      </c>
      <c r="C1599" s="74" t="s">
        <v>1194</v>
      </c>
      <c r="D1599" s="74" t="s">
        <v>1195</v>
      </c>
      <c r="E1599" s="74" t="s">
        <v>2189</v>
      </c>
      <c r="H1599" s="74" t="s">
        <v>349</v>
      </c>
      <c r="I1599" s="74" t="s">
        <v>2204</v>
      </c>
      <c r="J1599" s="74" t="s">
        <v>974</v>
      </c>
      <c r="K1599" s="74" t="s">
        <v>26</v>
      </c>
      <c r="L1599" s="74" t="s">
        <v>2205</v>
      </c>
      <c r="M1599" s="107">
        <v>-8.5292642870000002</v>
      </c>
      <c r="N1599" s="107">
        <v>32.0249229</v>
      </c>
      <c r="O1599" s="108">
        <v>1580.1219590000001</v>
      </c>
      <c r="P1599" s="108">
        <v>1</v>
      </c>
      <c r="Q1599" s="108">
        <v>0.78925336999999995</v>
      </c>
      <c r="R1599" s="137"/>
      <c r="S1599" s="74">
        <v>53</v>
      </c>
      <c r="T1599" s="74">
        <v>27</v>
      </c>
      <c r="U1599" s="108"/>
      <c r="V1599" s="109">
        <v>0.22</v>
      </c>
      <c r="W1599" s="109"/>
      <c r="Y1599" s="109"/>
      <c r="Z1599" s="108"/>
      <c r="AA1599" s="60"/>
      <c r="AB1599" s="60"/>
      <c r="AC1599" s="61"/>
      <c r="AD1599" s="62"/>
      <c r="AE1599" s="62"/>
      <c r="AF1599" s="63"/>
      <c r="AG1599" s="63"/>
      <c r="AH1599" s="74" t="s">
        <v>2745</v>
      </c>
    </row>
    <row r="1600" spans="1:34" ht="15" x14ac:dyDescent="0.2">
      <c r="A1600" s="106" t="s">
        <v>23</v>
      </c>
      <c r="B1600" s="74" t="s">
        <v>1078</v>
      </c>
      <c r="C1600" s="74" t="s">
        <v>1194</v>
      </c>
      <c r="D1600" s="74" t="s">
        <v>1195</v>
      </c>
      <c r="E1600" s="74" t="s">
        <v>2189</v>
      </c>
      <c r="H1600" s="74" t="s">
        <v>350</v>
      </c>
      <c r="I1600" s="74" t="s">
        <v>2214</v>
      </c>
      <c r="J1600" s="74" t="s">
        <v>2214</v>
      </c>
      <c r="K1600" s="74" t="s">
        <v>25</v>
      </c>
      <c r="L1600" s="74" t="s">
        <v>2215</v>
      </c>
      <c r="M1600" s="107">
        <v>-8.5261949440579805</v>
      </c>
      <c r="N1600" s="107">
        <v>32.024354672190697</v>
      </c>
      <c r="O1600" s="108">
        <v>1574.03314454159</v>
      </c>
      <c r="P1600" s="108">
        <v>3</v>
      </c>
      <c r="Q1600" s="108">
        <v>1.2785212699999999</v>
      </c>
      <c r="R1600" s="137"/>
      <c r="S1600" s="74">
        <v>53</v>
      </c>
      <c r="T1600" s="74">
        <v>48</v>
      </c>
      <c r="U1600" s="108"/>
      <c r="V1600" s="109">
        <v>0.82</v>
      </c>
      <c r="W1600" s="109"/>
      <c r="Y1600" s="109"/>
      <c r="Z1600" s="108"/>
      <c r="AA1600" s="60"/>
      <c r="AB1600" s="60"/>
      <c r="AC1600" s="61"/>
      <c r="AD1600" s="62"/>
      <c r="AE1600" s="62"/>
      <c r="AF1600" s="63"/>
      <c r="AG1600" s="63"/>
      <c r="AH1600" s="74" t="s">
        <v>2745</v>
      </c>
    </row>
    <row r="1601" spans="1:34" ht="15" x14ac:dyDescent="0.2">
      <c r="A1601" s="106" t="s">
        <v>23</v>
      </c>
      <c r="B1601" s="74" t="s">
        <v>1078</v>
      </c>
      <c r="C1601" s="74" t="s">
        <v>1194</v>
      </c>
      <c r="D1601" s="74" t="s">
        <v>1195</v>
      </c>
      <c r="E1601" s="74" t="s">
        <v>2189</v>
      </c>
      <c r="H1601" s="74" t="s">
        <v>351</v>
      </c>
      <c r="I1601" s="74" t="s">
        <v>2190</v>
      </c>
      <c r="J1601" s="74" t="s">
        <v>959</v>
      </c>
      <c r="K1601" s="74" t="s">
        <v>24</v>
      </c>
      <c r="L1601" s="74" t="s">
        <v>2993</v>
      </c>
      <c r="M1601" s="107">
        <v>-8.5230075897840205</v>
      </c>
      <c r="N1601" s="107">
        <v>32.029780962668198</v>
      </c>
      <c r="O1601" s="108">
        <v>1594.75706476289</v>
      </c>
      <c r="P1601" s="108">
        <v>3</v>
      </c>
      <c r="Q1601" s="108">
        <v>4.1780513399999997</v>
      </c>
      <c r="R1601" s="137"/>
      <c r="U1601" s="109"/>
      <c r="AA1601" s="60"/>
      <c r="AB1601" s="60"/>
      <c r="AC1601" s="61"/>
      <c r="AD1601" s="62"/>
      <c r="AE1601" s="62"/>
      <c r="AF1601" s="63"/>
      <c r="AG1601" s="63"/>
      <c r="AH1601" s="74" t="s">
        <v>2044</v>
      </c>
    </row>
    <row r="1602" spans="1:34" ht="15" x14ac:dyDescent="0.2">
      <c r="A1602" s="106" t="s">
        <v>23</v>
      </c>
      <c r="B1602" s="74" t="s">
        <v>1078</v>
      </c>
      <c r="C1602" s="74" t="s">
        <v>1194</v>
      </c>
      <c r="D1602" s="74" t="s">
        <v>1195</v>
      </c>
      <c r="E1602" s="74" t="s">
        <v>2189</v>
      </c>
      <c r="H1602" s="74" t="s">
        <v>351</v>
      </c>
      <c r="I1602" s="74" t="s">
        <v>2190</v>
      </c>
      <c r="J1602" s="74" t="s">
        <v>959</v>
      </c>
      <c r="K1602" s="74" t="s">
        <v>25</v>
      </c>
      <c r="L1602" s="74" t="s">
        <v>2993</v>
      </c>
      <c r="M1602" s="107">
        <v>-8.5231191925610101</v>
      </c>
      <c r="N1602" s="107">
        <v>32.029666287719301</v>
      </c>
      <c r="O1602" s="108">
        <v>1596.6589997795199</v>
      </c>
      <c r="P1602" s="108">
        <v>3</v>
      </c>
      <c r="Q1602" s="108">
        <v>4.1780513399999997</v>
      </c>
      <c r="R1602" s="137"/>
      <c r="U1602" s="109"/>
      <c r="AA1602" s="60"/>
      <c r="AB1602" s="60"/>
      <c r="AC1602" s="61"/>
      <c r="AD1602" s="62"/>
      <c r="AE1602" s="62"/>
      <c r="AF1602" s="63"/>
      <c r="AG1602" s="63"/>
      <c r="AH1602" s="74" t="s">
        <v>2044</v>
      </c>
    </row>
    <row r="1603" spans="1:34" ht="15" x14ac:dyDescent="0.2">
      <c r="A1603" s="106" t="s">
        <v>23</v>
      </c>
      <c r="B1603" s="74" t="s">
        <v>1078</v>
      </c>
      <c r="C1603" s="74" t="s">
        <v>1194</v>
      </c>
      <c r="D1603" s="74" t="s">
        <v>1195</v>
      </c>
      <c r="E1603" s="74" t="s">
        <v>2189</v>
      </c>
      <c r="H1603" s="74" t="s">
        <v>351</v>
      </c>
      <c r="I1603" s="74" t="s">
        <v>2190</v>
      </c>
      <c r="J1603" s="74" t="s">
        <v>959</v>
      </c>
      <c r="K1603" s="74" t="s">
        <v>26</v>
      </c>
      <c r="L1603" s="74" t="s">
        <v>2993</v>
      </c>
      <c r="M1603" s="107">
        <v>-8.5227906919999992</v>
      </c>
      <c r="N1603" s="107">
        <v>32.029918799999997</v>
      </c>
      <c r="O1603" s="108">
        <v>1594.892443</v>
      </c>
      <c r="P1603" s="108">
        <v>3</v>
      </c>
      <c r="Q1603" s="108">
        <v>4.1780513399999997</v>
      </c>
      <c r="R1603" s="137"/>
      <c r="U1603" s="109"/>
      <c r="AA1603" s="60"/>
      <c r="AB1603" s="60"/>
      <c r="AC1603" s="61"/>
      <c r="AD1603" s="62"/>
      <c r="AE1603" s="62"/>
      <c r="AF1603" s="63"/>
      <c r="AG1603" s="63"/>
      <c r="AH1603" s="74" t="s">
        <v>2044</v>
      </c>
    </row>
    <row r="1604" spans="1:34" ht="15" x14ac:dyDescent="0.2">
      <c r="A1604" s="106" t="s">
        <v>23</v>
      </c>
      <c r="B1604" s="74" t="s">
        <v>1078</v>
      </c>
      <c r="C1604" s="74" t="s">
        <v>1194</v>
      </c>
      <c r="D1604" s="74" t="s">
        <v>1195</v>
      </c>
      <c r="E1604" s="74" t="s">
        <v>2189</v>
      </c>
      <c r="H1604" s="74" t="s">
        <v>353</v>
      </c>
      <c r="I1604" s="74" t="s">
        <v>2747</v>
      </c>
      <c r="J1604" s="74" t="s">
        <v>2747</v>
      </c>
      <c r="K1604" s="74" t="s">
        <v>24</v>
      </c>
      <c r="L1604" s="74" t="s">
        <v>2993</v>
      </c>
      <c r="M1604" s="107">
        <v>-8.5290916666666607</v>
      </c>
      <c r="N1604" s="107">
        <v>32.025731666666601</v>
      </c>
      <c r="O1604" s="108">
        <v>1587</v>
      </c>
      <c r="P1604" s="108">
        <v>3</v>
      </c>
      <c r="Q1604" s="108">
        <v>3.2672223100000002</v>
      </c>
      <c r="R1604" s="137"/>
      <c r="U1604" s="109"/>
      <c r="AA1604" s="60"/>
      <c r="AB1604" s="60"/>
      <c r="AC1604" s="61"/>
      <c r="AD1604" s="62"/>
      <c r="AE1604" s="62"/>
      <c r="AF1604" s="63"/>
      <c r="AG1604" s="63"/>
      <c r="AH1604" s="74" t="s">
        <v>2805</v>
      </c>
    </row>
    <row r="1605" spans="1:34" ht="15" x14ac:dyDescent="0.2">
      <c r="A1605" s="106" t="s">
        <v>23</v>
      </c>
      <c r="B1605" s="74" t="s">
        <v>1078</v>
      </c>
      <c r="C1605" s="74" t="s">
        <v>1194</v>
      </c>
      <c r="D1605" s="74" t="s">
        <v>1195</v>
      </c>
      <c r="E1605" s="74" t="s">
        <v>2189</v>
      </c>
      <c r="H1605" s="74" t="s">
        <v>353</v>
      </c>
      <c r="I1605" s="74" t="s">
        <v>2747</v>
      </c>
      <c r="J1605" s="74" t="s">
        <v>2747</v>
      </c>
      <c r="K1605" s="74" t="s">
        <v>25</v>
      </c>
      <c r="L1605" s="74" t="s">
        <v>2993</v>
      </c>
      <c r="M1605" s="107">
        <v>-8.5291283333333308</v>
      </c>
      <c r="N1605" s="107">
        <v>32.025311666666603</v>
      </c>
      <c r="O1605" s="108">
        <v>1589.4</v>
      </c>
      <c r="P1605" s="108">
        <v>3</v>
      </c>
      <c r="Q1605" s="108">
        <v>3.2672223100000002</v>
      </c>
      <c r="R1605" s="137"/>
      <c r="U1605" s="109"/>
      <c r="AA1605" s="60"/>
      <c r="AB1605" s="60"/>
      <c r="AC1605" s="61"/>
      <c r="AD1605" s="62"/>
      <c r="AE1605" s="62"/>
      <c r="AF1605" s="63"/>
      <c r="AG1605" s="63"/>
      <c r="AH1605" s="74" t="s">
        <v>2805</v>
      </c>
    </row>
    <row r="1606" spans="1:34" ht="15" x14ac:dyDescent="0.2">
      <c r="A1606" s="106" t="s">
        <v>23</v>
      </c>
      <c r="B1606" s="74" t="s">
        <v>1078</v>
      </c>
      <c r="C1606" s="74" t="s">
        <v>1194</v>
      </c>
      <c r="D1606" s="74" t="s">
        <v>1195</v>
      </c>
      <c r="E1606" s="74" t="s">
        <v>2189</v>
      </c>
      <c r="H1606" s="74" t="s">
        <v>353</v>
      </c>
      <c r="I1606" s="74" t="s">
        <v>2747</v>
      </c>
      <c r="J1606" s="74" t="s">
        <v>2747</v>
      </c>
      <c r="K1606" s="74" t="s">
        <v>26</v>
      </c>
      <c r="L1606" s="74" t="s">
        <v>2993</v>
      </c>
      <c r="M1606" s="107">
        <v>-8.5291016670000008</v>
      </c>
      <c r="N1606" s="107">
        <v>32.026131669999998</v>
      </c>
      <c r="O1606" s="108">
        <v>1604.9</v>
      </c>
      <c r="P1606" s="108">
        <v>3</v>
      </c>
      <c r="Q1606" s="108">
        <v>3.2672223100000002</v>
      </c>
      <c r="R1606" s="137"/>
      <c r="U1606" s="109"/>
      <c r="AA1606" s="60"/>
      <c r="AB1606" s="60"/>
      <c r="AC1606" s="61"/>
      <c r="AD1606" s="62"/>
      <c r="AE1606" s="62"/>
      <c r="AF1606" s="63"/>
      <c r="AG1606" s="63"/>
      <c r="AH1606" s="74" t="s">
        <v>2805</v>
      </c>
    </row>
    <row r="1607" spans="1:34" ht="15" x14ac:dyDescent="0.2">
      <c r="A1607" s="106" t="s">
        <v>23</v>
      </c>
      <c r="B1607" s="74" t="s">
        <v>1078</v>
      </c>
      <c r="C1607" s="74" t="s">
        <v>1194</v>
      </c>
      <c r="D1607" s="74" t="s">
        <v>1195</v>
      </c>
      <c r="E1607" s="74" t="s">
        <v>2189</v>
      </c>
      <c r="H1607" s="74" t="s">
        <v>913</v>
      </c>
      <c r="I1607" s="74" t="s">
        <v>2639</v>
      </c>
      <c r="J1607" s="74" t="s">
        <v>2639</v>
      </c>
      <c r="K1607" s="74" t="s">
        <v>24</v>
      </c>
      <c r="L1607" s="74" t="s">
        <v>2993</v>
      </c>
      <c r="M1607" s="107">
        <v>-8.5301144258780699</v>
      </c>
      <c r="N1607" s="107">
        <v>32.026281496143902</v>
      </c>
      <c r="O1607" s="108">
        <v>1585.69603666286</v>
      </c>
      <c r="P1607" s="108">
        <v>2</v>
      </c>
      <c r="Q1607" s="108">
        <v>4.0107612550000002</v>
      </c>
      <c r="R1607" s="137"/>
      <c r="U1607" s="109"/>
      <c r="AA1607" s="60"/>
      <c r="AB1607" s="60"/>
      <c r="AC1607" s="61"/>
      <c r="AD1607" s="62"/>
      <c r="AE1607" s="62"/>
      <c r="AF1607" s="63"/>
      <c r="AG1607" s="63"/>
      <c r="AH1607" s="74" t="s">
        <v>2993</v>
      </c>
    </row>
    <row r="1608" spans="1:34" ht="15" x14ac:dyDescent="0.2">
      <c r="A1608" s="106" t="s">
        <v>23</v>
      </c>
      <c r="B1608" s="74" t="s">
        <v>1078</v>
      </c>
      <c r="C1608" s="74" t="s">
        <v>1194</v>
      </c>
      <c r="D1608" s="74" t="s">
        <v>1195</v>
      </c>
      <c r="E1608" s="74" t="s">
        <v>2189</v>
      </c>
      <c r="H1608" s="74" t="s">
        <v>913</v>
      </c>
      <c r="I1608" s="74" t="s">
        <v>2639</v>
      </c>
      <c r="J1608" s="74" t="s">
        <v>2639</v>
      </c>
      <c r="K1608" s="74" t="s">
        <v>25</v>
      </c>
      <c r="L1608" s="74" t="s">
        <v>2993</v>
      </c>
      <c r="M1608" s="107">
        <v>-8.5295207352499904</v>
      </c>
      <c r="N1608" s="107">
        <v>32.026364445206298</v>
      </c>
      <c r="O1608" s="108">
        <v>1575.01303960372</v>
      </c>
      <c r="P1608" s="108">
        <v>2</v>
      </c>
      <c r="Q1608" s="108">
        <v>4.0107612550000002</v>
      </c>
      <c r="R1608" s="137"/>
      <c r="U1608" s="109"/>
      <c r="AA1608" s="60"/>
      <c r="AB1608" s="60"/>
      <c r="AC1608" s="61"/>
      <c r="AD1608" s="62"/>
      <c r="AE1608" s="62"/>
      <c r="AF1608" s="63"/>
      <c r="AG1608" s="63"/>
      <c r="AH1608" s="74" t="s">
        <v>2993</v>
      </c>
    </row>
    <row r="1609" spans="1:34" ht="15" x14ac:dyDescent="0.2">
      <c r="A1609" s="106" t="s">
        <v>23</v>
      </c>
      <c r="B1609" s="74" t="s">
        <v>1078</v>
      </c>
      <c r="C1609" s="74" t="s">
        <v>1194</v>
      </c>
      <c r="D1609" s="74" t="s">
        <v>1195</v>
      </c>
      <c r="E1609" s="74" t="s">
        <v>2189</v>
      </c>
      <c r="H1609" s="74" t="s">
        <v>913</v>
      </c>
      <c r="I1609" s="74" t="s">
        <v>2639</v>
      </c>
      <c r="J1609" s="74" t="s">
        <v>2639</v>
      </c>
      <c r="K1609" s="74" t="s">
        <v>26</v>
      </c>
      <c r="L1609" s="74" t="s">
        <v>2993</v>
      </c>
      <c r="M1609" s="107">
        <v>-8.5301932360000006</v>
      </c>
      <c r="N1609" s="107">
        <v>32.026804550000001</v>
      </c>
      <c r="O1609" s="108">
        <v>1580.6257929999999</v>
      </c>
      <c r="P1609" s="108">
        <v>2</v>
      </c>
      <c r="Q1609" s="108">
        <v>4.0107612550000002</v>
      </c>
      <c r="R1609" s="137"/>
      <c r="U1609" s="109"/>
      <c r="AA1609" s="60"/>
      <c r="AB1609" s="60"/>
      <c r="AC1609" s="61"/>
      <c r="AD1609" s="62"/>
      <c r="AE1609" s="62"/>
      <c r="AF1609" s="63"/>
      <c r="AG1609" s="63"/>
      <c r="AH1609" s="74" t="s">
        <v>2993</v>
      </c>
    </row>
    <row r="1610" spans="1:34" ht="15" x14ac:dyDescent="0.2">
      <c r="A1610" s="106" t="s">
        <v>23</v>
      </c>
      <c r="B1610" s="74" t="s">
        <v>1078</v>
      </c>
      <c r="C1610" s="74" t="s">
        <v>1194</v>
      </c>
      <c r="D1610" s="74" t="s">
        <v>1195</v>
      </c>
      <c r="E1610" s="74" t="s">
        <v>2189</v>
      </c>
      <c r="H1610" s="74" t="s">
        <v>354</v>
      </c>
      <c r="I1610" s="74" t="s">
        <v>2726</v>
      </c>
      <c r="J1610" s="74" t="s">
        <v>2727</v>
      </c>
      <c r="K1610" s="74" t="s">
        <v>24</v>
      </c>
      <c r="L1610" s="74" t="s">
        <v>2993</v>
      </c>
      <c r="M1610" s="107">
        <v>-8.5171041483502101</v>
      </c>
      <c r="N1610" s="107">
        <v>32.028981663597101</v>
      </c>
      <c r="O1610" s="108">
        <v>1610.2538052974</v>
      </c>
      <c r="P1610" s="108">
        <v>1.25</v>
      </c>
      <c r="Q1610" s="108">
        <v>0.90736956000000002</v>
      </c>
      <c r="R1610" s="137"/>
      <c r="U1610" s="109"/>
      <c r="AA1610" s="60"/>
      <c r="AB1610" s="60"/>
      <c r="AC1610" s="61"/>
      <c r="AD1610" s="62"/>
      <c r="AE1610" s="62"/>
      <c r="AF1610" s="63"/>
      <c r="AG1610" s="63"/>
      <c r="AH1610" s="74" t="s">
        <v>2993</v>
      </c>
    </row>
    <row r="1611" spans="1:34" ht="15" x14ac:dyDescent="0.2">
      <c r="A1611" s="106" t="s">
        <v>23</v>
      </c>
      <c r="B1611" s="74" t="s">
        <v>1078</v>
      </c>
      <c r="C1611" s="74" t="s">
        <v>1194</v>
      </c>
      <c r="D1611" s="74" t="s">
        <v>1195</v>
      </c>
      <c r="E1611" s="74" t="s">
        <v>2189</v>
      </c>
      <c r="H1611" s="74" t="s">
        <v>354</v>
      </c>
      <c r="I1611" s="74" t="s">
        <v>2726</v>
      </c>
      <c r="J1611" s="74" t="s">
        <v>2727</v>
      </c>
      <c r="K1611" s="74" t="s">
        <v>25</v>
      </c>
      <c r="L1611" s="74" t="s">
        <v>2993</v>
      </c>
      <c r="M1611" s="107">
        <v>-8.5172243947839004</v>
      </c>
      <c r="N1611" s="107">
        <v>32.029259144649203</v>
      </c>
      <c r="O1611" s="108">
        <v>1600.13664119226</v>
      </c>
      <c r="P1611" s="108">
        <v>1.25</v>
      </c>
      <c r="Q1611" s="108">
        <v>0.90736956000000002</v>
      </c>
      <c r="R1611" s="137"/>
      <c r="U1611" s="109"/>
      <c r="AA1611" s="60"/>
      <c r="AB1611" s="60"/>
      <c r="AC1611" s="61"/>
      <c r="AD1611" s="62"/>
      <c r="AE1611" s="62"/>
      <c r="AF1611" s="63"/>
      <c r="AG1611" s="63"/>
      <c r="AH1611" s="74" t="s">
        <v>2993</v>
      </c>
    </row>
    <row r="1612" spans="1:34" ht="15" x14ac:dyDescent="0.2">
      <c r="A1612" s="106" t="s">
        <v>23</v>
      </c>
      <c r="B1612" s="74" t="s">
        <v>1078</v>
      </c>
      <c r="C1612" s="74" t="s">
        <v>1194</v>
      </c>
      <c r="D1612" s="74" t="s">
        <v>1195</v>
      </c>
      <c r="E1612" s="74" t="s">
        <v>2189</v>
      </c>
      <c r="H1612" s="74" t="s">
        <v>354</v>
      </c>
      <c r="I1612" s="74" t="s">
        <v>2726</v>
      </c>
      <c r="J1612" s="74" t="s">
        <v>2727</v>
      </c>
      <c r="K1612" s="74" t="s">
        <v>26</v>
      </c>
      <c r="L1612" s="74" t="s">
        <v>2993</v>
      </c>
      <c r="M1612" s="107">
        <v>-8.5168136899999993</v>
      </c>
      <c r="N1612" s="107">
        <v>32.029091530000002</v>
      </c>
      <c r="O1612" s="108">
        <v>1604.703426</v>
      </c>
      <c r="P1612" s="108">
        <v>1.25</v>
      </c>
      <c r="Q1612" s="108">
        <v>0.90736956000000002</v>
      </c>
      <c r="R1612" s="137"/>
      <c r="U1612" s="109"/>
      <c r="AA1612" s="60"/>
      <c r="AB1612" s="60"/>
      <c r="AC1612" s="61"/>
      <c r="AD1612" s="62"/>
      <c r="AE1612" s="62"/>
      <c r="AF1612" s="63"/>
      <c r="AG1612" s="63"/>
      <c r="AH1612" s="74" t="s">
        <v>2993</v>
      </c>
    </row>
    <row r="1613" spans="1:34" ht="15" x14ac:dyDescent="0.2">
      <c r="A1613" s="106" t="s">
        <v>23</v>
      </c>
      <c r="B1613" s="74" t="s">
        <v>1078</v>
      </c>
      <c r="C1613" s="74" t="s">
        <v>1194</v>
      </c>
      <c r="D1613" s="74" t="s">
        <v>1195</v>
      </c>
      <c r="E1613" s="74" t="s">
        <v>2189</v>
      </c>
      <c r="H1613" s="74" t="s">
        <v>355</v>
      </c>
      <c r="I1613" s="74" t="s">
        <v>2316</v>
      </c>
      <c r="J1613" s="74" t="s">
        <v>2317</v>
      </c>
      <c r="K1613" s="74" t="s">
        <v>24</v>
      </c>
      <c r="L1613" s="74" t="s">
        <v>2993</v>
      </c>
      <c r="M1613" s="107">
        <v>-8.5201945211516996</v>
      </c>
      <c r="N1613" s="107">
        <v>32.033993835659501</v>
      </c>
      <c r="O1613" s="108">
        <v>1616.94866837574</v>
      </c>
      <c r="P1613" s="108">
        <v>1</v>
      </c>
      <c r="Q1613" s="108">
        <v>0.88957799999999998</v>
      </c>
      <c r="R1613" s="137"/>
      <c r="S1613" s="74" t="s">
        <v>2993</v>
      </c>
      <c r="U1613" s="109"/>
      <c r="AA1613" s="60"/>
      <c r="AB1613" s="60"/>
      <c r="AC1613" s="61"/>
      <c r="AD1613" s="62"/>
      <c r="AE1613" s="62"/>
      <c r="AF1613" s="63"/>
      <c r="AG1613" s="63"/>
      <c r="AH1613" s="74" t="s">
        <v>2993</v>
      </c>
    </row>
    <row r="1614" spans="1:34" ht="15" x14ac:dyDescent="0.2">
      <c r="A1614" s="106" t="s">
        <v>23</v>
      </c>
      <c r="B1614" s="74" t="s">
        <v>1078</v>
      </c>
      <c r="C1614" s="74" t="s">
        <v>1194</v>
      </c>
      <c r="D1614" s="74" t="s">
        <v>1195</v>
      </c>
      <c r="E1614" s="74" t="s">
        <v>2189</v>
      </c>
      <c r="H1614" s="74" t="s">
        <v>355</v>
      </c>
      <c r="I1614" s="74" t="s">
        <v>2316</v>
      </c>
      <c r="J1614" s="74" t="s">
        <v>2317</v>
      </c>
      <c r="K1614" s="74" t="s">
        <v>25</v>
      </c>
      <c r="L1614" s="74" t="s">
        <v>2993</v>
      </c>
      <c r="M1614" s="107">
        <v>-8.5203563660311392</v>
      </c>
      <c r="N1614" s="107">
        <v>32.033657339525803</v>
      </c>
      <c r="O1614" s="108">
        <v>1615.4084660503599</v>
      </c>
      <c r="P1614" s="108">
        <v>1</v>
      </c>
      <c r="Q1614" s="108">
        <v>0.88957799999999998</v>
      </c>
      <c r="R1614" s="137"/>
      <c r="S1614" s="74" t="s">
        <v>2993</v>
      </c>
      <c r="U1614" s="109"/>
      <c r="AA1614" s="60"/>
      <c r="AB1614" s="60"/>
      <c r="AC1614" s="61"/>
      <c r="AD1614" s="62"/>
      <c r="AE1614" s="62"/>
      <c r="AF1614" s="63"/>
      <c r="AG1614" s="63"/>
      <c r="AH1614" s="74" t="s">
        <v>2993</v>
      </c>
    </row>
    <row r="1615" spans="1:34" ht="15" x14ac:dyDescent="0.2">
      <c r="A1615" s="106" t="s">
        <v>23</v>
      </c>
      <c r="B1615" s="74" t="s">
        <v>1078</v>
      </c>
      <c r="C1615" s="74" t="s">
        <v>1194</v>
      </c>
      <c r="D1615" s="74" t="s">
        <v>1195</v>
      </c>
      <c r="E1615" s="74" t="s">
        <v>2189</v>
      </c>
      <c r="H1615" s="74" t="s">
        <v>355</v>
      </c>
      <c r="I1615" s="74" t="s">
        <v>2316</v>
      </c>
      <c r="J1615" s="74" t="s">
        <v>2317</v>
      </c>
      <c r="K1615" s="74" t="s">
        <v>26</v>
      </c>
      <c r="L1615" s="74" t="s">
        <v>2993</v>
      </c>
      <c r="M1615" s="107">
        <v>-8.5202880739999998</v>
      </c>
      <c r="N1615" s="107">
        <v>32.034239800000002</v>
      </c>
      <c r="O1615" s="108">
        <v>1615.9709089999999</v>
      </c>
      <c r="P1615" s="108">
        <v>1</v>
      </c>
      <c r="Q1615" s="108">
        <v>0.88957799999999998</v>
      </c>
      <c r="R1615" s="137"/>
      <c r="S1615" s="74" t="s">
        <v>2993</v>
      </c>
      <c r="U1615" s="109"/>
      <c r="AA1615" s="60"/>
      <c r="AB1615" s="60"/>
      <c r="AC1615" s="61"/>
      <c r="AD1615" s="62"/>
      <c r="AE1615" s="62"/>
      <c r="AF1615" s="63"/>
      <c r="AG1615" s="63"/>
      <c r="AH1615" s="74" t="s">
        <v>2993</v>
      </c>
    </row>
    <row r="1616" spans="1:34" ht="15" x14ac:dyDescent="0.2">
      <c r="A1616" s="106" t="s">
        <v>23</v>
      </c>
      <c r="B1616" s="74" t="s">
        <v>1078</v>
      </c>
      <c r="C1616" s="74" t="s">
        <v>1194</v>
      </c>
      <c r="D1616" s="74" t="s">
        <v>1195</v>
      </c>
      <c r="E1616" s="74" t="s">
        <v>1196</v>
      </c>
      <c r="H1616" s="74" t="s">
        <v>357</v>
      </c>
      <c r="I1616" s="74" t="s">
        <v>1197</v>
      </c>
      <c r="J1616" s="74" t="s">
        <v>1198</v>
      </c>
      <c r="K1616" s="74" t="s">
        <v>24</v>
      </c>
      <c r="L1616" s="74" t="s">
        <v>2993</v>
      </c>
      <c r="M1616" s="107">
        <v>-8.5692364402799495</v>
      </c>
      <c r="N1616" s="107">
        <v>32.022286348126997</v>
      </c>
      <c r="O1616" s="108">
        <v>1531.98981632307</v>
      </c>
      <c r="P1616" s="108">
        <v>2</v>
      </c>
      <c r="Q1616" s="108">
        <v>1.3501817199999999</v>
      </c>
      <c r="R1616" s="137"/>
      <c r="U1616" s="109"/>
      <c r="AA1616" s="60"/>
      <c r="AB1616" s="60"/>
      <c r="AC1616" s="61"/>
      <c r="AD1616" s="62"/>
      <c r="AE1616" s="62"/>
      <c r="AF1616" s="63"/>
      <c r="AG1616" s="63"/>
      <c r="AH1616" s="74" t="s">
        <v>2993</v>
      </c>
    </row>
    <row r="1617" spans="1:34" ht="15" x14ac:dyDescent="0.2">
      <c r="A1617" s="106" t="s">
        <v>23</v>
      </c>
      <c r="B1617" s="74" t="s">
        <v>1078</v>
      </c>
      <c r="C1617" s="74" t="s">
        <v>1194</v>
      </c>
      <c r="D1617" s="74" t="s">
        <v>1195</v>
      </c>
      <c r="E1617" s="74" t="s">
        <v>1196</v>
      </c>
      <c r="H1617" s="74" t="s">
        <v>357</v>
      </c>
      <c r="I1617" s="74" t="s">
        <v>1197</v>
      </c>
      <c r="J1617" s="74" t="s">
        <v>1198</v>
      </c>
      <c r="K1617" s="74" t="s">
        <v>25</v>
      </c>
      <c r="L1617" s="74" t="s">
        <v>2993</v>
      </c>
      <c r="M1617" s="107">
        <v>-8.5695011358402091</v>
      </c>
      <c r="N1617" s="107">
        <v>32.022402397719702</v>
      </c>
      <c r="O1617" s="108">
        <v>1533.83327208831</v>
      </c>
      <c r="P1617" s="108">
        <v>2</v>
      </c>
      <c r="Q1617" s="108">
        <v>1.3501817199999999</v>
      </c>
      <c r="R1617" s="137"/>
      <c r="U1617" s="109"/>
      <c r="AA1617" s="60"/>
      <c r="AB1617" s="60"/>
      <c r="AC1617" s="61"/>
      <c r="AD1617" s="62"/>
      <c r="AE1617" s="62"/>
      <c r="AF1617" s="63"/>
      <c r="AG1617" s="63"/>
      <c r="AH1617" s="74" t="s">
        <v>2993</v>
      </c>
    </row>
    <row r="1618" spans="1:34" ht="15" x14ac:dyDescent="0.2">
      <c r="A1618" s="106" t="s">
        <v>23</v>
      </c>
      <c r="B1618" s="74" t="s">
        <v>1078</v>
      </c>
      <c r="C1618" s="74" t="s">
        <v>1194</v>
      </c>
      <c r="D1618" s="74" t="s">
        <v>1195</v>
      </c>
      <c r="E1618" s="74" t="s">
        <v>1196</v>
      </c>
      <c r="H1618" s="74" t="s">
        <v>357</v>
      </c>
      <c r="I1618" s="74" t="s">
        <v>1197</v>
      </c>
      <c r="J1618" s="74" t="s">
        <v>1198</v>
      </c>
      <c r="K1618" s="74" t="s">
        <v>26</v>
      </c>
      <c r="L1618" s="74" t="s">
        <v>2993</v>
      </c>
      <c r="M1618" s="107">
        <v>-8.5691444580000002</v>
      </c>
      <c r="N1618" s="107">
        <v>32.02221574</v>
      </c>
      <c r="O1618" s="108">
        <v>1537.801109</v>
      </c>
      <c r="P1618" s="108">
        <v>2</v>
      </c>
      <c r="Q1618" s="108">
        <v>1.3501817199999999</v>
      </c>
      <c r="R1618" s="137"/>
      <c r="U1618" s="109"/>
      <c r="AA1618" s="60"/>
      <c r="AB1618" s="60"/>
      <c r="AC1618" s="61"/>
      <c r="AD1618" s="62"/>
      <c r="AE1618" s="62"/>
      <c r="AF1618" s="63"/>
      <c r="AG1618" s="63"/>
      <c r="AH1618" s="74" t="s">
        <v>2993</v>
      </c>
    </row>
    <row r="1619" spans="1:34" ht="15" x14ac:dyDescent="0.2">
      <c r="A1619" s="106" t="s">
        <v>23</v>
      </c>
      <c r="B1619" s="74" t="s">
        <v>1078</v>
      </c>
      <c r="C1619" s="74" t="s">
        <v>1194</v>
      </c>
      <c r="D1619" s="74" t="s">
        <v>1195</v>
      </c>
      <c r="E1619" s="74" t="s">
        <v>1196</v>
      </c>
      <c r="H1619" s="74" t="s">
        <v>358</v>
      </c>
      <c r="I1619" s="74" t="s">
        <v>359</v>
      </c>
      <c r="J1619" s="74" t="s">
        <v>359</v>
      </c>
      <c r="K1619" s="74" t="s">
        <v>24</v>
      </c>
      <c r="L1619" s="74" t="s">
        <v>2993</v>
      </c>
      <c r="M1619" s="107">
        <v>-8.5688883333333301</v>
      </c>
      <c r="N1619" s="107">
        <v>32.020914999999903</v>
      </c>
      <c r="O1619" s="108">
        <v>1550.7</v>
      </c>
      <c r="P1619" s="108">
        <v>1.9</v>
      </c>
      <c r="Q1619" s="108">
        <v>1.86613696</v>
      </c>
      <c r="R1619" s="137"/>
      <c r="S1619" s="74" t="s">
        <v>2993</v>
      </c>
      <c r="U1619" s="109"/>
      <c r="AA1619" s="60"/>
      <c r="AB1619" s="60"/>
      <c r="AC1619" s="61"/>
      <c r="AD1619" s="62"/>
      <c r="AE1619" s="62"/>
      <c r="AF1619" s="63"/>
      <c r="AG1619" s="63"/>
      <c r="AH1619" s="74" t="s">
        <v>2643</v>
      </c>
    </row>
    <row r="1620" spans="1:34" ht="15" x14ac:dyDescent="0.2">
      <c r="A1620" s="106" t="s">
        <v>23</v>
      </c>
      <c r="B1620" s="74" t="s">
        <v>1078</v>
      </c>
      <c r="C1620" s="74" t="s">
        <v>1194</v>
      </c>
      <c r="D1620" s="74" t="s">
        <v>1195</v>
      </c>
      <c r="E1620" s="74" t="s">
        <v>1196</v>
      </c>
      <c r="H1620" s="74" t="s">
        <v>358</v>
      </c>
      <c r="I1620" s="74" t="s">
        <v>359</v>
      </c>
      <c r="J1620" s="74" t="s">
        <v>359</v>
      </c>
      <c r="K1620" s="74" t="s">
        <v>25</v>
      </c>
      <c r="L1620" s="74" t="s">
        <v>2993</v>
      </c>
      <c r="M1620" s="107">
        <v>-8.5690083333333291</v>
      </c>
      <c r="N1620" s="107">
        <v>32.020665000000001</v>
      </c>
      <c r="O1620" s="108">
        <v>1543</v>
      </c>
      <c r="P1620" s="108">
        <v>1.9</v>
      </c>
      <c r="Q1620" s="108">
        <v>1.86613696</v>
      </c>
      <c r="R1620" s="137"/>
      <c r="S1620" s="74" t="s">
        <v>2993</v>
      </c>
      <c r="U1620" s="109"/>
      <c r="AA1620" s="60"/>
      <c r="AB1620" s="60"/>
      <c r="AC1620" s="61"/>
      <c r="AD1620" s="62"/>
      <c r="AE1620" s="62"/>
      <c r="AF1620" s="63"/>
      <c r="AG1620" s="63"/>
      <c r="AH1620" s="74" t="s">
        <v>2643</v>
      </c>
    </row>
    <row r="1621" spans="1:34" ht="15" x14ac:dyDescent="0.2">
      <c r="A1621" s="106" t="s">
        <v>23</v>
      </c>
      <c r="B1621" s="74" t="s">
        <v>1078</v>
      </c>
      <c r="C1621" s="74" t="s">
        <v>1194</v>
      </c>
      <c r="D1621" s="74" t="s">
        <v>1195</v>
      </c>
      <c r="E1621" s="74" t="s">
        <v>1196</v>
      </c>
      <c r="H1621" s="74" t="s">
        <v>358</v>
      </c>
      <c r="I1621" s="74" t="s">
        <v>359</v>
      </c>
      <c r="J1621" s="74" t="s">
        <v>359</v>
      </c>
      <c r="K1621" s="74" t="s">
        <v>26</v>
      </c>
      <c r="L1621" s="74" t="s">
        <v>2993</v>
      </c>
      <c r="M1621" s="107">
        <v>-8.5688866669999992</v>
      </c>
      <c r="N1621" s="107">
        <v>32.021315000000001</v>
      </c>
      <c r="O1621" s="108">
        <v>1545.8</v>
      </c>
      <c r="P1621" s="108">
        <v>1.9</v>
      </c>
      <c r="Q1621" s="108">
        <v>1.86613696</v>
      </c>
      <c r="R1621" s="137"/>
      <c r="S1621" s="74" t="s">
        <v>2993</v>
      </c>
      <c r="U1621" s="109"/>
      <c r="AA1621" s="60"/>
      <c r="AB1621" s="60"/>
      <c r="AC1621" s="61"/>
      <c r="AD1621" s="62"/>
      <c r="AE1621" s="62"/>
      <c r="AF1621" s="63"/>
      <c r="AG1621" s="63"/>
      <c r="AH1621" s="74" t="s">
        <v>2643</v>
      </c>
    </row>
    <row r="1622" spans="1:34" ht="15" x14ac:dyDescent="0.2">
      <c r="A1622" s="106" t="s">
        <v>23</v>
      </c>
      <c r="B1622" s="74" t="s">
        <v>1078</v>
      </c>
      <c r="C1622" s="74" t="s">
        <v>1194</v>
      </c>
      <c r="D1622" s="74" t="s">
        <v>1195</v>
      </c>
      <c r="E1622" s="74" t="s">
        <v>2277</v>
      </c>
      <c r="H1622" s="74" t="s">
        <v>954</v>
      </c>
      <c r="I1622" s="74" t="s">
        <v>955</v>
      </c>
      <c r="J1622" s="74" t="s">
        <v>2278</v>
      </c>
      <c r="K1622" s="74" t="s">
        <v>26</v>
      </c>
      <c r="L1622" s="74" t="s">
        <v>2280</v>
      </c>
      <c r="M1622" s="107">
        <v>-8.5572166670000005</v>
      </c>
      <c r="N1622" s="107">
        <v>32.051009999999998</v>
      </c>
      <c r="O1622" s="108">
        <v>1588.6</v>
      </c>
      <c r="P1622" s="108">
        <v>1</v>
      </c>
      <c r="Q1622" s="108">
        <v>0.47666554500000002</v>
      </c>
      <c r="R1622" s="137"/>
      <c r="S1622" s="74">
        <v>39</v>
      </c>
      <c r="T1622" s="74">
        <v>35</v>
      </c>
      <c r="U1622" s="108"/>
      <c r="V1622" s="109">
        <v>0.76</v>
      </c>
      <c r="W1622" s="109"/>
      <c r="Y1622" s="109"/>
      <c r="Z1622" s="108"/>
      <c r="AA1622" s="60"/>
      <c r="AB1622" s="60"/>
      <c r="AC1622" s="61"/>
      <c r="AD1622" s="62"/>
      <c r="AE1622" s="62"/>
      <c r="AF1622" s="63"/>
      <c r="AG1622" s="63"/>
      <c r="AH1622" s="74" t="s">
        <v>2993</v>
      </c>
    </row>
    <row r="1623" spans="1:34" ht="15" x14ac:dyDescent="0.2">
      <c r="A1623" s="106" t="s">
        <v>23</v>
      </c>
      <c r="B1623" s="74" t="s">
        <v>1078</v>
      </c>
      <c r="C1623" s="74" t="s">
        <v>1194</v>
      </c>
      <c r="D1623" s="74" t="s">
        <v>1195</v>
      </c>
      <c r="E1623" s="74" t="s">
        <v>2277</v>
      </c>
      <c r="H1623" s="74" t="s">
        <v>361</v>
      </c>
      <c r="I1623" s="74" t="s">
        <v>2358</v>
      </c>
      <c r="J1623" s="74" t="s">
        <v>362</v>
      </c>
      <c r="K1623" s="74" t="s">
        <v>24</v>
      </c>
      <c r="L1623" s="74" t="s">
        <v>2993</v>
      </c>
      <c r="M1623" s="107">
        <v>-8.5601333333333294</v>
      </c>
      <c r="N1623" s="107">
        <v>32.053258333333297</v>
      </c>
      <c r="O1623" s="108">
        <v>1594.8</v>
      </c>
      <c r="P1623" s="108">
        <v>2</v>
      </c>
      <c r="Q1623" s="108">
        <v>3.7456175900000002</v>
      </c>
      <c r="R1623" s="137"/>
      <c r="U1623" s="109"/>
      <c r="AA1623" s="60"/>
      <c r="AB1623" s="60"/>
      <c r="AC1623" s="61"/>
      <c r="AD1623" s="62"/>
      <c r="AE1623" s="62"/>
      <c r="AF1623" s="63"/>
      <c r="AG1623" s="63"/>
      <c r="AH1623" s="74" t="s">
        <v>2993</v>
      </c>
    </row>
    <row r="1624" spans="1:34" ht="15" x14ac:dyDescent="0.2">
      <c r="A1624" s="106" t="s">
        <v>23</v>
      </c>
      <c r="B1624" s="74" t="s">
        <v>1078</v>
      </c>
      <c r="C1624" s="74" t="s">
        <v>1194</v>
      </c>
      <c r="D1624" s="74" t="s">
        <v>1195</v>
      </c>
      <c r="E1624" s="74" t="s">
        <v>2277</v>
      </c>
      <c r="H1624" s="74" t="s">
        <v>361</v>
      </c>
      <c r="I1624" s="74" t="s">
        <v>2358</v>
      </c>
      <c r="J1624" s="74" t="s">
        <v>362</v>
      </c>
      <c r="K1624" s="74" t="s">
        <v>25</v>
      </c>
      <c r="L1624" s="74" t="s">
        <v>2993</v>
      </c>
      <c r="M1624" s="107">
        <v>-8.5605816666666605</v>
      </c>
      <c r="N1624" s="107">
        <v>32.053703333333303</v>
      </c>
      <c r="O1624" s="108">
        <v>1578.4</v>
      </c>
      <c r="P1624" s="108">
        <v>2</v>
      </c>
      <c r="Q1624" s="108">
        <v>3.7456175900000002</v>
      </c>
      <c r="R1624" s="137"/>
      <c r="U1624" s="109"/>
      <c r="AA1624" s="60"/>
      <c r="AB1624" s="60"/>
      <c r="AC1624" s="61"/>
      <c r="AD1624" s="62"/>
      <c r="AE1624" s="62"/>
      <c r="AF1624" s="63"/>
      <c r="AG1624" s="63"/>
      <c r="AH1624" s="74" t="s">
        <v>2993</v>
      </c>
    </row>
    <row r="1625" spans="1:34" ht="15" x14ac:dyDescent="0.2">
      <c r="A1625" s="106" t="s">
        <v>23</v>
      </c>
      <c r="B1625" s="74" t="s">
        <v>1078</v>
      </c>
      <c r="C1625" s="74" t="s">
        <v>1194</v>
      </c>
      <c r="D1625" s="74" t="s">
        <v>1195</v>
      </c>
      <c r="E1625" s="74" t="s">
        <v>2277</v>
      </c>
      <c r="H1625" s="74" t="s">
        <v>361</v>
      </c>
      <c r="I1625" s="74" t="s">
        <v>2358</v>
      </c>
      <c r="J1625" s="74" t="s">
        <v>362</v>
      </c>
      <c r="K1625" s="74" t="s">
        <v>26</v>
      </c>
      <c r="L1625" s="74" t="s">
        <v>2993</v>
      </c>
      <c r="M1625" s="107">
        <v>-8.5594566669999992</v>
      </c>
      <c r="N1625" s="107">
        <v>32.052860000000003</v>
      </c>
      <c r="O1625" s="108">
        <v>1580.8</v>
      </c>
      <c r="P1625" s="108">
        <v>2</v>
      </c>
      <c r="Q1625" s="108">
        <v>3.7456175900000002</v>
      </c>
      <c r="R1625" s="137"/>
      <c r="U1625" s="109"/>
      <c r="AA1625" s="60"/>
      <c r="AB1625" s="60"/>
      <c r="AC1625" s="61"/>
      <c r="AD1625" s="62"/>
      <c r="AE1625" s="62"/>
      <c r="AF1625" s="63"/>
      <c r="AG1625" s="63"/>
      <c r="AH1625" s="74" t="s">
        <v>2993</v>
      </c>
    </row>
    <row r="1626" spans="1:34" ht="15" x14ac:dyDescent="0.2">
      <c r="A1626" s="106" t="s">
        <v>23</v>
      </c>
      <c r="B1626" s="74" t="s">
        <v>1078</v>
      </c>
      <c r="C1626" s="74" t="s">
        <v>1194</v>
      </c>
      <c r="D1626" s="74" t="s">
        <v>1195</v>
      </c>
      <c r="E1626" s="74" t="s">
        <v>2277</v>
      </c>
      <c r="H1626" s="74" t="s">
        <v>363</v>
      </c>
      <c r="I1626" s="74" t="s">
        <v>2462</v>
      </c>
      <c r="J1626" s="74" t="s">
        <v>364</v>
      </c>
      <c r="K1626" s="74" t="s">
        <v>24</v>
      </c>
      <c r="L1626" s="74" t="s">
        <v>2993</v>
      </c>
      <c r="M1626" s="107">
        <v>-8.5583283333333302</v>
      </c>
      <c r="N1626" s="107">
        <v>32.05247</v>
      </c>
      <c r="O1626" s="108">
        <v>1580.6</v>
      </c>
      <c r="P1626" s="108">
        <v>2</v>
      </c>
      <c r="Q1626" s="108">
        <v>2.2788023100000001</v>
      </c>
      <c r="R1626" s="137"/>
      <c r="U1626" s="109"/>
      <c r="AA1626" s="60"/>
      <c r="AB1626" s="60"/>
      <c r="AC1626" s="61"/>
      <c r="AD1626" s="62"/>
      <c r="AE1626" s="62"/>
      <c r="AF1626" s="63"/>
      <c r="AG1626" s="63"/>
      <c r="AH1626" s="74" t="s">
        <v>2993</v>
      </c>
    </row>
    <row r="1627" spans="1:34" ht="15" x14ac:dyDescent="0.2">
      <c r="A1627" s="106" t="s">
        <v>23</v>
      </c>
      <c r="B1627" s="74" t="s">
        <v>1078</v>
      </c>
      <c r="C1627" s="74" t="s">
        <v>1194</v>
      </c>
      <c r="D1627" s="74" t="s">
        <v>1195</v>
      </c>
      <c r="E1627" s="74" t="s">
        <v>2277</v>
      </c>
      <c r="H1627" s="74" t="s">
        <v>363</v>
      </c>
      <c r="I1627" s="74" t="s">
        <v>2462</v>
      </c>
      <c r="J1627" s="74" t="s">
        <v>364</v>
      </c>
      <c r="K1627" s="74" t="s">
        <v>25</v>
      </c>
      <c r="L1627" s="74" t="s">
        <v>2993</v>
      </c>
      <c r="M1627" s="107">
        <v>-8.5577366666666599</v>
      </c>
      <c r="N1627" s="107">
        <v>32.052061666666603</v>
      </c>
      <c r="O1627" s="108">
        <v>1590.9</v>
      </c>
      <c r="P1627" s="108">
        <v>2</v>
      </c>
      <c r="Q1627" s="108">
        <v>2.2788023100000001</v>
      </c>
      <c r="R1627" s="137"/>
      <c r="U1627" s="109"/>
      <c r="AA1627" s="60"/>
      <c r="AB1627" s="60"/>
      <c r="AC1627" s="61"/>
      <c r="AD1627" s="62"/>
      <c r="AE1627" s="62"/>
      <c r="AF1627" s="63"/>
      <c r="AG1627" s="63"/>
      <c r="AH1627" s="74" t="s">
        <v>2993</v>
      </c>
    </row>
    <row r="1628" spans="1:34" ht="15" x14ac:dyDescent="0.2">
      <c r="A1628" s="106" t="s">
        <v>23</v>
      </c>
      <c r="B1628" s="74" t="s">
        <v>1078</v>
      </c>
      <c r="C1628" s="74" t="s">
        <v>1194</v>
      </c>
      <c r="D1628" s="74" t="s">
        <v>1195</v>
      </c>
      <c r="E1628" s="74" t="s">
        <v>2277</v>
      </c>
      <c r="H1628" s="74" t="s">
        <v>363</v>
      </c>
      <c r="I1628" s="74" t="s">
        <v>2462</v>
      </c>
      <c r="J1628" s="74" t="s">
        <v>364</v>
      </c>
      <c r="K1628" s="74" t="s">
        <v>26</v>
      </c>
      <c r="L1628" s="74" t="s">
        <v>2993</v>
      </c>
      <c r="M1628" s="107">
        <v>-8.5588416669999994</v>
      </c>
      <c r="N1628" s="107">
        <v>32.052583329999997</v>
      </c>
      <c r="O1628" s="108">
        <v>1585.5</v>
      </c>
      <c r="P1628" s="108">
        <v>2</v>
      </c>
      <c r="Q1628" s="108">
        <v>2.2788023100000001</v>
      </c>
      <c r="R1628" s="137"/>
      <c r="U1628" s="109"/>
      <c r="AA1628" s="60"/>
      <c r="AB1628" s="60"/>
      <c r="AC1628" s="61"/>
      <c r="AD1628" s="62"/>
      <c r="AE1628" s="62"/>
      <c r="AF1628" s="63"/>
      <c r="AG1628" s="63"/>
      <c r="AH1628" s="74" t="s">
        <v>2993</v>
      </c>
    </row>
    <row r="1629" spans="1:34" ht="15" x14ac:dyDescent="0.2">
      <c r="A1629" s="106" t="s">
        <v>23</v>
      </c>
      <c r="B1629" s="74" t="s">
        <v>1078</v>
      </c>
      <c r="C1629" s="74" t="s">
        <v>1194</v>
      </c>
      <c r="D1629" s="74" t="s">
        <v>1195</v>
      </c>
      <c r="E1629" s="74" t="s">
        <v>2277</v>
      </c>
      <c r="H1629" s="74" t="s">
        <v>933</v>
      </c>
      <c r="I1629" s="74" t="s">
        <v>2580</v>
      </c>
      <c r="J1629" s="74" t="s">
        <v>934</v>
      </c>
      <c r="K1629" s="74" t="s">
        <v>24</v>
      </c>
      <c r="L1629" s="74" t="s">
        <v>2993</v>
      </c>
      <c r="M1629" s="107">
        <v>-8.55946349289297</v>
      </c>
      <c r="N1629" s="107">
        <v>32.059023229558299</v>
      </c>
      <c r="O1629" s="108">
        <v>1578.0911526269099</v>
      </c>
      <c r="P1629" s="108">
        <v>4</v>
      </c>
      <c r="Q1629" s="108">
        <v>4.9890499500000001</v>
      </c>
      <c r="R1629" s="137"/>
      <c r="U1629" s="109"/>
      <c r="Z1629" s="110"/>
      <c r="AA1629" s="60"/>
      <c r="AB1629" s="60"/>
      <c r="AC1629" s="61"/>
      <c r="AD1629" s="61"/>
      <c r="AE1629" s="61"/>
      <c r="AF1629" s="63"/>
      <c r="AG1629" s="63"/>
      <c r="AH1629" s="74" t="s">
        <v>2993</v>
      </c>
    </row>
    <row r="1630" spans="1:34" ht="15" x14ac:dyDescent="0.2">
      <c r="A1630" s="106" t="s">
        <v>23</v>
      </c>
      <c r="B1630" s="74" t="s">
        <v>1078</v>
      </c>
      <c r="C1630" s="74" t="s">
        <v>1194</v>
      </c>
      <c r="D1630" s="74" t="s">
        <v>1195</v>
      </c>
      <c r="E1630" s="74" t="s">
        <v>2277</v>
      </c>
      <c r="H1630" s="74" t="s">
        <v>933</v>
      </c>
      <c r="I1630" s="74" t="s">
        <v>2580</v>
      </c>
      <c r="J1630" s="74" t="s">
        <v>934</v>
      </c>
      <c r="K1630" s="74" t="s">
        <v>25</v>
      </c>
      <c r="L1630" s="74" t="s">
        <v>2993</v>
      </c>
      <c r="M1630" s="107">
        <v>-8.5600682435266702</v>
      </c>
      <c r="N1630" s="107">
        <v>32.059125989987201</v>
      </c>
      <c r="O1630" s="108">
        <v>1583.5766076729401</v>
      </c>
      <c r="P1630" s="108">
        <v>4</v>
      </c>
      <c r="Q1630" s="108">
        <v>4.9890499500000001</v>
      </c>
      <c r="R1630" s="137"/>
      <c r="U1630" s="109"/>
      <c r="Z1630" s="110"/>
      <c r="AA1630" s="60"/>
      <c r="AB1630" s="60"/>
      <c r="AC1630" s="61"/>
      <c r="AD1630" s="61"/>
      <c r="AE1630" s="61"/>
      <c r="AF1630" s="63"/>
      <c r="AG1630" s="63"/>
      <c r="AH1630" s="74" t="s">
        <v>2993</v>
      </c>
    </row>
    <row r="1631" spans="1:34" ht="15" x14ac:dyDescent="0.2">
      <c r="A1631" s="106" t="s">
        <v>23</v>
      </c>
      <c r="B1631" s="74" t="s">
        <v>1078</v>
      </c>
      <c r="C1631" s="74" t="s">
        <v>1194</v>
      </c>
      <c r="D1631" s="74" t="s">
        <v>1195</v>
      </c>
      <c r="E1631" s="74" t="s">
        <v>2277</v>
      </c>
      <c r="H1631" s="74" t="s">
        <v>933</v>
      </c>
      <c r="I1631" s="74" t="s">
        <v>2580</v>
      </c>
      <c r="J1631" s="74" t="s">
        <v>934</v>
      </c>
      <c r="K1631" s="74" t="s">
        <v>26</v>
      </c>
      <c r="L1631" s="74" t="s">
        <v>2993</v>
      </c>
      <c r="M1631" s="107">
        <v>-8.5589111930000001</v>
      </c>
      <c r="N1631" s="107">
        <v>32.058641809999997</v>
      </c>
      <c r="O1631" s="108">
        <v>1575.1510229999999</v>
      </c>
      <c r="P1631" s="108">
        <v>4</v>
      </c>
      <c r="Q1631" s="108">
        <v>4.9890499500000001</v>
      </c>
      <c r="R1631" s="137"/>
      <c r="U1631" s="109"/>
      <c r="Z1631" s="110"/>
      <c r="AA1631" s="60"/>
      <c r="AB1631" s="60"/>
      <c r="AC1631" s="61"/>
      <c r="AD1631" s="61"/>
      <c r="AE1631" s="61"/>
      <c r="AF1631" s="63"/>
      <c r="AG1631" s="63"/>
      <c r="AH1631" s="74" t="s">
        <v>2993</v>
      </c>
    </row>
    <row r="1632" spans="1:34" ht="15" x14ac:dyDescent="0.2">
      <c r="A1632" s="106" t="s">
        <v>23</v>
      </c>
      <c r="B1632" s="74" t="s">
        <v>1078</v>
      </c>
      <c r="C1632" s="74" t="s">
        <v>1157</v>
      </c>
      <c r="D1632" s="74" t="s">
        <v>1158</v>
      </c>
      <c r="E1632" s="74" t="s">
        <v>2346</v>
      </c>
      <c r="H1632" s="74" t="s">
        <v>377</v>
      </c>
      <c r="I1632" s="74" t="s">
        <v>2399</v>
      </c>
      <c r="J1632" s="74" t="s">
        <v>378</v>
      </c>
      <c r="K1632" s="74" t="s">
        <v>26</v>
      </c>
      <c r="L1632" s="74" t="s">
        <v>2400</v>
      </c>
      <c r="M1632" s="107">
        <v>-10.44705693</v>
      </c>
      <c r="N1632" s="107">
        <v>36.178910719999998</v>
      </c>
      <c r="O1632" s="108">
        <v>793.16620020000005</v>
      </c>
      <c r="P1632" s="108">
        <v>0.75</v>
      </c>
      <c r="Q1632" s="108">
        <v>0.97631185499999995</v>
      </c>
      <c r="R1632" s="137"/>
      <c r="S1632" s="74">
        <v>53</v>
      </c>
      <c r="T1632" s="74">
        <v>44</v>
      </c>
      <c r="U1632" s="109"/>
      <c r="V1632" s="109">
        <v>0</v>
      </c>
      <c r="W1632" s="109">
        <v>0.14000000000000001</v>
      </c>
      <c r="X1632" s="74">
        <v>3</v>
      </c>
      <c r="Y1632" s="109">
        <v>6.9000000000000006E-2</v>
      </c>
      <c r="Z1632" s="76"/>
      <c r="AA1632" s="77"/>
      <c r="AB1632" s="77"/>
      <c r="AC1632" s="78"/>
      <c r="AD1632" s="78"/>
      <c r="AE1632" s="78"/>
      <c r="AF1632" s="63"/>
      <c r="AG1632" s="63"/>
      <c r="AH1632" s="74" t="s">
        <v>2993</v>
      </c>
    </row>
    <row r="1633" spans="1:34" ht="15" x14ac:dyDescent="0.2">
      <c r="A1633" s="106" t="s">
        <v>23</v>
      </c>
      <c r="B1633" s="74" t="s">
        <v>1078</v>
      </c>
      <c r="C1633" s="74" t="s">
        <v>1157</v>
      </c>
      <c r="D1633" s="74" t="s">
        <v>1158</v>
      </c>
      <c r="E1633" s="74" t="s">
        <v>2346</v>
      </c>
      <c r="H1633" s="74" t="s">
        <v>377</v>
      </c>
      <c r="I1633" s="74" t="s">
        <v>2399</v>
      </c>
      <c r="J1633" s="74" t="s">
        <v>378</v>
      </c>
      <c r="K1633" s="74" t="s">
        <v>25</v>
      </c>
      <c r="L1633" s="74" t="s">
        <v>2406</v>
      </c>
      <c r="M1633" s="107">
        <v>-10.4474560352166</v>
      </c>
      <c r="N1633" s="107">
        <v>36.178786343968802</v>
      </c>
      <c r="O1633" s="108">
        <v>783.58021873477696</v>
      </c>
      <c r="P1633" s="108">
        <v>0.75</v>
      </c>
      <c r="Q1633" s="108">
        <v>0.97631185499999995</v>
      </c>
      <c r="R1633" s="137"/>
      <c r="S1633" s="74">
        <v>58</v>
      </c>
      <c r="T1633" s="74">
        <v>25</v>
      </c>
      <c r="U1633" s="109"/>
      <c r="V1633" s="109">
        <v>0</v>
      </c>
      <c r="W1633" s="109">
        <v>0.12</v>
      </c>
      <c r="X1633" s="74">
        <v>3</v>
      </c>
      <c r="Y1633" s="109">
        <v>6.5000000000000002E-2</v>
      </c>
      <c r="Z1633" s="76"/>
      <c r="AA1633" s="77"/>
      <c r="AB1633" s="77"/>
      <c r="AC1633" s="78"/>
      <c r="AD1633" s="78"/>
      <c r="AE1633" s="78"/>
      <c r="AF1633" s="63"/>
      <c r="AG1633" s="63"/>
      <c r="AH1633" s="74" t="s">
        <v>2993</v>
      </c>
    </row>
    <row r="1634" spans="1:34" ht="15" x14ac:dyDescent="0.2">
      <c r="A1634" s="106" t="s">
        <v>23</v>
      </c>
      <c r="B1634" s="74" t="s">
        <v>1078</v>
      </c>
      <c r="C1634" s="74" t="s">
        <v>1157</v>
      </c>
      <c r="D1634" s="74" t="s">
        <v>1158</v>
      </c>
      <c r="E1634" s="74" t="s">
        <v>2346</v>
      </c>
      <c r="H1634" s="74" t="s">
        <v>379</v>
      </c>
      <c r="I1634" s="74" t="s">
        <v>380</v>
      </c>
      <c r="J1634" s="74" t="s">
        <v>380</v>
      </c>
      <c r="K1634" s="74" t="s">
        <v>26</v>
      </c>
      <c r="L1634" s="74" t="s">
        <v>2409</v>
      </c>
      <c r="M1634" s="107">
        <v>-10.4504187</v>
      </c>
      <c r="N1634" s="107">
        <v>36.174815029999998</v>
      </c>
      <c r="O1634" s="108">
        <v>736.52024270000004</v>
      </c>
      <c r="P1634" s="108">
        <v>2.25</v>
      </c>
      <c r="Q1634" s="108">
        <v>1.18165611</v>
      </c>
      <c r="R1634" s="137"/>
      <c r="S1634" s="74">
        <v>68</v>
      </c>
      <c r="T1634" s="74">
        <v>53</v>
      </c>
      <c r="U1634" s="109"/>
      <c r="V1634" s="109"/>
      <c r="W1634" s="109">
        <v>0.57999999999999996</v>
      </c>
      <c r="X1634" s="74">
        <v>3</v>
      </c>
      <c r="Y1634" s="109">
        <v>0.42699999999999999</v>
      </c>
      <c r="Z1634" s="109">
        <v>9.9</v>
      </c>
      <c r="AA1634" s="77">
        <f>Y1634/W1634</f>
        <v>0.73620689655172422</v>
      </c>
      <c r="AB1634" s="77"/>
      <c r="AC1634" s="78"/>
      <c r="AD1634" s="78"/>
      <c r="AE1634" s="78">
        <f>+(AD1634/Z1634*12.5)</f>
        <v>0</v>
      </c>
      <c r="AF1634" s="63"/>
      <c r="AG1634" s="63"/>
      <c r="AH1634" s="74" t="s">
        <v>2993</v>
      </c>
    </row>
    <row r="1635" spans="1:34" ht="15" x14ac:dyDescent="0.2">
      <c r="A1635" s="106" t="s">
        <v>23</v>
      </c>
      <c r="B1635" s="74" t="s">
        <v>1078</v>
      </c>
      <c r="C1635" s="74" t="s">
        <v>1157</v>
      </c>
      <c r="D1635" s="74" t="s">
        <v>1158</v>
      </c>
      <c r="E1635" s="74" t="s">
        <v>2346</v>
      </c>
      <c r="H1635" s="74" t="s">
        <v>379</v>
      </c>
      <c r="I1635" s="74" t="s">
        <v>380</v>
      </c>
      <c r="J1635" s="74" t="s">
        <v>380</v>
      </c>
      <c r="K1635" s="74" t="s">
        <v>25</v>
      </c>
      <c r="L1635" s="74" t="s">
        <v>2410</v>
      </c>
      <c r="M1635" s="107">
        <v>-10.450277865408101</v>
      </c>
      <c r="N1635" s="107">
        <v>36.174198433192601</v>
      </c>
      <c r="O1635" s="108">
        <v>743.05197745242299</v>
      </c>
      <c r="P1635" s="108">
        <v>2.25</v>
      </c>
      <c r="Q1635" s="108">
        <v>1.18165611</v>
      </c>
      <c r="R1635" s="137"/>
      <c r="S1635" s="74">
        <v>65</v>
      </c>
      <c r="T1635" s="74">
        <v>52</v>
      </c>
      <c r="U1635" s="109"/>
      <c r="V1635" s="109"/>
      <c r="W1635" s="109">
        <v>0.56000000000000005</v>
      </c>
      <c r="X1635" s="74">
        <v>3</v>
      </c>
      <c r="Y1635" s="109">
        <v>0.442</v>
      </c>
      <c r="Z1635" s="109">
        <v>10.3</v>
      </c>
      <c r="AA1635" s="77">
        <f>Y1635/W1635</f>
        <v>0.78928571428571426</v>
      </c>
      <c r="AB1635" s="77"/>
      <c r="AC1635" s="78"/>
      <c r="AD1635" s="78"/>
      <c r="AE1635" s="78"/>
      <c r="AF1635" s="63"/>
      <c r="AG1635" s="63"/>
      <c r="AH1635" s="74" t="s">
        <v>2993</v>
      </c>
    </row>
    <row r="1636" spans="1:34" ht="15" x14ac:dyDescent="0.2">
      <c r="A1636" s="106" t="s">
        <v>23</v>
      </c>
      <c r="B1636" s="74" t="s">
        <v>1078</v>
      </c>
      <c r="C1636" s="74" t="s">
        <v>1157</v>
      </c>
      <c r="D1636" s="74" t="s">
        <v>1158</v>
      </c>
      <c r="E1636" s="74" t="s">
        <v>1159</v>
      </c>
      <c r="H1636" s="74" t="s">
        <v>1618</v>
      </c>
      <c r="I1636" s="74" t="s">
        <v>1619</v>
      </c>
      <c r="J1636" s="74" t="s">
        <v>1619</v>
      </c>
      <c r="K1636" s="74" t="s">
        <v>24</v>
      </c>
      <c r="L1636" s="74" t="s">
        <v>2993</v>
      </c>
      <c r="M1636" s="107">
        <v>-10.4508942984458</v>
      </c>
      <c r="N1636" s="107">
        <v>36.123470398362898</v>
      </c>
      <c r="O1636" s="108">
        <v>838.81578178285997</v>
      </c>
      <c r="P1636" s="108">
        <v>1</v>
      </c>
      <c r="Q1636" s="108">
        <v>0.84509909999999999</v>
      </c>
      <c r="R1636" s="137"/>
      <c r="U1636" s="109"/>
      <c r="AA1636" s="60"/>
      <c r="AB1636" s="60"/>
      <c r="AC1636" s="61"/>
      <c r="AD1636" s="62"/>
      <c r="AE1636" s="62"/>
      <c r="AF1636" s="63"/>
      <c r="AG1636" s="63"/>
      <c r="AH1636" s="74" t="s">
        <v>2993</v>
      </c>
    </row>
    <row r="1637" spans="1:34" ht="15" x14ac:dyDescent="0.2">
      <c r="A1637" s="106" t="s">
        <v>23</v>
      </c>
      <c r="B1637" s="74" t="s">
        <v>1078</v>
      </c>
      <c r="C1637" s="74" t="s">
        <v>1157</v>
      </c>
      <c r="D1637" s="74" t="s">
        <v>1158</v>
      </c>
      <c r="E1637" s="74" t="s">
        <v>1159</v>
      </c>
      <c r="H1637" s="74" t="s">
        <v>1618</v>
      </c>
      <c r="I1637" s="74" t="s">
        <v>1619</v>
      </c>
      <c r="J1637" s="74" t="s">
        <v>1619</v>
      </c>
      <c r="K1637" s="74" t="s">
        <v>25</v>
      </c>
      <c r="L1637" s="74" t="s">
        <v>2993</v>
      </c>
      <c r="M1637" s="107">
        <v>-10.4505480529554</v>
      </c>
      <c r="N1637" s="107">
        <v>36.1234106529473</v>
      </c>
      <c r="O1637" s="108">
        <v>822.37026553632597</v>
      </c>
      <c r="P1637" s="108">
        <v>1</v>
      </c>
      <c r="Q1637" s="108">
        <v>0.84509909999999999</v>
      </c>
      <c r="R1637" s="137"/>
      <c r="U1637" s="109"/>
      <c r="AA1637" s="60"/>
      <c r="AB1637" s="60"/>
      <c r="AC1637" s="61"/>
      <c r="AD1637" s="62"/>
      <c r="AE1637" s="62"/>
      <c r="AF1637" s="63"/>
      <c r="AG1637" s="63"/>
      <c r="AH1637" s="74" t="s">
        <v>1135</v>
      </c>
    </row>
    <row r="1638" spans="1:34" ht="15" x14ac:dyDescent="0.2">
      <c r="A1638" s="106" t="s">
        <v>23</v>
      </c>
      <c r="B1638" s="74" t="s">
        <v>1078</v>
      </c>
      <c r="C1638" s="74" t="s">
        <v>1157</v>
      </c>
      <c r="D1638" s="74" t="s">
        <v>1158</v>
      </c>
      <c r="E1638" s="74" t="s">
        <v>1159</v>
      </c>
      <c r="H1638" s="74" t="s">
        <v>1618</v>
      </c>
      <c r="I1638" s="74" t="s">
        <v>1619</v>
      </c>
      <c r="J1638" s="74" t="s">
        <v>1619</v>
      </c>
      <c r="K1638" s="74" t="s">
        <v>26</v>
      </c>
      <c r="L1638" s="74" t="s">
        <v>2993</v>
      </c>
      <c r="M1638" s="107">
        <v>-10.45126093</v>
      </c>
      <c r="N1638" s="107">
        <v>36.123470939999997</v>
      </c>
      <c r="O1638" s="108">
        <v>832.99674919999995</v>
      </c>
      <c r="P1638" s="108">
        <v>1</v>
      </c>
      <c r="Q1638" s="108">
        <v>0.84509909999999999</v>
      </c>
      <c r="R1638" s="137"/>
      <c r="U1638" s="109"/>
      <c r="AA1638" s="60"/>
      <c r="AB1638" s="60"/>
      <c r="AC1638" s="61"/>
      <c r="AD1638" s="62"/>
      <c r="AE1638" s="62"/>
      <c r="AF1638" s="63"/>
      <c r="AG1638" s="63"/>
      <c r="AH1638" s="74" t="s">
        <v>1135</v>
      </c>
    </row>
    <row r="1639" spans="1:34" ht="15" x14ac:dyDescent="0.2">
      <c r="A1639" s="106" t="s">
        <v>23</v>
      </c>
      <c r="B1639" s="74" t="s">
        <v>1078</v>
      </c>
      <c r="C1639" s="74" t="s">
        <v>1157</v>
      </c>
      <c r="D1639" s="74" t="s">
        <v>1158</v>
      </c>
      <c r="E1639" s="74" t="s">
        <v>1159</v>
      </c>
      <c r="H1639" s="74" t="s">
        <v>984</v>
      </c>
      <c r="I1639" s="74" t="s">
        <v>1409</v>
      </c>
      <c r="J1639" s="74" t="s">
        <v>983</v>
      </c>
      <c r="K1639" s="74" t="s">
        <v>24</v>
      </c>
      <c r="L1639" s="74" t="s">
        <v>2993</v>
      </c>
      <c r="M1639" s="107">
        <v>-10.453851955718701</v>
      </c>
      <c r="N1639" s="107">
        <v>36.124284706568702</v>
      </c>
      <c r="O1639" s="108">
        <v>851.73189755383203</v>
      </c>
      <c r="P1639" s="108">
        <v>1.5</v>
      </c>
      <c r="Q1639" s="108">
        <v>2.71766079</v>
      </c>
      <c r="R1639" s="137"/>
      <c r="U1639" s="109"/>
      <c r="AA1639" s="60"/>
      <c r="AB1639" s="60"/>
      <c r="AC1639" s="61"/>
      <c r="AD1639" s="62"/>
      <c r="AE1639" s="62"/>
      <c r="AF1639" s="63"/>
      <c r="AG1639" s="63"/>
      <c r="AH1639" s="74" t="s">
        <v>1135</v>
      </c>
    </row>
    <row r="1640" spans="1:34" ht="15" x14ac:dyDescent="0.2">
      <c r="A1640" s="106" t="s">
        <v>23</v>
      </c>
      <c r="B1640" s="74" t="s">
        <v>1078</v>
      </c>
      <c r="C1640" s="74" t="s">
        <v>1157</v>
      </c>
      <c r="D1640" s="74" t="s">
        <v>1158</v>
      </c>
      <c r="E1640" s="74" t="s">
        <v>1159</v>
      </c>
      <c r="H1640" s="74" t="s">
        <v>984</v>
      </c>
      <c r="I1640" s="74" t="s">
        <v>1409</v>
      </c>
      <c r="J1640" s="74" t="s">
        <v>983</v>
      </c>
      <c r="K1640" s="74" t="s">
        <v>25</v>
      </c>
      <c r="L1640" s="74" t="s">
        <v>2993</v>
      </c>
      <c r="M1640" s="107">
        <v>-10.453984583134501</v>
      </c>
      <c r="N1640" s="107">
        <v>36.124322096526001</v>
      </c>
      <c r="O1640" s="108">
        <v>851.60783839605494</v>
      </c>
      <c r="P1640" s="108">
        <v>1.5</v>
      </c>
      <c r="Q1640" s="108">
        <v>2.71766079</v>
      </c>
      <c r="R1640" s="137"/>
      <c r="U1640" s="109"/>
      <c r="AA1640" s="60"/>
      <c r="AB1640" s="60"/>
      <c r="AC1640" s="61"/>
      <c r="AD1640" s="62"/>
      <c r="AE1640" s="62"/>
      <c r="AF1640" s="63"/>
      <c r="AG1640" s="63"/>
      <c r="AH1640" s="74" t="s">
        <v>2993</v>
      </c>
    </row>
    <row r="1641" spans="1:34" ht="15" x14ac:dyDescent="0.2">
      <c r="A1641" s="106" t="s">
        <v>23</v>
      </c>
      <c r="B1641" s="74" t="s">
        <v>1078</v>
      </c>
      <c r="C1641" s="74" t="s">
        <v>1157</v>
      </c>
      <c r="D1641" s="74" t="s">
        <v>1158</v>
      </c>
      <c r="E1641" s="74" t="s">
        <v>1159</v>
      </c>
      <c r="H1641" s="74" t="s">
        <v>984</v>
      </c>
      <c r="I1641" s="74" t="s">
        <v>1409</v>
      </c>
      <c r="J1641" s="74" t="s">
        <v>983</v>
      </c>
      <c r="K1641" s="74" t="s">
        <v>26</v>
      </c>
      <c r="L1641" s="74" t="s">
        <v>2993</v>
      </c>
      <c r="M1641" s="107">
        <v>-10.453733290000001</v>
      </c>
      <c r="N1641" s="107">
        <v>36.124398139999997</v>
      </c>
      <c r="O1641" s="108">
        <v>845.75211400000001</v>
      </c>
      <c r="P1641" s="108">
        <v>1.5</v>
      </c>
      <c r="Q1641" s="108">
        <v>2.71766079</v>
      </c>
      <c r="R1641" s="137"/>
      <c r="U1641" s="109"/>
      <c r="AA1641" s="60"/>
      <c r="AB1641" s="60"/>
      <c r="AC1641" s="61"/>
      <c r="AD1641" s="62"/>
      <c r="AE1641" s="62"/>
      <c r="AF1641" s="63"/>
      <c r="AG1641" s="63"/>
      <c r="AH1641" s="74" t="s">
        <v>2993</v>
      </c>
    </row>
    <row r="1642" spans="1:34" ht="15" x14ac:dyDescent="0.2">
      <c r="A1642" s="106" t="s">
        <v>23</v>
      </c>
      <c r="B1642" s="74" t="s">
        <v>1078</v>
      </c>
      <c r="C1642" s="74" t="s">
        <v>1157</v>
      </c>
      <c r="D1642" s="74" t="s">
        <v>1158</v>
      </c>
      <c r="E1642" s="74" t="s">
        <v>1159</v>
      </c>
      <c r="H1642" s="74" t="s">
        <v>1067</v>
      </c>
      <c r="I1642" s="74" t="s">
        <v>2718</v>
      </c>
      <c r="J1642" s="74" t="s">
        <v>944</v>
      </c>
      <c r="K1642" s="74" t="s">
        <v>24</v>
      </c>
      <c r="L1642" s="74" t="s">
        <v>2993</v>
      </c>
      <c r="M1642" s="107">
        <v>-10.4469408669536</v>
      </c>
      <c r="N1642" s="107">
        <v>36.123580258184703</v>
      </c>
      <c r="O1642" s="108">
        <v>797.68888868393196</v>
      </c>
      <c r="P1642" s="108">
        <v>1.5</v>
      </c>
      <c r="Q1642" s="108">
        <v>1.264930495</v>
      </c>
      <c r="R1642" s="137"/>
      <c r="U1642" s="109"/>
      <c r="AA1642" s="60"/>
      <c r="AB1642" s="60"/>
      <c r="AC1642" s="61"/>
      <c r="AD1642" s="62"/>
      <c r="AE1642" s="62"/>
      <c r="AF1642" s="63"/>
      <c r="AG1642" s="63"/>
      <c r="AH1642" s="74" t="s">
        <v>2993</v>
      </c>
    </row>
    <row r="1643" spans="1:34" ht="15" x14ac:dyDescent="0.2">
      <c r="A1643" s="106" t="s">
        <v>23</v>
      </c>
      <c r="B1643" s="74" t="s">
        <v>1078</v>
      </c>
      <c r="C1643" s="74" t="s">
        <v>1157</v>
      </c>
      <c r="D1643" s="74" t="s">
        <v>1158</v>
      </c>
      <c r="E1643" s="74" t="s">
        <v>1159</v>
      </c>
      <c r="H1643" s="74" t="s">
        <v>1067</v>
      </c>
      <c r="I1643" s="74" t="s">
        <v>2718</v>
      </c>
      <c r="J1643" s="74" t="s">
        <v>944</v>
      </c>
      <c r="K1643" s="74" t="s">
        <v>25</v>
      </c>
      <c r="L1643" s="74" t="s">
        <v>2993</v>
      </c>
      <c r="M1643" s="107">
        <v>-10.447527684677</v>
      </c>
      <c r="N1643" s="107">
        <v>36.123490172976602</v>
      </c>
      <c r="O1643" s="108">
        <v>807.52864235890297</v>
      </c>
      <c r="P1643" s="108">
        <v>1.5</v>
      </c>
      <c r="Q1643" s="108">
        <v>1.264930495</v>
      </c>
      <c r="R1643" s="137"/>
      <c r="U1643" s="109"/>
      <c r="AA1643" s="60"/>
      <c r="AB1643" s="60"/>
      <c r="AC1643" s="61"/>
      <c r="AD1643" s="62"/>
      <c r="AE1643" s="62"/>
      <c r="AF1643" s="63"/>
      <c r="AG1643" s="63"/>
      <c r="AH1643" s="74" t="s">
        <v>2993</v>
      </c>
    </row>
    <row r="1644" spans="1:34" ht="15" x14ac:dyDescent="0.2">
      <c r="A1644" s="106" t="s">
        <v>23</v>
      </c>
      <c r="B1644" s="74" t="s">
        <v>1078</v>
      </c>
      <c r="C1644" s="74" t="s">
        <v>1157</v>
      </c>
      <c r="D1644" s="74" t="s">
        <v>1158</v>
      </c>
      <c r="E1644" s="74" t="s">
        <v>1159</v>
      </c>
      <c r="H1644" s="74" t="s">
        <v>1067</v>
      </c>
      <c r="I1644" s="74" t="s">
        <v>2718</v>
      </c>
      <c r="J1644" s="74" t="s">
        <v>944</v>
      </c>
      <c r="K1644" s="74" t="s">
        <v>26</v>
      </c>
      <c r="L1644" s="74" t="s">
        <v>2993</v>
      </c>
      <c r="M1644" s="107">
        <v>-10.44670771</v>
      </c>
      <c r="N1644" s="107">
        <v>36.123684849999997</v>
      </c>
      <c r="O1644" s="108">
        <v>791.85710740000002</v>
      </c>
      <c r="P1644" s="108">
        <v>1.5</v>
      </c>
      <c r="Q1644" s="108">
        <v>1.264930495</v>
      </c>
      <c r="R1644" s="137"/>
      <c r="U1644" s="109"/>
      <c r="AA1644" s="60"/>
      <c r="AB1644" s="60"/>
      <c r="AC1644" s="61"/>
      <c r="AD1644" s="62"/>
      <c r="AE1644" s="62"/>
      <c r="AF1644" s="63"/>
      <c r="AG1644" s="63"/>
      <c r="AH1644" s="74" t="s">
        <v>2993</v>
      </c>
    </row>
    <row r="1645" spans="1:34" ht="15" x14ac:dyDescent="0.2">
      <c r="A1645" s="106" t="s">
        <v>23</v>
      </c>
      <c r="B1645" s="74" t="s">
        <v>1078</v>
      </c>
      <c r="C1645" s="74" t="s">
        <v>1157</v>
      </c>
      <c r="D1645" s="74" t="s">
        <v>1158</v>
      </c>
      <c r="E1645" s="74" t="s">
        <v>1159</v>
      </c>
      <c r="H1645" s="74" t="s">
        <v>1160</v>
      </c>
      <c r="I1645" s="74" t="s">
        <v>1004</v>
      </c>
      <c r="J1645" s="74" t="s">
        <v>1161</v>
      </c>
      <c r="K1645" s="74" t="s">
        <v>24</v>
      </c>
      <c r="L1645" s="74" t="s">
        <v>2993</v>
      </c>
      <c r="M1645" s="107">
        <v>-10.4497787930098</v>
      </c>
      <c r="N1645" s="107">
        <v>36.126406269108401</v>
      </c>
      <c r="O1645" s="108">
        <v>823.98167988389798</v>
      </c>
      <c r="P1645" s="108">
        <v>1.5</v>
      </c>
      <c r="Q1645" s="108">
        <v>0.54906730999999998</v>
      </c>
      <c r="R1645" s="137"/>
      <c r="U1645" s="109"/>
      <c r="AA1645" s="60"/>
      <c r="AB1645" s="60"/>
      <c r="AC1645" s="61"/>
      <c r="AD1645" s="62"/>
      <c r="AE1645" s="62"/>
      <c r="AF1645" s="63"/>
      <c r="AG1645" s="63"/>
      <c r="AH1645" s="74" t="s">
        <v>2993</v>
      </c>
    </row>
    <row r="1646" spans="1:34" ht="15" x14ac:dyDescent="0.2">
      <c r="A1646" s="106" t="s">
        <v>23</v>
      </c>
      <c r="B1646" s="74" t="s">
        <v>1078</v>
      </c>
      <c r="C1646" s="74" t="s">
        <v>1157</v>
      </c>
      <c r="D1646" s="74" t="s">
        <v>1158</v>
      </c>
      <c r="E1646" s="74" t="s">
        <v>1159</v>
      </c>
      <c r="H1646" s="74" t="s">
        <v>1160</v>
      </c>
      <c r="I1646" s="74" t="s">
        <v>1004</v>
      </c>
      <c r="J1646" s="74" t="s">
        <v>1161</v>
      </c>
      <c r="K1646" s="74" t="s">
        <v>25</v>
      </c>
      <c r="L1646" s="74" t="s">
        <v>2993</v>
      </c>
      <c r="M1646" s="107">
        <v>-10.449657697509201</v>
      </c>
      <c r="N1646" s="107">
        <v>36.126367292399998</v>
      </c>
      <c r="O1646" s="108">
        <v>825.07876958394399</v>
      </c>
      <c r="P1646" s="108">
        <v>1.5</v>
      </c>
      <c r="Q1646" s="108">
        <v>0.54906730999999998</v>
      </c>
      <c r="R1646" s="137"/>
      <c r="U1646" s="109"/>
      <c r="AA1646" s="60"/>
      <c r="AB1646" s="60"/>
      <c r="AC1646" s="61"/>
      <c r="AD1646" s="62"/>
      <c r="AE1646" s="62"/>
      <c r="AF1646" s="63"/>
      <c r="AG1646" s="63"/>
      <c r="AH1646" s="74" t="s">
        <v>2993</v>
      </c>
    </row>
    <row r="1647" spans="1:34" ht="15" x14ac:dyDescent="0.2">
      <c r="A1647" s="106" t="s">
        <v>23</v>
      </c>
      <c r="B1647" s="74" t="s">
        <v>1078</v>
      </c>
      <c r="C1647" s="74" t="s">
        <v>1157</v>
      </c>
      <c r="D1647" s="74" t="s">
        <v>1158</v>
      </c>
      <c r="E1647" s="74" t="s">
        <v>1159</v>
      </c>
      <c r="H1647" s="74" t="s">
        <v>1160</v>
      </c>
      <c r="I1647" s="74" t="s">
        <v>1004</v>
      </c>
      <c r="J1647" s="74" t="s">
        <v>1161</v>
      </c>
      <c r="K1647" s="74" t="s">
        <v>26</v>
      </c>
      <c r="L1647" s="74" t="s">
        <v>2993</v>
      </c>
      <c r="M1647" s="107">
        <v>-10.44963703</v>
      </c>
      <c r="N1647" s="107">
        <v>36.126342180000002</v>
      </c>
      <c r="O1647" s="108">
        <v>825.94395429999997</v>
      </c>
      <c r="P1647" s="108">
        <v>1.5</v>
      </c>
      <c r="Q1647" s="108">
        <v>0.54906730999999998</v>
      </c>
      <c r="R1647" s="137"/>
      <c r="U1647" s="109"/>
      <c r="AA1647" s="60"/>
      <c r="AB1647" s="60"/>
      <c r="AC1647" s="61"/>
      <c r="AD1647" s="62"/>
      <c r="AE1647" s="62"/>
      <c r="AF1647" s="63"/>
      <c r="AG1647" s="63"/>
      <c r="AH1647" s="74" t="s">
        <v>2993</v>
      </c>
    </row>
    <row r="1648" spans="1:34" ht="15" x14ac:dyDescent="0.2">
      <c r="A1648" s="122" t="s">
        <v>23</v>
      </c>
      <c r="B1648" s="121" t="s">
        <v>1078</v>
      </c>
      <c r="C1648" s="121" t="s">
        <v>1157</v>
      </c>
      <c r="D1648" s="121" t="s">
        <v>1158</v>
      </c>
      <c r="E1648" s="121" t="s">
        <v>2402</v>
      </c>
      <c r="F1648" s="121"/>
      <c r="G1648" s="121"/>
      <c r="H1648" s="121" t="s">
        <v>976</v>
      </c>
      <c r="I1648" s="121" t="s">
        <v>2403</v>
      </c>
      <c r="J1648" s="121" t="s">
        <v>949</v>
      </c>
      <c r="K1648" s="74" t="s">
        <v>26</v>
      </c>
      <c r="L1648" s="121">
        <v>15192172</v>
      </c>
      <c r="M1648" s="123">
        <v>-10.414381669999999</v>
      </c>
      <c r="N1648" s="123">
        <v>36.146181669999997</v>
      </c>
      <c r="O1648" s="124">
        <v>820.8</v>
      </c>
      <c r="P1648" s="124">
        <v>3</v>
      </c>
      <c r="Q1648" s="124">
        <v>2.5871893500000001</v>
      </c>
      <c r="R1648" s="137"/>
      <c r="S1648" s="121">
        <v>44</v>
      </c>
      <c r="T1648" s="121"/>
      <c r="U1648" s="109"/>
      <c r="V1648" s="121"/>
      <c r="W1648" s="121"/>
      <c r="X1648" s="121"/>
      <c r="Y1648" s="121"/>
      <c r="Z1648" s="121"/>
      <c r="AA1648" s="60"/>
      <c r="AB1648" s="60"/>
      <c r="AC1648" s="61"/>
      <c r="AD1648" s="62"/>
      <c r="AE1648" s="78"/>
      <c r="AF1648" s="63"/>
      <c r="AG1648" s="63"/>
      <c r="AH1648" s="74" t="s">
        <v>2993</v>
      </c>
    </row>
    <row r="1649" spans="1:34" ht="15" x14ac:dyDescent="0.2">
      <c r="A1649" s="106" t="s">
        <v>23</v>
      </c>
      <c r="B1649" s="74" t="s">
        <v>1078</v>
      </c>
      <c r="C1649" s="74" t="s">
        <v>1157</v>
      </c>
      <c r="D1649" s="74" t="s">
        <v>1489</v>
      </c>
      <c r="E1649" s="74" t="s">
        <v>1925</v>
      </c>
      <c r="H1649" s="74" t="s">
        <v>1045</v>
      </c>
      <c r="I1649" s="74" t="s">
        <v>948</v>
      </c>
      <c r="J1649" s="74" t="s">
        <v>948</v>
      </c>
      <c r="K1649" s="74" t="s">
        <v>24</v>
      </c>
      <c r="L1649" s="74" t="s">
        <v>2993</v>
      </c>
      <c r="M1649" s="107">
        <v>-10.549738818047899</v>
      </c>
      <c r="N1649" s="107">
        <v>35.348373718875401</v>
      </c>
      <c r="O1649" s="108">
        <v>1032.11176420944</v>
      </c>
      <c r="P1649" s="108">
        <v>2</v>
      </c>
      <c r="Q1649" s="108">
        <v>2.2699065300000001</v>
      </c>
      <c r="R1649" s="137"/>
      <c r="U1649" s="109"/>
      <c r="AA1649" s="60"/>
      <c r="AB1649" s="60"/>
      <c r="AC1649" s="61"/>
      <c r="AD1649" s="62"/>
      <c r="AE1649" s="62"/>
      <c r="AF1649" s="63"/>
      <c r="AG1649" s="63"/>
      <c r="AH1649" s="74" t="s">
        <v>2993</v>
      </c>
    </row>
    <row r="1650" spans="1:34" ht="15" x14ac:dyDescent="0.2">
      <c r="A1650" s="106" t="s">
        <v>23</v>
      </c>
      <c r="B1650" s="74" t="s">
        <v>1078</v>
      </c>
      <c r="C1650" s="74" t="s">
        <v>1157</v>
      </c>
      <c r="D1650" s="74" t="s">
        <v>1489</v>
      </c>
      <c r="E1650" s="74" t="s">
        <v>1925</v>
      </c>
      <c r="H1650" s="74" t="s">
        <v>1045</v>
      </c>
      <c r="I1650" s="74" t="s">
        <v>948</v>
      </c>
      <c r="J1650" s="74" t="s">
        <v>948</v>
      </c>
      <c r="K1650" s="74" t="s">
        <v>25</v>
      </c>
      <c r="L1650" s="74" t="s">
        <v>2993</v>
      </c>
      <c r="M1650" s="107">
        <v>-10.5499452981439</v>
      </c>
      <c r="N1650" s="107">
        <v>35.348431942004503</v>
      </c>
      <c r="O1650" s="108">
        <v>1032.1949337412</v>
      </c>
      <c r="P1650" s="108">
        <v>2</v>
      </c>
      <c r="Q1650" s="108">
        <v>2.2699065300000001</v>
      </c>
      <c r="R1650" s="137"/>
      <c r="U1650" s="109"/>
      <c r="AA1650" s="60"/>
      <c r="AB1650" s="60"/>
      <c r="AC1650" s="61"/>
      <c r="AD1650" s="62"/>
      <c r="AE1650" s="62"/>
      <c r="AF1650" s="63"/>
      <c r="AG1650" s="63"/>
      <c r="AH1650" s="74" t="s">
        <v>2993</v>
      </c>
    </row>
    <row r="1651" spans="1:34" ht="15" x14ac:dyDescent="0.2">
      <c r="A1651" s="106" t="s">
        <v>23</v>
      </c>
      <c r="B1651" s="74" t="s">
        <v>1078</v>
      </c>
      <c r="C1651" s="74" t="s">
        <v>1157</v>
      </c>
      <c r="D1651" s="74" t="s">
        <v>1489</v>
      </c>
      <c r="E1651" s="74" t="s">
        <v>1925</v>
      </c>
      <c r="H1651" s="74" t="s">
        <v>1045</v>
      </c>
      <c r="I1651" s="74" t="s">
        <v>948</v>
      </c>
      <c r="J1651" s="74" t="s">
        <v>948</v>
      </c>
      <c r="K1651" s="74" t="s">
        <v>26</v>
      </c>
      <c r="L1651" s="74" t="s">
        <v>2993</v>
      </c>
      <c r="M1651" s="107">
        <v>-10.549959039999999</v>
      </c>
      <c r="N1651" s="107">
        <v>35.348173699999997</v>
      </c>
      <c r="O1651" s="108">
        <v>1026.579162</v>
      </c>
      <c r="P1651" s="108">
        <v>2</v>
      </c>
      <c r="Q1651" s="108">
        <v>2.2699065300000001</v>
      </c>
      <c r="R1651" s="137"/>
      <c r="U1651" s="109"/>
      <c r="AA1651" s="60"/>
      <c r="AB1651" s="60"/>
      <c r="AC1651" s="61"/>
      <c r="AD1651" s="62"/>
      <c r="AE1651" s="62"/>
      <c r="AF1651" s="63"/>
      <c r="AG1651" s="63"/>
      <c r="AH1651" s="74" t="s">
        <v>2993</v>
      </c>
    </row>
    <row r="1652" spans="1:34" ht="15" x14ac:dyDescent="0.2">
      <c r="A1652" s="106" t="s">
        <v>23</v>
      </c>
      <c r="B1652" s="74" t="s">
        <v>1078</v>
      </c>
      <c r="C1652" s="74" t="s">
        <v>1157</v>
      </c>
      <c r="D1652" s="74" t="s">
        <v>1489</v>
      </c>
      <c r="E1652" s="74" t="s">
        <v>1925</v>
      </c>
      <c r="H1652" s="74" t="s">
        <v>385</v>
      </c>
      <c r="I1652" s="74" t="s">
        <v>1926</v>
      </c>
      <c r="J1652" s="74" t="s">
        <v>386</v>
      </c>
      <c r="K1652" s="74" t="s">
        <v>24</v>
      </c>
      <c r="L1652" s="74" t="s">
        <v>2993</v>
      </c>
      <c r="M1652" s="107">
        <v>-10.5554576385275</v>
      </c>
      <c r="N1652" s="107">
        <v>35.346315988037198</v>
      </c>
      <c r="O1652" s="108">
        <v>1008.1034335404401</v>
      </c>
      <c r="P1652" s="108">
        <v>1.5</v>
      </c>
      <c r="Q1652" s="108">
        <v>1.38131695</v>
      </c>
      <c r="R1652" s="137"/>
      <c r="S1652" s="74" t="s">
        <v>2993</v>
      </c>
      <c r="U1652" s="109"/>
      <c r="Z1652" s="76"/>
      <c r="AA1652" s="60"/>
      <c r="AB1652" s="60"/>
      <c r="AC1652" s="61"/>
      <c r="AD1652" s="61"/>
      <c r="AE1652" s="61"/>
      <c r="AF1652" s="61"/>
      <c r="AG1652" s="63"/>
      <c r="AH1652" s="74" t="s">
        <v>2993</v>
      </c>
    </row>
    <row r="1653" spans="1:34" ht="15" x14ac:dyDescent="0.2">
      <c r="A1653" s="106" t="s">
        <v>23</v>
      </c>
      <c r="B1653" s="74" t="s">
        <v>1078</v>
      </c>
      <c r="C1653" s="74" t="s">
        <v>1157</v>
      </c>
      <c r="D1653" s="74" t="s">
        <v>1489</v>
      </c>
      <c r="E1653" s="74" t="s">
        <v>1925</v>
      </c>
      <c r="H1653" s="74" t="s">
        <v>385</v>
      </c>
      <c r="I1653" s="74" t="s">
        <v>1926</v>
      </c>
      <c r="J1653" s="74" t="s">
        <v>386</v>
      </c>
      <c r="K1653" s="74" t="s">
        <v>25</v>
      </c>
      <c r="L1653" s="74" t="s">
        <v>2993</v>
      </c>
      <c r="M1653" s="107">
        <v>-10.555538599832101</v>
      </c>
      <c r="N1653" s="107">
        <v>35.346337898885402</v>
      </c>
      <c r="O1653" s="108">
        <v>1014.57527566845</v>
      </c>
      <c r="P1653" s="108">
        <v>1.5</v>
      </c>
      <c r="Q1653" s="108">
        <v>1.38131695</v>
      </c>
      <c r="R1653" s="137"/>
      <c r="S1653" s="74" t="s">
        <v>2993</v>
      </c>
      <c r="U1653" s="109"/>
      <c r="Z1653" s="76"/>
      <c r="AA1653" s="60"/>
      <c r="AB1653" s="60"/>
      <c r="AC1653" s="61"/>
      <c r="AD1653" s="61"/>
      <c r="AE1653" s="61"/>
      <c r="AF1653" s="61"/>
      <c r="AG1653" s="63"/>
      <c r="AH1653" s="74" t="s">
        <v>2993</v>
      </c>
    </row>
    <row r="1654" spans="1:34" ht="15" x14ac:dyDescent="0.2">
      <c r="A1654" s="106" t="s">
        <v>23</v>
      </c>
      <c r="B1654" s="74" t="s">
        <v>1078</v>
      </c>
      <c r="C1654" s="74" t="s">
        <v>1157</v>
      </c>
      <c r="D1654" s="74" t="s">
        <v>1489</v>
      </c>
      <c r="E1654" s="74" t="s">
        <v>1925</v>
      </c>
      <c r="H1654" s="74" t="s">
        <v>385</v>
      </c>
      <c r="I1654" s="74" t="s">
        <v>1926</v>
      </c>
      <c r="J1654" s="74" t="s">
        <v>386</v>
      </c>
      <c r="K1654" s="74" t="s">
        <v>26</v>
      </c>
      <c r="L1654" s="74" t="s">
        <v>2993</v>
      </c>
      <c r="M1654" s="107">
        <v>-10.555452949999999</v>
      </c>
      <c r="N1654" s="107">
        <v>35.346075290000002</v>
      </c>
      <c r="O1654" s="108">
        <v>1007.992896</v>
      </c>
      <c r="P1654" s="108">
        <v>1.5</v>
      </c>
      <c r="Q1654" s="108">
        <v>1.38131695</v>
      </c>
      <c r="R1654" s="137"/>
      <c r="S1654" s="74" t="s">
        <v>2993</v>
      </c>
      <c r="U1654" s="109"/>
      <c r="Z1654" s="76"/>
      <c r="AA1654" s="60"/>
      <c r="AB1654" s="60"/>
      <c r="AC1654" s="61"/>
      <c r="AD1654" s="61"/>
      <c r="AE1654" s="61"/>
      <c r="AF1654" s="61"/>
      <c r="AG1654" s="63"/>
      <c r="AH1654" s="74" t="s">
        <v>2993</v>
      </c>
    </row>
    <row r="1655" spans="1:34" ht="15" x14ac:dyDescent="0.2">
      <c r="A1655" s="106" t="s">
        <v>23</v>
      </c>
      <c r="B1655" s="74" t="s">
        <v>1078</v>
      </c>
      <c r="C1655" s="74" t="s">
        <v>1157</v>
      </c>
      <c r="D1655" s="74" t="s">
        <v>1489</v>
      </c>
      <c r="E1655" s="74" t="s">
        <v>1925</v>
      </c>
      <c r="H1655" s="74" t="s">
        <v>389</v>
      </c>
      <c r="I1655" s="74" t="s">
        <v>390</v>
      </c>
      <c r="J1655" s="74" t="s">
        <v>390</v>
      </c>
      <c r="K1655" s="74" t="s">
        <v>26</v>
      </c>
      <c r="L1655" s="74" t="s">
        <v>2587</v>
      </c>
      <c r="M1655" s="107">
        <v>-10.549792070000001</v>
      </c>
      <c r="N1655" s="107">
        <v>35.347539859999998</v>
      </c>
      <c r="O1655" s="108">
        <v>1029.4690860000001</v>
      </c>
      <c r="P1655" s="108">
        <v>2.25</v>
      </c>
      <c r="Q1655" s="108">
        <v>2.6951742350000001</v>
      </c>
      <c r="R1655" s="137"/>
      <c r="S1655" s="74">
        <v>89</v>
      </c>
      <c r="T1655" s="74">
        <v>86</v>
      </c>
      <c r="U1655" s="109"/>
      <c r="V1655" s="109"/>
      <c r="W1655" s="109">
        <v>0.6</v>
      </c>
      <c r="X1655" s="74">
        <v>3</v>
      </c>
      <c r="Y1655" s="109">
        <v>0.498</v>
      </c>
      <c r="Z1655" s="109">
        <v>10.8</v>
      </c>
      <c r="AA1655" s="77">
        <f>Y1655/W1655</f>
        <v>0.83000000000000007</v>
      </c>
      <c r="AB1655" s="77"/>
      <c r="AC1655" s="78"/>
      <c r="AD1655" s="78"/>
      <c r="AE1655" s="78"/>
      <c r="AF1655" s="63"/>
      <c r="AG1655" s="63"/>
      <c r="AH1655" s="74" t="s">
        <v>2993</v>
      </c>
    </row>
    <row r="1656" spans="1:34" ht="15" x14ac:dyDescent="0.2">
      <c r="A1656" s="106" t="s">
        <v>23</v>
      </c>
      <c r="B1656" s="74" t="s">
        <v>1078</v>
      </c>
      <c r="C1656" s="74" t="s">
        <v>1157</v>
      </c>
      <c r="D1656" s="74" t="s">
        <v>1489</v>
      </c>
      <c r="E1656" s="74" t="s">
        <v>1925</v>
      </c>
      <c r="H1656" s="74" t="s">
        <v>389</v>
      </c>
      <c r="I1656" s="74" t="s">
        <v>390</v>
      </c>
      <c r="J1656" s="74" t="s">
        <v>390</v>
      </c>
      <c r="K1656" s="74" t="s">
        <v>25</v>
      </c>
      <c r="L1656" s="74" t="s">
        <v>2589</v>
      </c>
      <c r="M1656" s="107">
        <v>-10.550057474574199</v>
      </c>
      <c r="N1656" s="107">
        <v>35.347075739804602</v>
      </c>
      <c r="O1656" s="108">
        <v>1040.05365712411</v>
      </c>
      <c r="P1656" s="108">
        <v>2.25</v>
      </c>
      <c r="Q1656" s="108">
        <v>2.6951742350000001</v>
      </c>
      <c r="R1656" s="137"/>
      <c r="S1656" s="74">
        <v>87</v>
      </c>
      <c r="T1656" s="74">
        <v>86</v>
      </c>
      <c r="U1656" s="109"/>
      <c r="V1656" s="109"/>
      <c r="W1656" s="109">
        <v>0.57999999999999996</v>
      </c>
      <c r="X1656" s="74">
        <v>4</v>
      </c>
      <c r="Y1656" s="109">
        <v>0.53300000000000003</v>
      </c>
      <c r="Z1656" s="109">
        <v>10.5</v>
      </c>
      <c r="AA1656" s="77">
        <f>Y1656/W1656</f>
        <v>0.91896551724137943</v>
      </c>
      <c r="AB1656" s="77"/>
      <c r="AC1656" s="78"/>
      <c r="AD1656" s="78"/>
      <c r="AE1656" s="78"/>
      <c r="AF1656" s="63"/>
      <c r="AG1656" s="63"/>
      <c r="AH1656" s="74" t="s">
        <v>2993</v>
      </c>
    </row>
    <row r="1657" spans="1:34" ht="15" x14ac:dyDescent="0.2">
      <c r="A1657" s="106" t="s">
        <v>23</v>
      </c>
      <c r="B1657" s="74" t="s">
        <v>1078</v>
      </c>
      <c r="C1657" s="74" t="s">
        <v>1157</v>
      </c>
      <c r="D1657" s="74" t="s">
        <v>1489</v>
      </c>
      <c r="E1657" s="74" t="s">
        <v>1925</v>
      </c>
      <c r="H1657" s="74" t="s">
        <v>389</v>
      </c>
      <c r="I1657" s="74" t="s">
        <v>390</v>
      </c>
      <c r="J1657" s="74" t="s">
        <v>390</v>
      </c>
      <c r="K1657" s="74" t="s">
        <v>24</v>
      </c>
      <c r="L1657" s="74" t="s">
        <v>2608</v>
      </c>
      <c r="M1657" s="107">
        <v>-10.549868257318201</v>
      </c>
      <c r="N1657" s="107">
        <v>35.347308651584498</v>
      </c>
      <c r="O1657" s="108">
        <v>1039.5018093594299</v>
      </c>
      <c r="P1657" s="108">
        <v>2.25</v>
      </c>
      <c r="Q1657" s="108">
        <v>2.6951742350000001</v>
      </c>
      <c r="R1657" s="137"/>
      <c r="S1657" s="74">
        <v>95</v>
      </c>
      <c r="T1657" s="74">
        <v>92</v>
      </c>
      <c r="U1657" s="109"/>
      <c r="V1657" s="109"/>
      <c r="W1657" s="109">
        <v>0.62</v>
      </c>
      <c r="X1657" s="74">
        <v>3</v>
      </c>
      <c r="Y1657" s="109">
        <v>0.51</v>
      </c>
      <c r="Z1657" s="109">
        <v>9.6</v>
      </c>
      <c r="AA1657" s="77">
        <f>Y1657/W1657</f>
        <v>0.82258064516129037</v>
      </c>
      <c r="AB1657" s="77"/>
      <c r="AC1657" s="78"/>
      <c r="AD1657" s="78"/>
      <c r="AE1657" s="78"/>
      <c r="AF1657" s="63"/>
      <c r="AG1657" s="63"/>
      <c r="AH1657" s="74" t="s">
        <v>2993</v>
      </c>
    </row>
    <row r="1658" spans="1:34" ht="15" x14ac:dyDescent="0.2">
      <c r="A1658" s="106" t="s">
        <v>23</v>
      </c>
      <c r="B1658" s="74" t="s">
        <v>1078</v>
      </c>
      <c r="C1658" s="74" t="s">
        <v>1157</v>
      </c>
      <c r="D1658" s="74" t="s">
        <v>1489</v>
      </c>
      <c r="E1658" s="74" t="s">
        <v>1490</v>
      </c>
      <c r="H1658" s="74" t="s">
        <v>394</v>
      </c>
      <c r="I1658" s="74" t="s">
        <v>395</v>
      </c>
      <c r="J1658" s="74" t="s">
        <v>395</v>
      </c>
      <c r="K1658" s="74" t="s">
        <v>24</v>
      </c>
      <c r="L1658" s="74" t="s">
        <v>2993</v>
      </c>
      <c r="M1658" s="107">
        <v>-10.569385</v>
      </c>
      <c r="N1658" s="107">
        <v>35.398078333333302</v>
      </c>
      <c r="O1658" s="108">
        <v>996</v>
      </c>
      <c r="P1658" s="108">
        <v>2</v>
      </c>
      <c r="Q1658" s="108">
        <v>2.7757304650000001</v>
      </c>
      <c r="R1658" s="137"/>
      <c r="U1658" s="109"/>
      <c r="AA1658" s="60"/>
      <c r="AB1658" s="60"/>
      <c r="AC1658" s="61"/>
      <c r="AD1658" s="62"/>
      <c r="AE1658" s="62"/>
      <c r="AF1658" s="63"/>
      <c r="AG1658" s="63"/>
      <c r="AH1658" s="74" t="s">
        <v>2993</v>
      </c>
    </row>
    <row r="1659" spans="1:34" ht="15" x14ac:dyDescent="0.2">
      <c r="A1659" s="106" t="s">
        <v>23</v>
      </c>
      <c r="B1659" s="74" t="s">
        <v>1078</v>
      </c>
      <c r="C1659" s="74" t="s">
        <v>1157</v>
      </c>
      <c r="D1659" s="74" t="s">
        <v>1489</v>
      </c>
      <c r="E1659" s="74" t="s">
        <v>1490</v>
      </c>
      <c r="H1659" s="74" t="s">
        <v>394</v>
      </c>
      <c r="I1659" s="74" t="s">
        <v>395</v>
      </c>
      <c r="J1659" s="74" t="s">
        <v>395</v>
      </c>
      <c r="K1659" s="74" t="s">
        <v>25</v>
      </c>
      <c r="L1659" s="74" t="s">
        <v>2993</v>
      </c>
      <c r="M1659" s="107">
        <v>-10.56911</v>
      </c>
      <c r="N1659" s="107">
        <v>35.3981966666666</v>
      </c>
      <c r="O1659" s="108">
        <v>989.3</v>
      </c>
      <c r="P1659" s="108">
        <v>2</v>
      </c>
      <c r="Q1659" s="108">
        <v>2.7757304650000001</v>
      </c>
      <c r="R1659" s="137"/>
      <c r="U1659" s="109"/>
      <c r="AA1659" s="60"/>
      <c r="AB1659" s="60"/>
      <c r="AC1659" s="61"/>
      <c r="AD1659" s="62"/>
      <c r="AE1659" s="62"/>
      <c r="AF1659" s="63"/>
      <c r="AG1659" s="63"/>
      <c r="AH1659" s="74" t="s">
        <v>2993</v>
      </c>
    </row>
    <row r="1660" spans="1:34" ht="15" x14ac:dyDescent="0.2">
      <c r="A1660" s="106" t="s">
        <v>23</v>
      </c>
      <c r="B1660" s="74" t="s">
        <v>1078</v>
      </c>
      <c r="C1660" s="74" t="s">
        <v>1157</v>
      </c>
      <c r="D1660" s="74" t="s">
        <v>1489</v>
      </c>
      <c r="E1660" s="74" t="s">
        <v>1490</v>
      </c>
      <c r="H1660" s="74" t="s">
        <v>394</v>
      </c>
      <c r="I1660" s="74" t="s">
        <v>395</v>
      </c>
      <c r="J1660" s="74" t="s">
        <v>395</v>
      </c>
      <c r="K1660" s="74" t="s">
        <v>26</v>
      </c>
      <c r="L1660" s="74" t="s">
        <v>2993</v>
      </c>
      <c r="M1660" s="107">
        <v>-10.56976167</v>
      </c>
      <c r="N1660" s="107">
        <v>35.398618329999998</v>
      </c>
      <c r="O1660" s="108">
        <v>997</v>
      </c>
      <c r="P1660" s="108">
        <v>2</v>
      </c>
      <c r="Q1660" s="108">
        <v>2.7757304650000001</v>
      </c>
      <c r="R1660" s="137"/>
      <c r="U1660" s="109"/>
      <c r="AA1660" s="60"/>
      <c r="AB1660" s="60"/>
      <c r="AC1660" s="61"/>
      <c r="AD1660" s="62"/>
      <c r="AE1660" s="62"/>
      <c r="AF1660" s="63"/>
      <c r="AG1660" s="63"/>
      <c r="AH1660" s="74" t="s">
        <v>2993</v>
      </c>
    </row>
    <row r="1661" spans="1:34" ht="15" x14ac:dyDescent="0.2">
      <c r="A1661" s="106" t="s">
        <v>23</v>
      </c>
      <c r="B1661" s="74" t="s">
        <v>1078</v>
      </c>
      <c r="C1661" s="74" t="s">
        <v>1157</v>
      </c>
      <c r="D1661" s="74" t="s">
        <v>1489</v>
      </c>
      <c r="E1661" s="74" t="s">
        <v>2615</v>
      </c>
      <c r="H1661" s="74" t="s">
        <v>2616</v>
      </c>
      <c r="I1661" s="74" t="s">
        <v>2617</v>
      </c>
      <c r="J1661" s="74" t="s">
        <v>407</v>
      </c>
      <c r="K1661" s="74" t="s">
        <v>24</v>
      </c>
      <c r="L1661" s="74" t="s">
        <v>2993</v>
      </c>
      <c r="M1661" s="107">
        <v>-10.575100000000001</v>
      </c>
      <c r="N1661" s="107">
        <v>35.3855133333333</v>
      </c>
      <c r="O1661" s="108">
        <v>1015.8</v>
      </c>
      <c r="P1661" s="108">
        <v>1</v>
      </c>
      <c r="Q1661" s="108">
        <v>0.93208005999999999</v>
      </c>
      <c r="R1661" s="137"/>
      <c r="U1661" s="109"/>
      <c r="Z1661" s="110"/>
      <c r="AA1661" s="60"/>
      <c r="AB1661" s="60"/>
      <c r="AC1661" s="61"/>
      <c r="AD1661" s="61"/>
      <c r="AE1661" s="61"/>
      <c r="AF1661" s="63"/>
      <c r="AG1661" s="63"/>
      <c r="AH1661" s="74" t="s">
        <v>2993</v>
      </c>
    </row>
    <row r="1662" spans="1:34" ht="15" x14ac:dyDescent="0.2">
      <c r="A1662" s="106" t="s">
        <v>23</v>
      </c>
      <c r="B1662" s="74" t="s">
        <v>1078</v>
      </c>
      <c r="C1662" s="74" t="s">
        <v>1157</v>
      </c>
      <c r="D1662" s="74" t="s">
        <v>1489</v>
      </c>
      <c r="E1662" s="74" t="s">
        <v>2615</v>
      </c>
      <c r="H1662" s="74" t="s">
        <v>2616</v>
      </c>
      <c r="I1662" s="74" t="s">
        <v>2617</v>
      </c>
      <c r="J1662" s="74" t="s">
        <v>407</v>
      </c>
      <c r="K1662" s="74" t="s">
        <v>25</v>
      </c>
      <c r="L1662" s="74" t="s">
        <v>2993</v>
      </c>
      <c r="M1662" s="107">
        <v>-10.575346666666601</v>
      </c>
      <c r="N1662" s="107">
        <v>35.385863333333297</v>
      </c>
      <c r="O1662" s="108">
        <v>1006.9</v>
      </c>
      <c r="P1662" s="108">
        <v>1</v>
      </c>
      <c r="Q1662" s="108">
        <v>0.93208005999999999</v>
      </c>
      <c r="R1662" s="137"/>
      <c r="U1662" s="109"/>
      <c r="Z1662" s="110"/>
      <c r="AA1662" s="60"/>
      <c r="AB1662" s="60"/>
      <c r="AC1662" s="61"/>
      <c r="AD1662" s="61"/>
      <c r="AE1662" s="61"/>
      <c r="AF1662" s="63"/>
      <c r="AG1662" s="63"/>
      <c r="AH1662" s="74" t="s">
        <v>2993</v>
      </c>
    </row>
    <row r="1663" spans="1:34" ht="15" x14ac:dyDescent="0.2">
      <c r="A1663" s="106" t="s">
        <v>23</v>
      </c>
      <c r="B1663" s="74" t="s">
        <v>1078</v>
      </c>
      <c r="C1663" s="74" t="s">
        <v>1157</v>
      </c>
      <c r="D1663" s="74" t="s">
        <v>1489</v>
      </c>
      <c r="E1663" s="74" t="s">
        <v>2615</v>
      </c>
      <c r="H1663" s="74" t="s">
        <v>2616</v>
      </c>
      <c r="I1663" s="74" t="s">
        <v>2617</v>
      </c>
      <c r="J1663" s="74" t="s">
        <v>407</v>
      </c>
      <c r="K1663" s="74" t="s">
        <v>26</v>
      </c>
      <c r="L1663" s="74" t="s">
        <v>2993</v>
      </c>
      <c r="M1663" s="107">
        <v>-10.574846669999999</v>
      </c>
      <c r="N1663" s="107">
        <v>35.385305000000002</v>
      </c>
      <c r="O1663" s="108">
        <v>1010.9</v>
      </c>
      <c r="P1663" s="108">
        <v>1</v>
      </c>
      <c r="Q1663" s="108">
        <v>0.93208005999999999</v>
      </c>
      <c r="R1663" s="137"/>
      <c r="U1663" s="109"/>
      <c r="Z1663" s="110"/>
      <c r="AA1663" s="60"/>
      <c r="AB1663" s="60"/>
      <c r="AC1663" s="61"/>
      <c r="AD1663" s="61"/>
      <c r="AE1663" s="61"/>
      <c r="AF1663" s="63"/>
      <c r="AG1663" s="63"/>
      <c r="AH1663" s="74" t="s">
        <v>2993</v>
      </c>
    </row>
    <row r="1664" spans="1:34" ht="15" x14ac:dyDescent="0.2">
      <c r="A1664" s="106" t="s">
        <v>23</v>
      </c>
      <c r="B1664" s="74" t="s">
        <v>1078</v>
      </c>
      <c r="C1664" s="74" t="s">
        <v>1132</v>
      </c>
      <c r="D1664" s="74" t="s">
        <v>1133</v>
      </c>
      <c r="E1664" s="74" t="s">
        <v>1660</v>
      </c>
      <c r="H1664" s="74" t="s">
        <v>997</v>
      </c>
      <c r="I1664" s="74" t="s">
        <v>2460</v>
      </c>
      <c r="J1664" s="74" t="s">
        <v>421</v>
      </c>
      <c r="K1664" s="74" t="s">
        <v>24</v>
      </c>
      <c r="L1664" s="74" t="s">
        <v>2993</v>
      </c>
      <c r="M1664" s="107">
        <v>-8.8516483333333298</v>
      </c>
      <c r="N1664" s="107">
        <v>32.965719999999997</v>
      </c>
      <c r="O1664" s="108">
        <v>1522.7</v>
      </c>
      <c r="P1664" s="108">
        <v>1</v>
      </c>
      <c r="Q1664" s="108">
        <v>1.05711519</v>
      </c>
      <c r="R1664" s="137"/>
      <c r="U1664" s="109"/>
      <c r="AA1664" s="60"/>
      <c r="AB1664" s="60"/>
      <c r="AC1664" s="61"/>
      <c r="AD1664" s="62"/>
      <c r="AE1664" s="62"/>
      <c r="AF1664" s="63"/>
      <c r="AG1664" s="63"/>
      <c r="AH1664" s="74" t="s">
        <v>2993</v>
      </c>
    </row>
    <row r="1665" spans="1:34" ht="15" x14ac:dyDescent="0.2">
      <c r="A1665" s="106" t="s">
        <v>23</v>
      </c>
      <c r="B1665" s="74" t="s">
        <v>1078</v>
      </c>
      <c r="C1665" s="74" t="s">
        <v>1132</v>
      </c>
      <c r="D1665" s="74" t="s">
        <v>1133</v>
      </c>
      <c r="E1665" s="74" t="s">
        <v>1660</v>
      </c>
      <c r="H1665" s="74" t="s">
        <v>997</v>
      </c>
      <c r="I1665" s="74" t="s">
        <v>2460</v>
      </c>
      <c r="J1665" s="74" t="s">
        <v>421</v>
      </c>
      <c r="K1665" s="74" t="s">
        <v>25</v>
      </c>
      <c r="L1665" s="74" t="s">
        <v>2993</v>
      </c>
      <c r="M1665" s="107">
        <v>-8.8518699999999999</v>
      </c>
      <c r="N1665" s="107">
        <v>32.965938333333298</v>
      </c>
      <c r="O1665" s="108">
        <v>1528.6</v>
      </c>
      <c r="P1665" s="108">
        <v>1</v>
      </c>
      <c r="Q1665" s="108">
        <v>1.05711519</v>
      </c>
      <c r="R1665" s="137"/>
      <c r="U1665" s="109"/>
      <c r="AA1665" s="60"/>
      <c r="AB1665" s="60"/>
      <c r="AC1665" s="61"/>
      <c r="AD1665" s="62"/>
      <c r="AE1665" s="62"/>
      <c r="AF1665" s="63"/>
      <c r="AG1665" s="63"/>
      <c r="AH1665" s="74" t="s">
        <v>2993</v>
      </c>
    </row>
    <row r="1666" spans="1:34" ht="15" x14ac:dyDescent="0.2">
      <c r="A1666" s="106" t="s">
        <v>23</v>
      </c>
      <c r="B1666" s="74" t="s">
        <v>1078</v>
      </c>
      <c r="C1666" s="74" t="s">
        <v>1132</v>
      </c>
      <c r="D1666" s="74" t="s">
        <v>1133</v>
      </c>
      <c r="E1666" s="74" t="s">
        <v>1660</v>
      </c>
      <c r="H1666" s="74" t="s">
        <v>997</v>
      </c>
      <c r="I1666" s="74" t="s">
        <v>2460</v>
      </c>
      <c r="J1666" s="74" t="s">
        <v>421</v>
      </c>
      <c r="K1666" s="74" t="s">
        <v>26</v>
      </c>
      <c r="L1666" s="74" t="s">
        <v>2993</v>
      </c>
      <c r="M1666" s="107">
        <v>-8.8512599999999999</v>
      </c>
      <c r="N1666" s="107">
        <v>32.965491669999999</v>
      </c>
      <c r="O1666" s="108">
        <v>1525.6</v>
      </c>
      <c r="P1666" s="108">
        <v>1</v>
      </c>
      <c r="Q1666" s="108">
        <v>1.05711519</v>
      </c>
      <c r="R1666" s="137"/>
      <c r="U1666" s="109"/>
      <c r="AA1666" s="60"/>
      <c r="AB1666" s="60"/>
      <c r="AC1666" s="61"/>
      <c r="AD1666" s="62"/>
      <c r="AE1666" s="62"/>
      <c r="AF1666" s="63"/>
      <c r="AG1666" s="63"/>
      <c r="AH1666" s="74" t="s">
        <v>2993</v>
      </c>
    </row>
    <row r="1667" spans="1:34" ht="15" x14ac:dyDescent="0.2">
      <c r="A1667" s="106" t="s">
        <v>23</v>
      </c>
      <c r="B1667" s="74" t="s">
        <v>1078</v>
      </c>
      <c r="C1667" s="74" t="s">
        <v>1132</v>
      </c>
      <c r="D1667" s="74" t="s">
        <v>1133</v>
      </c>
      <c r="E1667" s="74" t="s">
        <v>1660</v>
      </c>
      <c r="H1667" s="74" t="s">
        <v>422</v>
      </c>
      <c r="I1667" s="74" t="s">
        <v>2629</v>
      </c>
      <c r="J1667" s="74" t="s">
        <v>423</v>
      </c>
      <c r="K1667" s="74" t="s">
        <v>24</v>
      </c>
      <c r="L1667" s="74" t="s">
        <v>2993</v>
      </c>
      <c r="M1667" s="107">
        <v>-8.8484116666666601</v>
      </c>
      <c r="N1667" s="107">
        <v>32.966076666666602</v>
      </c>
      <c r="O1667" s="108">
        <v>1513.8</v>
      </c>
      <c r="P1667" s="108">
        <v>3.5</v>
      </c>
      <c r="Q1667" s="108">
        <v>3.3000872750000001</v>
      </c>
      <c r="R1667" s="137"/>
      <c r="U1667" s="109"/>
      <c r="AA1667" s="60"/>
      <c r="AB1667" s="60"/>
      <c r="AC1667" s="61"/>
      <c r="AD1667" s="62"/>
      <c r="AE1667" s="62"/>
      <c r="AF1667" s="63"/>
      <c r="AG1667" s="63"/>
      <c r="AH1667" s="74" t="s">
        <v>2993</v>
      </c>
    </row>
    <row r="1668" spans="1:34" ht="15" x14ac:dyDescent="0.2">
      <c r="A1668" s="106" t="s">
        <v>23</v>
      </c>
      <c r="B1668" s="74" t="s">
        <v>1078</v>
      </c>
      <c r="C1668" s="74" t="s">
        <v>1132</v>
      </c>
      <c r="D1668" s="74" t="s">
        <v>1133</v>
      </c>
      <c r="E1668" s="74" t="s">
        <v>1660</v>
      </c>
      <c r="H1668" s="74" t="s">
        <v>422</v>
      </c>
      <c r="I1668" s="74" t="s">
        <v>2629</v>
      </c>
      <c r="J1668" s="74" t="s">
        <v>423</v>
      </c>
      <c r="K1668" s="74" t="s">
        <v>25</v>
      </c>
      <c r="L1668" s="74" t="s">
        <v>2993</v>
      </c>
      <c r="M1668" s="107">
        <v>-8.8477216666666596</v>
      </c>
      <c r="N1668" s="107">
        <v>32.965663333333303</v>
      </c>
      <c r="O1668" s="108">
        <v>1525.8</v>
      </c>
      <c r="P1668" s="108">
        <v>3.5</v>
      </c>
      <c r="Q1668" s="108">
        <v>3.3000872750000001</v>
      </c>
      <c r="R1668" s="137"/>
      <c r="U1668" s="109"/>
      <c r="AA1668" s="60"/>
      <c r="AB1668" s="60"/>
      <c r="AC1668" s="61"/>
      <c r="AD1668" s="62"/>
      <c r="AE1668" s="62"/>
      <c r="AF1668" s="63"/>
      <c r="AG1668" s="63"/>
      <c r="AH1668" s="74" t="s">
        <v>2993</v>
      </c>
    </row>
    <row r="1669" spans="1:34" ht="15" x14ac:dyDescent="0.2">
      <c r="A1669" s="106" t="s">
        <v>23</v>
      </c>
      <c r="B1669" s="74" t="s">
        <v>1078</v>
      </c>
      <c r="C1669" s="74" t="s">
        <v>1132</v>
      </c>
      <c r="D1669" s="74" t="s">
        <v>1133</v>
      </c>
      <c r="E1669" s="74" t="s">
        <v>1660</v>
      </c>
      <c r="H1669" s="74" t="s">
        <v>422</v>
      </c>
      <c r="I1669" s="74" t="s">
        <v>2629</v>
      </c>
      <c r="J1669" s="74" t="s">
        <v>423</v>
      </c>
      <c r="K1669" s="74" t="s">
        <v>26</v>
      </c>
      <c r="L1669" s="74" t="s">
        <v>2993</v>
      </c>
      <c r="M1669" s="107">
        <v>-8.848973333</v>
      </c>
      <c r="N1669" s="107">
        <v>32.96583167</v>
      </c>
      <c r="O1669" s="108">
        <v>1525.6</v>
      </c>
      <c r="P1669" s="108">
        <v>3.5</v>
      </c>
      <c r="Q1669" s="108">
        <v>3.3000872750000001</v>
      </c>
      <c r="R1669" s="137"/>
      <c r="U1669" s="109"/>
      <c r="AA1669" s="60"/>
      <c r="AB1669" s="60"/>
      <c r="AC1669" s="61"/>
      <c r="AD1669" s="62"/>
      <c r="AE1669" s="62"/>
      <c r="AF1669" s="63"/>
      <c r="AG1669" s="63"/>
      <c r="AH1669" s="74" t="s">
        <v>2993</v>
      </c>
    </row>
    <row r="1670" spans="1:34" ht="15" x14ac:dyDescent="0.2">
      <c r="A1670" s="106" t="s">
        <v>23</v>
      </c>
      <c r="B1670" s="74" t="s">
        <v>1078</v>
      </c>
      <c r="C1670" s="74" t="s">
        <v>1132</v>
      </c>
      <c r="D1670" s="74" t="s">
        <v>1133</v>
      </c>
      <c r="E1670" s="74" t="s">
        <v>1660</v>
      </c>
      <c r="H1670" s="74" t="s">
        <v>996</v>
      </c>
      <c r="I1670" s="74" t="s">
        <v>2744</v>
      </c>
      <c r="J1670" s="74" t="s">
        <v>424</v>
      </c>
      <c r="K1670" s="74" t="s">
        <v>24</v>
      </c>
      <c r="L1670" s="74" t="s">
        <v>2993</v>
      </c>
      <c r="M1670" s="107">
        <v>-8.8516833333333302</v>
      </c>
      <c r="N1670" s="107">
        <v>32.9661366666666</v>
      </c>
      <c r="O1670" s="108">
        <v>1525.5</v>
      </c>
      <c r="P1670" s="108">
        <v>1</v>
      </c>
      <c r="Q1670" s="108">
        <v>0.79246573499999995</v>
      </c>
      <c r="R1670" s="137"/>
      <c r="U1670" s="109"/>
      <c r="AA1670" s="60"/>
      <c r="AB1670" s="60"/>
      <c r="AC1670" s="61"/>
      <c r="AD1670" s="62"/>
      <c r="AE1670" s="62"/>
      <c r="AF1670" s="63"/>
      <c r="AG1670" s="63"/>
      <c r="AH1670" s="74" t="s">
        <v>2993</v>
      </c>
    </row>
    <row r="1671" spans="1:34" ht="15" x14ac:dyDescent="0.2">
      <c r="A1671" s="106" t="s">
        <v>23</v>
      </c>
      <c r="B1671" s="74" t="s">
        <v>1078</v>
      </c>
      <c r="C1671" s="74" t="s">
        <v>1132</v>
      </c>
      <c r="D1671" s="74" t="s">
        <v>1133</v>
      </c>
      <c r="E1671" s="74" t="s">
        <v>1660</v>
      </c>
      <c r="H1671" s="74" t="s">
        <v>996</v>
      </c>
      <c r="I1671" s="74" t="s">
        <v>2744</v>
      </c>
      <c r="J1671" s="74" t="s">
        <v>424</v>
      </c>
      <c r="K1671" s="74" t="s">
        <v>25</v>
      </c>
      <c r="L1671" s="74" t="s">
        <v>2993</v>
      </c>
      <c r="M1671" s="107">
        <v>-8.85188666666666</v>
      </c>
      <c r="N1671" s="107">
        <v>32.9663683333333</v>
      </c>
      <c r="O1671" s="108">
        <v>1527.5</v>
      </c>
      <c r="P1671" s="108">
        <v>1</v>
      </c>
      <c r="Q1671" s="108">
        <v>0.79246573499999995</v>
      </c>
      <c r="R1671" s="137"/>
      <c r="U1671" s="109"/>
      <c r="AA1671" s="60"/>
      <c r="AB1671" s="60"/>
      <c r="AC1671" s="61"/>
      <c r="AD1671" s="62"/>
      <c r="AE1671" s="62"/>
      <c r="AF1671" s="63"/>
      <c r="AG1671" s="63"/>
      <c r="AH1671" s="74" t="s">
        <v>2993</v>
      </c>
    </row>
    <row r="1672" spans="1:34" ht="15" x14ac:dyDescent="0.2">
      <c r="A1672" s="106" t="s">
        <v>23</v>
      </c>
      <c r="B1672" s="74" t="s">
        <v>1078</v>
      </c>
      <c r="C1672" s="74" t="s">
        <v>1132</v>
      </c>
      <c r="D1672" s="74" t="s">
        <v>1133</v>
      </c>
      <c r="E1672" s="74" t="s">
        <v>1660</v>
      </c>
      <c r="H1672" s="74" t="s">
        <v>996</v>
      </c>
      <c r="I1672" s="74" t="s">
        <v>2744</v>
      </c>
      <c r="J1672" s="74" t="s">
        <v>424</v>
      </c>
      <c r="K1672" s="74" t="s">
        <v>26</v>
      </c>
      <c r="L1672" s="74" t="s">
        <v>2993</v>
      </c>
      <c r="M1672" s="107">
        <v>-8.8513383329999993</v>
      </c>
      <c r="N1672" s="107">
        <v>32.965903330000003</v>
      </c>
      <c r="O1672" s="108">
        <v>1525.7</v>
      </c>
      <c r="P1672" s="108">
        <v>1</v>
      </c>
      <c r="Q1672" s="108">
        <v>0.79246573499999995</v>
      </c>
      <c r="R1672" s="137"/>
      <c r="U1672" s="109"/>
      <c r="AA1672" s="60"/>
      <c r="AB1672" s="60"/>
      <c r="AC1672" s="61"/>
      <c r="AD1672" s="62"/>
      <c r="AE1672" s="62"/>
      <c r="AF1672" s="63"/>
      <c r="AG1672" s="63"/>
      <c r="AH1672" s="74" t="s">
        <v>2993</v>
      </c>
    </row>
    <row r="1673" spans="1:34" ht="15" x14ac:dyDescent="0.2">
      <c r="A1673" s="106" t="s">
        <v>23</v>
      </c>
      <c r="B1673" s="74" t="s">
        <v>1078</v>
      </c>
      <c r="C1673" s="74" t="s">
        <v>1132</v>
      </c>
      <c r="D1673" s="74" t="s">
        <v>1133</v>
      </c>
      <c r="E1673" s="74" t="s">
        <v>1660</v>
      </c>
      <c r="H1673" s="74" t="s">
        <v>425</v>
      </c>
      <c r="I1673" s="74" t="s">
        <v>2043</v>
      </c>
      <c r="J1673" s="74" t="s">
        <v>426</v>
      </c>
      <c r="K1673" s="74" t="s">
        <v>24</v>
      </c>
      <c r="L1673" s="74" t="s">
        <v>2993</v>
      </c>
      <c r="M1673" s="107">
        <v>-8.8522149999999993</v>
      </c>
      <c r="N1673" s="107">
        <v>32.960360000000001</v>
      </c>
      <c r="O1673" s="108">
        <v>1527.3</v>
      </c>
      <c r="P1673" s="108">
        <v>1</v>
      </c>
      <c r="Q1673" s="108">
        <v>1.5765298999999999</v>
      </c>
      <c r="R1673" s="137"/>
      <c r="U1673" s="109"/>
      <c r="AA1673" s="60"/>
      <c r="AB1673" s="60"/>
      <c r="AC1673" s="61"/>
      <c r="AD1673" s="62"/>
      <c r="AE1673" s="62"/>
      <c r="AF1673" s="63"/>
      <c r="AG1673" s="63"/>
      <c r="AH1673" s="74" t="s">
        <v>2993</v>
      </c>
    </row>
    <row r="1674" spans="1:34" ht="15" x14ac:dyDescent="0.2">
      <c r="A1674" s="106" t="s">
        <v>23</v>
      </c>
      <c r="B1674" s="74" t="s">
        <v>1078</v>
      </c>
      <c r="C1674" s="74" t="s">
        <v>1132</v>
      </c>
      <c r="D1674" s="74" t="s">
        <v>1133</v>
      </c>
      <c r="E1674" s="74" t="s">
        <v>1660</v>
      </c>
      <c r="H1674" s="74" t="s">
        <v>425</v>
      </c>
      <c r="I1674" s="74" t="s">
        <v>2043</v>
      </c>
      <c r="J1674" s="74" t="s">
        <v>426</v>
      </c>
      <c r="K1674" s="74" t="s">
        <v>25</v>
      </c>
      <c r="L1674" s="74" t="s">
        <v>2993</v>
      </c>
      <c r="M1674" s="107">
        <v>-8.8521199999999993</v>
      </c>
      <c r="N1674" s="107">
        <v>32.960074999999897</v>
      </c>
      <c r="O1674" s="108">
        <v>1532.1</v>
      </c>
      <c r="P1674" s="108">
        <v>1</v>
      </c>
      <c r="Q1674" s="108">
        <v>1.5765298999999999</v>
      </c>
      <c r="R1674" s="137"/>
      <c r="U1674" s="109"/>
      <c r="AA1674" s="60"/>
      <c r="AB1674" s="60"/>
      <c r="AC1674" s="61"/>
      <c r="AD1674" s="62"/>
      <c r="AE1674" s="62"/>
      <c r="AF1674" s="63"/>
      <c r="AG1674" s="63"/>
      <c r="AH1674" s="74" t="s">
        <v>2993</v>
      </c>
    </row>
    <row r="1675" spans="1:34" ht="15" x14ac:dyDescent="0.2">
      <c r="A1675" s="106" t="s">
        <v>23</v>
      </c>
      <c r="B1675" s="74" t="s">
        <v>1078</v>
      </c>
      <c r="C1675" s="74" t="s">
        <v>1132</v>
      </c>
      <c r="D1675" s="74" t="s">
        <v>1133</v>
      </c>
      <c r="E1675" s="74" t="s">
        <v>1660</v>
      </c>
      <c r="H1675" s="74" t="s">
        <v>425</v>
      </c>
      <c r="I1675" s="74" t="s">
        <v>2043</v>
      </c>
      <c r="J1675" s="74" t="s">
        <v>426</v>
      </c>
      <c r="K1675" s="74" t="s">
        <v>26</v>
      </c>
      <c r="L1675" s="74" t="s">
        <v>2993</v>
      </c>
      <c r="M1675" s="107">
        <v>-8.8522966669999992</v>
      </c>
      <c r="N1675" s="107">
        <v>32.960578329999997</v>
      </c>
      <c r="O1675" s="108">
        <v>1536.7</v>
      </c>
      <c r="P1675" s="108">
        <v>1</v>
      </c>
      <c r="Q1675" s="108">
        <v>1.5765298999999999</v>
      </c>
      <c r="R1675" s="137"/>
      <c r="U1675" s="109"/>
      <c r="AA1675" s="60"/>
      <c r="AB1675" s="60"/>
      <c r="AC1675" s="61"/>
      <c r="AD1675" s="62"/>
      <c r="AE1675" s="62"/>
      <c r="AF1675" s="63"/>
      <c r="AG1675" s="63"/>
      <c r="AH1675" s="74" t="s">
        <v>2993</v>
      </c>
    </row>
    <row r="1676" spans="1:34" ht="15" x14ac:dyDescent="0.2">
      <c r="A1676" s="106" t="s">
        <v>23</v>
      </c>
      <c r="B1676" s="74" t="s">
        <v>1078</v>
      </c>
      <c r="C1676" s="74" t="s">
        <v>1132</v>
      </c>
      <c r="D1676" s="74" t="s">
        <v>1133</v>
      </c>
      <c r="E1676" s="74" t="s">
        <v>1660</v>
      </c>
      <c r="H1676" s="74" t="s">
        <v>427</v>
      </c>
      <c r="I1676" s="74" t="s">
        <v>1661</v>
      </c>
      <c r="J1676" s="74" t="s">
        <v>428</v>
      </c>
      <c r="K1676" s="74" t="s">
        <v>24</v>
      </c>
      <c r="L1676" s="74" t="s">
        <v>2993</v>
      </c>
      <c r="M1676" s="107">
        <v>-8.8488576441564994</v>
      </c>
      <c r="N1676" s="107">
        <v>32.961075107367698</v>
      </c>
      <c r="O1676" s="108">
        <v>1523.6120665516301</v>
      </c>
      <c r="P1676" s="108">
        <v>0.75</v>
      </c>
      <c r="Q1676" s="108">
        <v>0.59922962499999999</v>
      </c>
      <c r="R1676" s="137"/>
      <c r="U1676" s="109"/>
      <c r="AA1676" s="60"/>
      <c r="AB1676" s="60"/>
      <c r="AC1676" s="61"/>
      <c r="AD1676" s="62"/>
      <c r="AE1676" s="62"/>
      <c r="AF1676" s="63"/>
      <c r="AG1676" s="63"/>
      <c r="AH1676" s="74" t="s">
        <v>2993</v>
      </c>
    </row>
    <row r="1677" spans="1:34" ht="15" x14ac:dyDescent="0.2">
      <c r="A1677" s="106" t="s">
        <v>23</v>
      </c>
      <c r="B1677" s="74" t="s">
        <v>1078</v>
      </c>
      <c r="C1677" s="74" t="s">
        <v>1132</v>
      </c>
      <c r="D1677" s="74" t="s">
        <v>1133</v>
      </c>
      <c r="E1677" s="74" t="s">
        <v>1660</v>
      </c>
      <c r="H1677" s="74" t="s">
        <v>427</v>
      </c>
      <c r="I1677" s="74" t="s">
        <v>1661</v>
      </c>
      <c r="J1677" s="74" t="s">
        <v>428</v>
      </c>
      <c r="K1677" s="74" t="s">
        <v>25</v>
      </c>
      <c r="L1677" s="74" t="s">
        <v>2993</v>
      </c>
      <c r="M1677" s="107">
        <v>-8.8486122230177493</v>
      </c>
      <c r="N1677" s="107">
        <v>32.960970980568703</v>
      </c>
      <c r="O1677" s="108">
        <v>1523.8768143730799</v>
      </c>
      <c r="P1677" s="108">
        <v>0.75</v>
      </c>
      <c r="Q1677" s="108">
        <v>0.59922962499999999</v>
      </c>
      <c r="R1677" s="137"/>
      <c r="U1677" s="109"/>
      <c r="AA1677" s="60"/>
      <c r="AB1677" s="60"/>
      <c r="AC1677" s="61"/>
      <c r="AD1677" s="62"/>
      <c r="AE1677" s="62"/>
      <c r="AF1677" s="63"/>
      <c r="AG1677" s="63"/>
      <c r="AH1677" s="74" t="s">
        <v>2993</v>
      </c>
    </row>
    <row r="1678" spans="1:34" ht="15" x14ac:dyDescent="0.2">
      <c r="A1678" s="106" t="s">
        <v>23</v>
      </c>
      <c r="B1678" s="74" t="s">
        <v>1078</v>
      </c>
      <c r="C1678" s="74" t="s">
        <v>1132</v>
      </c>
      <c r="D1678" s="74" t="s">
        <v>1133</v>
      </c>
      <c r="E1678" s="74" t="s">
        <v>1660</v>
      </c>
      <c r="H1678" s="74" t="s">
        <v>427</v>
      </c>
      <c r="I1678" s="74" t="s">
        <v>1661</v>
      </c>
      <c r="J1678" s="74" t="s">
        <v>428</v>
      </c>
      <c r="K1678" s="74" t="s">
        <v>26</v>
      </c>
      <c r="L1678" s="74" t="s">
        <v>2993</v>
      </c>
      <c r="M1678" s="107">
        <v>-8.8490234389999998</v>
      </c>
      <c r="N1678" s="107">
        <v>32.961164629999999</v>
      </c>
      <c r="O1678" s="108">
        <v>1533.2198169999999</v>
      </c>
      <c r="P1678" s="108">
        <v>0.75</v>
      </c>
      <c r="Q1678" s="108">
        <v>0.59922962499999999</v>
      </c>
      <c r="R1678" s="137"/>
      <c r="U1678" s="109"/>
      <c r="AA1678" s="60"/>
      <c r="AB1678" s="60"/>
      <c r="AC1678" s="61"/>
      <c r="AD1678" s="62"/>
      <c r="AE1678" s="62"/>
      <c r="AF1678" s="63"/>
      <c r="AG1678" s="63"/>
      <c r="AH1678" s="74" t="s">
        <v>2993</v>
      </c>
    </row>
    <row r="1679" spans="1:34" ht="15" x14ac:dyDescent="0.2">
      <c r="A1679" s="106" t="s">
        <v>23</v>
      </c>
      <c r="B1679" s="74" t="s">
        <v>1078</v>
      </c>
      <c r="C1679" s="74" t="s">
        <v>1132</v>
      </c>
      <c r="D1679" s="74" t="s">
        <v>1133</v>
      </c>
      <c r="E1679" s="74" t="s">
        <v>1660</v>
      </c>
      <c r="H1679" s="74" t="s">
        <v>429</v>
      </c>
      <c r="I1679" s="74" t="s">
        <v>1820</v>
      </c>
      <c r="J1679" s="74" t="s">
        <v>430</v>
      </c>
      <c r="K1679" s="74" t="s">
        <v>24</v>
      </c>
      <c r="L1679" s="74" t="s">
        <v>2993</v>
      </c>
      <c r="M1679" s="107">
        <v>-8.849755</v>
      </c>
      <c r="N1679" s="107">
        <v>32.964779999999998</v>
      </c>
      <c r="O1679" s="108">
        <v>1527</v>
      </c>
      <c r="P1679" s="108">
        <v>2.5</v>
      </c>
      <c r="Q1679" s="108">
        <v>3.0853530299999998</v>
      </c>
      <c r="R1679" s="137"/>
      <c r="U1679" s="109"/>
      <c r="AA1679" s="60"/>
      <c r="AB1679" s="60"/>
      <c r="AC1679" s="61"/>
      <c r="AD1679" s="62"/>
      <c r="AE1679" s="62"/>
      <c r="AF1679" s="63"/>
      <c r="AG1679" s="63"/>
      <c r="AH1679" s="74" t="s">
        <v>1871</v>
      </c>
    </row>
    <row r="1680" spans="1:34" ht="15" x14ac:dyDescent="0.2">
      <c r="A1680" s="106" t="s">
        <v>23</v>
      </c>
      <c r="B1680" s="74" t="s">
        <v>1078</v>
      </c>
      <c r="C1680" s="74" t="s">
        <v>1132</v>
      </c>
      <c r="D1680" s="74" t="s">
        <v>1133</v>
      </c>
      <c r="E1680" s="74" t="s">
        <v>1660</v>
      </c>
      <c r="H1680" s="74" t="s">
        <v>429</v>
      </c>
      <c r="I1680" s="74" t="s">
        <v>1820</v>
      </c>
      <c r="J1680" s="74" t="s">
        <v>430</v>
      </c>
      <c r="K1680" s="74" t="s">
        <v>25</v>
      </c>
      <c r="L1680" s="74" t="s">
        <v>2993</v>
      </c>
      <c r="M1680" s="107">
        <v>-8.8499583333333298</v>
      </c>
      <c r="N1680" s="107">
        <v>32.965373333333297</v>
      </c>
      <c r="O1680" s="108">
        <v>1530.2</v>
      </c>
      <c r="P1680" s="108">
        <v>2.5</v>
      </c>
      <c r="Q1680" s="108">
        <v>3.0853530299999998</v>
      </c>
      <c r="R1680" s="137"/>
      <c r="U1680" s="109"/>
      <c r="AA1680" s="60"/>
      <c r="AB1680" s="60"/>
      <c r="AC1680" s="61"/>
      <c r="AD1680" s="62"/>
      <c r="AE1680" s="62"/>
      <c r="AF1680" s="63"/>
      <c r="AG1680" s="63"/>
      <c r="AH1680" s="74" t="s">
        <v>1871</v>
      </c>
    </row>
    <row r="1681" spans="1:34" ht="15" x14ac:dyDescent="0.2">
      <c r="A1681" s="106" t="s">
        <v>23</v>
      </c>
      <c r="B1681" s="74" t="s">
        <v>1078</v>
      </c>
      <c r="C1681" s="74" t="s">
        <v>1132</v>
      </c>
      <c r="D1681" s="74" t="s">
        <v>1133</v>
      </c>
      <c r="E1681" s="74" t="s">
        <v>1660</v>
      </c>
      <c r="H1681" s="74" t="s">
        <v>429</v>
      </c>
      <c r="I1681" s="74" t="s">
        <v>1820</v>
      </c>
      <c r="J1681" s="74" t="s">
        <v>430</v>
      </c>
      <c r="K1681" s="74" t="s">
        <v>26</v>
      </c>
      <c r="L1681" s="74" t="s">
        <v>2993</v>
      </c>
      <c r="M1681" s="107">
        <v>-8.8496083330000008</v>
      </c>
      <c r="N1681" s="107">
        <v>32.964170000000003</v>
      </c>
      <c r="O1681" s="108">
        <v>1530.2</v>
      </c>
      <c r="P1681" s="108">
        <v>2.5</v>
      </c>
      <c r="Q1681" s="108">
        <v>3.0853530299999998</v>
      </c>
      <c r="R1681" s="137"/>
      <c r="U1681" s="109"/>
      <c r="AA1681" s="60"/>
      <c r="AB1681" s="60"/>
      <c r="AC1681" s="61"/>
      <c r="AD1681" s="62"/>
      <c r="AE1681" s="62"/>
      <c r="AF1681" s="63"/>
      <c r="AG1681" s="63"/>
      <c r="AH1681" s="74" t="s">
        <v>1871</v>
      </c>
    </row>
    <row r="1682" spans="1:34" ht="15" x14ac:dyDescent="0.2">
      <c r="A1682" s="106" t="s">
        <v>23</v>
      </c>
      <c r="B1682" s="74" t="s">
        <v>1078</v>
      </c>
      <c r="C1682" s="74" t="s">
        <v>1132</v>
      </c>
      <c r="D1682" s="74" t="s">
        <v>1133</v>
      </c>
      <c r="E1682" s="74" t="s">
        <v>1660</v>
      </c>
      <c r="H1682" s="74" t="s">
        <v>431</v>
      </c>
      <c r="I1682" s="74" t="s">
        <v>2633</v>
      </c>
      <c r="J1682" s="74" t="s">
        <v>432</v>
      </c>
      <c r="K1682" s="74" t="s">
        <v>24</v>
      </c>
      <c r="L1682" s="74" t="s">
        <v>2993</v>
      </c>
      <c r="M1682" s="107">
        <v>-8.8486049772387503</v>
      </c>
      <c r="N1682" s="107">
        <v>32.961286181269102</v>
      </c>
      <c r="O1682" s="108">
        <v>1562.8125627403399</v>
      </c>
      <c r="P1682" s="108">
        <v>1</v>
      </c>
      <c r="Q1682" s="108">
        <v>1.1295169549999999</v>
      </c>
      <c r="R1682" s="137"/>
      <c r="U1682" s="109"/>
      <c r="AA1682" s="60"/>
      <c r="AB1682" s="60"/>
      <c r="AC1682" s="61"/>
      <c r="AD1682" s="62"/>
      <c r="AE1682" s="62"/>
      <c r="AF1682" s="63"/>
      <c r="AG1682" s="63"/>
      <c r="AH1682" s="74" t="s">
        <v>2993</v>
      </c>
    </row>
    <row r="1683" spans="1:34" ht="15" x14ac:dyDescent="0.2">
      <c r="A1683" s="106" t="s">
        <v>23</v>
      </c>
      <c r="B1683" s="74" t="s">
        <v>1078</v>
      </c>
      <c r="C1683" s="74" t="s">
        <v>1132</v>
      </c>
      <c r="D1683" s="74" t="s">
        <v>1133</v>
      </c>
      <c r="E1683" s="74" t="s">
        <v>1660</v>
      </c>
      <c r="H1683" s="74" t="s">
        <v>431</v>
      </c>
      <c r="I1683" s="74" t="s">
        <v>2633</v>
      </c>
      <c r="J1683" s="74" t="s">
        <v>432</v>
      </c>
      <c r="K1683" s="74" t="s">
        <v>25</v>
      </c>
      <c r="L1683" s="74" t="s">
        <v>2993</v>
      </c>
      <c r="M1683" s="107">
        <v>-8.8482442228327205</v>
      </c>
      <c r="N1683" s="107">
        <v>32.961285585506303</v>
      </c>
      <c r="O1683" s="108">
        <v>1508.6288876736301</v>
      </c>
      <c r="P1683" s="108">
        <v>1</v>
      </c>
      <c r="Q1683" s="108">
        <v>1.1295169549999999</v>
      </c>
      <c r="R1683" s="137"/>
      <c r="U1683" s="109"/>
      <c r="AA1683" s="60"/>
      <c r="AB1683" s="60"/>
      <c r="AC1683" s="61"/>
      <c r="AD1683" s="62"/>
      <c r="AE1683" s="62"/>
      <c r="AF1683" s="63"/>
      <c r="AG1683" s="63"/>
      <c r="AH1683" s="74" t="s">
        <v>2993</v>
      </c>
    </row>
    <row r="1684" spans="1:34" ht="15" x14ac:dyDescent="0.2">
      <c r="A1684" s="106" t="s">
        <v>23</v>
      </c>
      <c r="B1684" s="74" t="s">
        <v>1078</v>
      </c>
      <c r="C1684" s="74" t="s">
        <v>1132</v>
      </c>
      <c r="D1684" s="74" t="s">
        <v>1133</v>
      </c>
      <c r="E1684" s="74" t="s">
        <v>1660</v>
      </c>
      <c r="H1684" s="74" t="s">
        <v>431</v>
      </c>
      <c r="I1684" s="74" t="s">
        <v>2633</v>
      </c>
      <c r="J1684" s="74" t="s">
        <v>432</v>
      </c>
      <c r="K1684" s="74" t="s">
        <v>26</v>
      </c>
      <c r="L1684" s="74" t="s">
        <v>2993</v>
      </c>
      <c r="M1684" s="107">
        <v>-8.8490893560000004</v>
      </c>
      <c r="N1684" s="107">
        <v>32.961340839999998</v>
      </c>
      <c r="O1684" s="108">
        <v>1519.9139459999999</v>
      </c>
      <c r="P1684" s="108">
        <v>1</v>
      </c>
      <c r="Q1684" s="108">
        <v>1.1295169549999999</v>
      </c>
      <c r="R1684" s="137"/>
      <c r="U1684" s="109"/>
      <c r="AA1684" s="60"/>
      <c r="AB1684" s="60"/>
      <c r="AC1684" s="61"/>
      <c r="AD1684" s="62"/>
      <c r="AE1684" s="62"/>
      <c r="AF1684" s="63"/>
      <c r="AG1684" s="63"/>
      <c r="AH1684" s="74" t="s">
        <v>2993</v>
      </c>
    </row>
    <row r="1685" spans="1:34" ht="15" x14ac:dyDescent="0.2">
      <c r="A1685" s="106" t="s">
        <v>23</v>
      </c>
      <c r="B1685" s="74" t="s">
        <v>1078</v>
      </c>
      <c r="C1685" s="74" t="s">
        <v>1132</v>
      </c>
      <c r="D1685" s="74" t="s">
        <v>1133</v>
      </c>
      <c r="E1685" s="74" t="s">
        <v>1134</v>
      </c>
      <c r="H1685" s="74" t="s">
        <v>433</v>
      </c>
      <c r="I1685" s="74" t="s">
        <v>2893</v>
      </c>
      <c r="J1685" s="74" t="s">
        <v>434</v>
      </c>
      <c r="K1685" s="74" t="s">
        <v>24</v>
      </c>
      <c r="L1685" s="74" t="s">
        <v>2993</v>
      </c>
      <c r="M1685" s="107">
        <v>-8.8372865784493992</v>
      </c>
      <c r="N1685" s="107">
        <v>32.988446789577601</v>
      </c>
      <c r="O1685" s="108">
        <v>1545.67666432036</v>
      </c>
      <c r="P1685" s="108">
        <v>3</v>
      </c>
      <c r="Q1685" s="108">
        <v>4.3295267050000001</v>
      </c>
      <c r="R1685" s="137"/>
      <c r="U1685" s="109"/>
      <c r="Z1685" s="110"/>
      <c r="AA1685" s="60"/>
      <c r="AB1685" s="60"/>
      <c r="AC1685" s="61"/>
      <c r="AD1685" s="61"/>
      <c r="AE1685" s="61"/>
      <c r="AF1685" s="63"/>
      <c r="AG1685" s="63"/>
      <c r="AH1685" s="74" t="s">
        <v>2993</v>
      </c>
    </row>
    <row r="1686" spans="1:34" ht="15" x14ac:dyDescent="0.2">
      <c r="A1686" s="106" t="s">
        <v>23</v>
      </c>
      <c r="B1686" s="74" t="s">
        <v>1078</v>
      </c>
      <c r="C1686" s="74" t="s">
        <v>1132</v>
      </c>
      <c r="D1686" s="74" t="s">
        <v>1133</v>
      </c>
      <c r="E1686" s="74" t="s">
        <v>1134</v>
      </c>
      <c r="H1686" s="74" t="s">
        <v>433</v>
      </c>
      <c r="I1686" s="74" t="s">
        <v>2893</v>
      </c>
      <c r="J1686" s="74" t="s">
        <v>434</v>
      </c>
      <c r="K1686" s="74" t="s">
        <v>25</v>
      </c>
      <c r="L1686" s="74" t="s">
        <v>2993</v>
      </c>
      <c r="M1686" s="107">
        <v>-8.8372194194201601</v>
      </c>
      <c r="N1686" s="107">
        <v>32.988603859150402</v>
      </c>
      <c r="O1686" s="108">
        <v>1552.84202320705</v>
      </c>
      <c r="P1686" s="108">
        <v>3</v>
      </c>
      <c r="Q1686" s="108">
        <v>4.3295267050000001</v>
      </c>
      <c r="R1686" s="137"/>
      <c r="U1686" s="109"/>
      <c r="Z1686" s="110"/>
      <c r="AA1686" s="60"/>
      <c r="AB1686" s="60"/>
      <c r="AC1686" s="61"/>
      <c r="AD1686" s="61"/>
      <c r="AE1686" s="61"/>
      <c r="AF1686" s="63"/>
      <c r="AG1686" s="63"/>
      <c r="AH1686" s="74" t="s">
        <v>2993</v>
      </c>
    </row>
    <row r="1687" spans="1:34" ht="15" x14ac:dyDescent="0.2">
      <c r="A1687" s="106" t="s">
        <v>23</v>
      </c>
      <c r="B1687" s="74" t="s">
        <v>1078</v>
      </c>
      <c r="C1687" s="74" t="s">
        <v>1132</v>
      </c>
      <c r="D1687" s="74" t="s">
        <v>1133</v>
      </c>
      <c r="E1687" s="74" t="s">
        <v>1134</v>
      </c>
      <c r="H1687" s="74" t="s">
        <v>433</v>
      </c>
      <c r="I1687" s="74" t="s">
        <v>2893</v>
      </c>
      <c r="J1687" s="74" t="s">
        <v>434</v>
      </c>
      <c r="K1687" s="74" t="s">
        <v>26</v>
      </c>
      <c r="L1687" s="74" t="s">
        <v>2993</v>
      </c>
      <c r="M1687" s="107">
        <v>-8.8373172100000001</v>
      </c>
      <c r="N1687" s="107">
        <v>32.988070559999997</v>
      </c>
      <c r="O1687" s="108">
        <v>1537.253125</v>
      </c>
      <c r="P1687" s="108">
        <v>3</v>
      </c>
      <c r="Q1687" s="108">
        <v>4.3295267050000001</v>
      </c>
      <c r="R1687" s="137"/>
      <c r="U1687" s="109"/>
      <c r="Z1687" s="110"/>
      <c r="AA1687" s="60"/>
      <c r="AB1687" s="60"/>
      <c r="AC1687" s="61"/>
      <c r="AD1687" s="61"/>
      <c r="AE1687" s="61"/>
      <c r="AF1687" s="63"/>
      <c r="AG1687" s="63"/>
      <c r="AH1687" s="74" t="s">
        <v>2993</v>
      </c>
    </row>
    <row r="1688" spans="1:34" ht="15" x14ac:dyDescent="0.2">
      <c r="A1688" s="106" t="s">
        <v>23</v>
      </c>
      <c r="B1688" s="74" t="s">
        <v>1078</v>
      </c>
      <c r="C1688" s="74" t="s">
        <v>1132</v>
      </c>
      <c r="D1688" s="74" t="s">
        <v>1133</v>
      </c>
      <c r="E1688" s="74" t="s">
        <v>1134</v>
      </c>
      <c r="H1688" s="74" t="s">
        <v>435</v>
      </c>
      <c r="I1688" s="74" t="s">
        <v>436</v>
      </c>
      <c r="J1688" s="74" t="s">
        <v>436</v>
      </c>
      <c r="K1688" s="74" t="s">
        <v>24</v>
      </c>
      <c r="L1688" s="74" t="s">
        <v>2993</v>
      </c>
      <c r="M1688" s="107">
        <v>-8.8451216666666603</v>
      </c>
      <c r="N1688" s="107">
        <v>32.990256666666603</v>
      </c>
      <c r="O1688" s="108">
        <v>1580.1</v>
      </c>
      <c r="P1688" s="108">
        <v>1.75</v>
      </c>
      <c r="Q1688" s="108">
        <v>1.59728672</v>
      </c>
      <c r="R1688" s="137"/>
      <c r="U1688" s="109"/>
      <c r="AA1688" s="60"/>
      <c r="AB1688" s="60"/>
      <c r="AC1688" s="61"/>
      <c r="AD1688" s="62"/>
      <c r="AE1688" s="62"/>
      <c r="AF1688" s="63"/>
      <c r="AG1688" s="63"/>
      <c r="AH1688" s="74" t="s">
        <v>2993</v>
      </c>
    </row>
    <row r="1689" spans="1:34" ht="15" x14ac:dyDescent="0.2">
      <c r="A1689" s="106" t="s">
        <v>23</v>
      </c>
      <c r="B1689" s="74" t="s">
        <v>1078</v>
      </c>
      <c r="C1689" s="74" t="s">
        <v>1132</v>
      </c>
      <c r="D1689" s="74" t="s">
        <v>1133</v>
      </c>
      <c r="E1689" s="74" t="s">
        <v>1134</v>
      </c>
      <c r="H1689" s="74" t="s">
        <v>435</v>
      </c>
      <c r="I1689" s="74" t="s">
        <v>436</v>
      </c>
      <c r="J1689" s="74" t="s">
        <v>436</v>
      </c>
      <c r="K1689" s="74" t="s">
        <v>25</v>
      </c>
      <c r="L1689" s="74" t="s">
        <v>2993</v>
      </c>
      <c r="M1689" s="107">
        <v>-8.8454466666666605</v>
      </c>
      <c r="N1689" s="107">
        <v>32.990166666666603</v>
      </c>
      <c r="O1689" s="108">
        <v>1580.3</v>
      </c>
      <c r="P1689" s="108">
        <v>1.75</v>
      </c>
      <c r="Q1689" s="108">
        <v>1.59728672</v>
      </c>
      <c r="R1689" s="137"/>
      <c r="U1689" s="109"/>
      <c r="AA1689" s="60"/>
      <c r="AB1689" s="60"/>
      <c r="AC1689" s="61"/>
      <c r="AD1689" s="62"/>
      <c r="AE1689" s="62"/>
      <c r="AF1689" s="63"/>
      <c r="AG1689" s="63"/>
      <c r="AH1689" s="74" t="s">
        <v>2993</v>
      </c>
    </row>
    <row r="1690" spans="1:34" ht="15" x14ac:dyDescent="0.2">
      <c r="A1690" s="106" t="s">
        <v>23</v>
      </c>
      <c r="B1690" s="74" t="s">
        <v>1078</v>
      </c>
      <c r="C1690" s="74" t="s">
        <v>1132</v>
      </c>
      <c r="D1690" s="74" t="s">
        <v>1133</v>
      </c>
      <c r="E1690" s="74" t="s">
        <v>1134</v>
      </c>
      <c r="H1690" s="74" t="s">
        <v>435</v>
      </c>
      <c r="I1690" s="74" t="s">
        <v>436</v>
      </c>
      <c r="J1690" s="74" t="s">
        <v>436</v>
      </c>
      <c r="K1690" s="74" t="s">
        <v>26</v>
      </c>
      <c r="L1690" s="74" t="s">
        <v>2993</v>
      </c>
      <c r="M1690" s="107">
        <v>-8.8443966669999998</v>
      </c>
      <c r="N1690" s="107">
        <v>32.990340000000003</v>
      </c>
      <c r="O1690" s="108">
        <v>1571.6</v>
      </c>
      <c r="P1690" s="108">
        <v>1.75</v>
      </c>
      <c r="Q1690" s="108">
        <v>1.59728672</v>
      </c>
      <c r="R1690" s="137"/>
      <c r="U1690" s="109"/>
      <c r="AA1690" s="60"/>
      <c r="AB1690" s="60"/>
      <c r="AC1690" s="61"/>
      <c r="AD1690" s="62"/>
      <c r="AE1690" s="62"/>
      <c r="AF1690" s="63"/>
      <c r="AG1690" s="63"/>
      <c r="AH1690" s="74" t="s">
        <v>2993</v>
      </c>
    </row>
    <row r="1691" spans="1:34" ht="15" x14ac:dyDescent="0.2">
      <c r="A1691" s="106" t="s">
        <v>23</v>
      </c>
      <c r="B1691" s="74" t="s">
        <v>1078</v>
      </c>
      <c r="C1691" s="74" t="s">
        <v>1132</v>
      </c>
      <c r="D1691" s="74" t="s">
        <v>1133</v>
      </c>
      <c r="E1691" s="74" t="s">
        <v>1134</v>
      </c>
      <c r="H1691" s="74" t="s">
        <v>437</v>
      </c>
      <c r="I1691" s="74" t="s">
        <v>438</v>
      </c>
      <c r="J1691" s="74" t="s">
        <v>438</v>
      </c>
      <c r="K1691" s="74" t="s">
        <v>24</v>
      </c>
      <c r="L1691" s="74" t="s">
        <v>2993</v>
      </c>
      <c r="M1691" s="107">
        <v>-8.8422866666666593</v>
      </c>
      <c r="N1691" s="107">
        <v>32.993384999999897</v>
      </c>
      <c r="O1691" s="108">
        <v>1551.4</v>
      </c>
      <c r="P1691" s="108">
        <v>3</v>
      </c>
      <c r="Q1691" s="108">
        <v>3.7898493850000001</v>
      </c>
      <c r="R1691" s="137"/>
      <c r="U1691" s="109"/>
      <c r="AA1691" s="60"/>
      <c r="AB1691" s="60"/>
      <c r="AC1691" s="61"/>
      <c r="AD1691" s="62"/>
      <c r="AE1691" s="62"/>
      <c r="AF1691" s="63"/>
      <c r="AG1691" s="63"/>
      <c r="AH1691" s="74" t="s">
        <v>2993</v>
      </c>
    </row>
    <row r="1692" spans="1:34" ht="15" x14ac:dyDescent="0.2">
      <c r="A1692" s="106" t="s">
        <v>23</v>
      </c>
      <c r="B1692" s="74" t="s">
        <v>1078</v>
      </c>
      <c r="C1692" s="74" t="s">
        <v>1132</v>
      </c>
      <c r="D1692" s="74" t="s">
        <v>1133</v>
      </c>
      <c r="E1692" s="74" t="s">
        <v>1134</v>
      </c>
      <c r="H1692" s="74" t="s">
        <v>437</v>
      </c>
      <c r="I1692" s="74" t="s">
        <v>438</v>
      </c>
      <c r="J1692" s="74" t="s">
        <v>438</v>
      </c>
      <c r="K1692" s="74" t="s">
        <v>25</v>
      </c>
      <c r="L1692" s="74" t="s">
        <v>2993</v>
      </c>
      <c r="M1692" s="107">
        <v>-8.8420466666666595</v>
      </c>
      <c r="N1692" s="107">
        <v>32.9936716666666</v>
      </c>
      <c r="O1692" s="108">
        <v>1554.4</v>
      </c>
      <c r="P1692" s="108">
        <v>3</v>
      </c>
      <c r="Q1692" s="108">
        <v>3.7898493850000001</v>
      </c>
      <c r="R1692" s="137"/>
      <c r="U1692" s="109"/>
      <c r="AA1692" s="60"/>
      <c r="AB1692" s="60"/>
      <c r="AC1692" s="61"/>
      <c r="AD1692" s="62"/>
      <c r="AE1692" s="62"/>
      <c r="AF1692" s="63"/>
      <c r="AG1692" s="63"/>
      <c r="AH1692" s="74" t="s">
        <v>2993</v>
      </c>
    </row>
    <row r="1693" spans="1:34" ht="15" x14ac:dyDescent="0.2">
      <c r="A1693" s="106" t="s">
        <v>23</v>
      </c>
      <c r="B1693" s="74" t="s">
        <v>1078</v>
      </c>
      <c r="C1693" s="74" t="s">
        <v>1132</v>
      </c>
      <c r="D1693" s="74" t="s">
        <v>1133</v>
      </c>
      <c r="E1693" s="74" t="s">
        <v>1134</v>
      </c>
      <c r="H1693" s="74" t="s">
        <v>437</v>
      </c>
      <c r="I1693" s="74" t="s">
        <v>438</v>
      </c>
      <c r="J1693" s="74" t="s">
        <v>438</v>
      </c>
      <c r="K1693" s="74" t="s">
        <v>26</v>
      </c>
      <c r="L1693" s="74" t="s">
        <v>2993</v>
      </c>
      <c r="M1693" s="107">
        <v>-8.8424800000000001</v>
      </c>
      <c r="N1693" s="107">
        <v>32.99297</v>
      </c>
      <c r="O1693" s="108">
        <v>1554.4</v>
      </c>
      <c r="P1693" s="108">
        <v>3</v>
      </c>
      <c r="Q1693" s="108">
        <v>3.7898493850000001</v>
      </c>
      <c r="R1693" s="137"/>
      <c r="U1693" s="109"/>
      <c r="AA1693" s="60"/>
      <c r="AB1693" s="60"/>
      <c r="AC1693" s="61"/>
      <c r="AD1693" s="62"/>
      <c r="AE1693" s="62"/>
      <c r="AF1693" s="63"/>
      <c r="AG1693" s="63"/>
      <c r="AH1693" s="74" t="s">
        <v>2993</v>
      </c>
    </row>
    <row r="1694" spans="1:34" ht="15" x14ac:dyDescent="0.2">
      <c r="A1694" s="106" t="s">
        <v>23</v>
      </c>
      <c r="B1694" s="74" t="s">
        <v>1078</v>
      </c>
      <c r="C1694" s="74" t="s">
        <v>1132</v>
      </c>
      <c r="D1694" s="74" t="s">
        <v>1133</v>
      </c>
      <c r="E1694" s="74" t="s">
        <v>1134</v>
      </c>
      <c r="H1694" s="74" t="s">
        <v>440</v>
      </c>
      <c r="I1694" s="74" t="s">
        <v>441</v>
      </c>
      <c r="J1694" s="74" t="s">
        <v>441</v>
      </c>
      <c r="K1694" s="74" t="s">
        <v>24</v>
      </c>
      <c r="L1694" s="74" t="s">
        <v>2993</v>
      </c>
      <c r="M1694" s="107">
        <v>-8.8378723327611901</v>
      </c>
      <c r="N1694" s="107">
        <v>32.990857928461402</v>
      </c>
      <c r="O1694" s="108">
        <v>1548.6836888062501</v>
      </c>
      <c r="P1694" s="108">
        <v>1</v>
      </c>
      <c r="Q1694" s="108">
        <v>0.86264355500000001</v>
      </c>
      <c r="R1694" s="137"/>
      <c r="S1694" s="74" t="s">
        <v>2993</v>
      </c>
      <c r="U1694" s="109"/>
      <c r="AA1694" s="60"/>
      <c r="AB1694" s="60"/>
      <c r="AC1694" s="61"/>
      <c r="AD1694" s="62"/>
      <c r="AE1694" s="62"/>
      <c r="AF1694" s="63"/>
      <c r="AG1694" s="63"/>
      <c r="AH1694" s="74" t="s">
        <v>2993</v>
      </c>
    </row>
    <row r="1695" spans="1:34" ht="15" x14ac:dyDescent="0.2">
      <c r="A1695" s="106" t="s">
        <v>23</v>
      </c>
      <c r="B1695" s="74" t="s">
        <v>1078</v>
      </c>
      <c r="C1695" s="74" t="s">
        <v>1132</v>
      </c>
      <c r="D1695" s="74" t="s">
        <v>1133</v>
      </c>
      <c r="E1695" s="74" t="s">
        <v>1134</v>
      </c>
      <c r="H1695" s="74" t="s">
        <v>440</v>
      </c>
      <c r="I1695" s="74" t="s">
        <v>441</v>
      </c>
      <c r="J1695" s="74" t="s">
        <v>441</v>
      </c>
      <c r="K1695" s="74" t="s">
        <v>25</v>
      </c>
      <c r="L1695" s="74" t="s">
        <v>2993</v>
      </c>
      <c r="M1695" s="107">
        <v>-8.8380395126812203</v>
      </c>
      <c r="N1695" s="107">
        <v>32.990635092114502</v>
      </c>
      <c r="O1695" s="108">
        <v>1548.5338069270899</v>
      </c>
      <c r="P1695" s="108">
        <v>1</v>
      </c>
      <c r="Q1695" s="108">
        <v>0.86264355500000001</v>
      </c>
      <c r="R1695" s="137"/>
      <c r="S1695" s="74" t="s">
        <v>2993</v>
      </c>
      <c r="U1695" s="109"/>
      <c r="AA1695" s="60"/>
      <c r="AB1695" s="60"/>
      <c r="AC1695" s="61"/>
      <c r="AD1695" s="62"/>
      <c r="AE1695" s="62"/>
      <c r="AF1695" s="63"/>
      <c r="AG1695" s="63"/>
      <c r="AH1695" s="74" t="s">
        <v>2993</v>
      </c>
    </row>
    <row r="1696" spans="1:34" ht="15" x14ac:dyDescent="0.2">
      <c r="A1696" s="106" t="s">
        <v>23</v>
      </c>
      <c r="B1696" s="74" t="s">
        <v>1078</v>
      </c>
      <c r="C1696" s="74" t="s">
        <v>1132</v>
      </c>
      <c r="D1696" s="74" t="s">
        <v>1133</v>
      </c>
      <c r="E1696" s="74" t="s">
        <v>1134</v>
      </c>
      <c r="H1696" s="74" t="s">
        <v>440</v>
      </c>
      <c r="I1696" s="74" t="s">
        <v>441</v>
      </c>
      <c r="J1696" s="74" t="s">
        <v>441</v>
      </c>
      <c r="K1696" s="74" t="s">
        <v>26</v>
      </c>
      <c r="L1696" s="74" t="s">
        <v>2993</v>
      </c>
      <c r="M1696" s="107">
        <v>-8.8376605599999998</v>
      </c>
      <c r="N1696" s="107">
        <v>32.990890440000001</v>
      </c>
      <c r="O1696" s="108">
        <v>1551.0103389999999</v>
      </c>
      <c r="P1696" s="108">
        <v>1</v>
      </c>
      <c r="Q1696" s="108">
        <v>0.86264355500000001</v>
      </c>
      <c r="R1696" s="137"/>
      <c r="S1696" s="74" t="s">
        <v>2993</v>
      </c>
      <c r="U1696" s="109"/>
      <c r="AA1696" s="60"/>
      <c r="AB1696" s="60"/>
      <c r="AC1696" s="61"/>
      <c r="AD1696" s="62"/>
      <c r="AE1696" s="62"/>
      <c r="AF1696" s="63"/>
      <c r="AG1696" s="63"/>
      <c r="AH1696" s="74" t="s">
        <v>2993</v>
      </c>
    </row>
    <row r="1697" spans="1:34" ht="15" x14ac:dyDescent="0.2">
      <c r="A1697" s="106" t="s">
        <v>23</v>
      </c>
      <c r="B1697" s="74" t="s">
        <v>1078</v>
      </c>
      <c r="C1697" s="74" t="s">
        <v>1132</v>
      </c>
      <c r="D1697" s="74" t="s">
        <v>1133</v>
      </c>
      <c r="E1697" s="74" t="s">
        <v>1134</v>
      </c>
      <c r="H1697" s="74" t="s">
        <v>444</v>
      </c>
      <c r="I1697" s="74" t="s">
        <v>445</v>
      </c>
      <c r="J1697" s="74" t="s">
        <v>445</v>
      </c>
      <c r="K1697" s="74" t="s">
        <v>24</v>
      </c>
      <c r="L1697" s="74" t="s">
        <v>2993</v>
      </c>
      <c r="M1697" s="107">
        <v>-8.8414666666666601</v>
      </c>
      <c r="N1697" s="107">
        <v>32.99933</v>
      </c>
      <c r="O1697" s="108">
        <v>1536.5</v>
      </c>
      <c r="P1697" s="108">
        <v>4</v>
      </c>
      <c r="Q1697" s="108">
        <v>1.7831096799999999</v>
      </c>
      <c r="R1697" s="137"/>
      <c r="U1697" s="109"/>
      <c r="AA1697" s="60"/>
      <c r="AB1697" s="60"/>
      <c r="AC1697" s="61"/>
      <c r="AD1697" s="62"/>
      <c r="AE1697" s="62"/>
      <c r="AF1697" s="63"/>
      <c r="AG1697" s="63"/>
      <c r="AH1697" s="74" t="s">
        <v>2888</v>
      </c>
    </row>
    <row r="1698" spans="1:34" ht="15" x14ac:dyDescent="0.2">
      <c r="A1698" s="106" t="s">
        <v>23</v>
      </c>
      <c r="B1698" s="74" t="s">
        <v>1078</v>
      </c>
      <c r="C1698" s="74" t="s">
        <v>1132</v>
      </c>
      <c r="D1698" s="74" t="s">
        <v>1133</v>
      </c>
      <c r="E1698" s="74" t="s">
        <v>1134</v>
      </c>
      <c r="H1698" s="74" t="s">
        <v>444</v>
      </c>
      <c r="I1698" s="74" t="s">
        <v>445</v>
      </c>
      <c r="J1698" s="74" t="s">
        <v>445</v>
      </c>
      <c r="K1698" s="74" t="s">
        <v>25</v>
      </c>
      <c r="L1698" s="74" t="s">
        <v>2993</v>
      </c>
      <c r="M1698" s="107">
        <v>-8.8412716666666604</v>
      </c>
      <c r="N1698" s="107">
        <v>32.99868</v>
      </c>
      <c r="O1698" s="108">
        <v>1536.6</v>
      </c>
      <c r="P1698" s="108">
        <v>4</v>
      </c>
      <c r="Q1698" s="108">
        <v>1.7831096799999999</v>
      </c>
      <c r="R1698" s="137"/>
      <c r="U1698" s="109"/>
      <c r="AA1698" s="60"/>
      <c r="AB1698" s="60"/>
      <c r="AC1698" s="61"/>
      <c r="AD1698" s="62"/>
      <c r="AE1698" s="62"/>
      <c r="AF1698" s="63"/>
      <c r="AG1698" s="63"/>
      <c r="AH1698" s="74" t="s">
        <v>2888</v>
      </c>
    </row>
    <row r="1699" spans="1:34" ht="15" x14ac:dyDescent="0.2">
      <c r="A1699" s="106" t="s">
        <v>23</v>
      </c>
      <c r="B1699" s="74" t="s">
        <v>1078</v>
      </c>
      <c r="C1699" s="74" t="s">
        <v>1132</v>
      </c>
      <c r="D1699" s="74" t="s">
        <v>1133</v>
      </c>
      <c r="E1699" s="74" t="s">
        <v>1134</v>
      </c>
      <c r="H1699" s="74" t="s">
        <v>444</v>
      </c>
      <c r="I1699" s="74" t="s">
        <v>445</v>
      </c>
      <c r="J1699" s="74" t="s">
        <v>445</v>
      </c>
      <c r="K1699" s="74" t="s">
        <v>26</v>
      </c>
      <c r="L1699" s="74" t="s">
        <v>2993</v>
      </c>
      <c r="M1699" s="107">
        <v>-8.8414383329999993</v>
      </c>
      <c r="N1699" s="107">
        <v>32.99965667</v>
      </c>
      <c r="O1699" s="108">
        <v>1522.1</v>
      </c>
      <c r="P1699" s="108">
        <v>4</v>
      </c>
      <c r="Q1699" s="108">
        <v>1.7831096799999999</v>
      </c>
      <c r="R1699" s="137"/>
      <c r="U1699" s="109"/>
      <c r="AA1699" s="60"/>
      <c r="AB1699" s="60"/>
      <c r="AC1699" s="61"/>
      <c r="AD1699" s="62"/>
      <c r="AE1699" s="62"/>
      <c r="AF1699" s="63"/>
      <c r="AG1699" s="63"/>
      <c r="AH1699" s="74" t="s">
        <v>2888</v>
      </c>
    </row>
    <row r="1700" spans="1:34" ht="15" x14ac:dyDescent="0.2">
      <c r="A1700" s="106" t="s">
        <v>23</v>
      </c>
      <c r="B1700" s="74" t="s">
        <v>1078</v>
      </c>
      <c r="C1700" s="74" t="s">
        <v>1132</v>
      </c>
      <c r="D1700" s="74" t="s">
        <v>1133</v>
      </c>
      <c r="E1700" s="74" t="s">
        <v>1134</v>
      </c>
      <c r="H1700" s="74" t="s">
        <v>446</v>
      </c>
      <c r="I1700" s="74" t="s">
        <v>447</v>
      </c>
      <c r="J1700" s="74" t="s">
        <v>447</v>
      </c>
      <c r="K1700" s="74" t="s">
        <v>24</v>
      </c>
      <c r="L1700" s="74" t="s">
        <v>2993</v>
      </c>
      <c r="M1700" s="107">
        <v>-8.8430799999999898</v>
      </c>
      <c r="N1700" s="107">
        <v>32.9923133333333</v>
      </c>
      <c r="O1700" s="108">
        <v>1565.8</v>
      </c>
      <c r="P1700" s="108">
        <v>1</v>
      </c>
      <c r="Q1700" s="108">
        <v>1.2607297099999999</v>
      </c>
      <c r="R1700" s="137"/>
      <c r="U1700" s="109"/>
      <c r="AA1700" s="60"/>
      <c r="AB1700" s="60"/>
      <c r="AC1700" s="61"/>
      <c r="AD1700" s="62"/>
      <c r="AE1700" s="62"/>
      <c r="AF1700" s="63"/>
      <c r="AG1700" s="61"/>
      <c r="AH1700" s="74" t="s">
        <v>2993</v>
      </c>
    </row>
    <row r="1701" spans="1:34" ht="15" x14ac:dyDescent="0.2">
      <c r="A1701" s="106" t="s">
        <v>23</v>
      </c>
      <c r="B1701" s="74" t="s">
        <v>1078</v>
      </c>
      <c r="C1701" s="74" t="s">
        <v>1132</v>
      </c>
      <c r="D1701" s="74" t="s">
        <v>1133</v>
      </c>
      <c r="E1701" s="74" t="s">
        <v>1134</v>
      </c>
      <c r="H1701" s="74" t="s">
        <v>446</v>
      </c>
      <c r="I1701" s="74" t="s">
        <v>447</v>
      </c>
      <c r="J1701" s="74" t="s">
        <v>447</v>
      </c>
      <c r="K1701" s="74" t="s">
        <v>25</v>
      </c>
      <c r="L1701" s="74" t="s">
        <v>2993</v>
      </c>
      <c r="M1701" s="107">
        <v>-8.84333833333333</v>
      </c>
      <c r="N1701" s="107">
        <v>32.992015000000002</v>
      </c>
      <c r="O1701" s="108">
        <v>1546.6</v>
      </c>
      <c r="P1701" s="108">
        <v>1</v>
      </c>
      <c r="Q1701" s="108">
        <v>1.2607297099999999</v>
      </c>
      <c r="R1701" s="137"/>
      <c r="U1701" s="109"/>
      <c r="AA1701" s="60"/>
      <c r="AB1701" s="60"/>
      <c r="AC1701" s="61"/>
      <c r="AD1701" s="62"/>
      <c r="AE1701" s="62"/>
      <c r="AF1701" s="63"/>
      <c r="AG1701" s="61"/>
      <c r="AH1701" s="74" t="s">
        <v>2993</v>
      </c>
    </row>
    <row r="1702" spans="1:34" ht="15" x14ac:dyDescent="0.2">
      <c r="A1702" s="106" t="s">
        <v>23</v>
      </c>
      <c r="B1702" s="74" t="s">
        <v>1078</v>
      </c>
      <c r="C1702" s="74" t="s">
        <v>1132</v>
      </c>
      <c r="D1702" s="74" t="s">
        <v>1133</v>
      </c>
      <c r="E1702" s="74" t="s">
        <v>1134</v>
      </c>
      <c r="H1702" s="74" t="s">
        <v>446</v>
      </c>
      <c r="I1702" s="74" t="s">
        <v>447</v>
      </c>
      <c r="J1702" s="74" t="s">
        <v>447</v>
      </c>
      <c r="K1702" s="74" t="s">
        <v>26</v>
      </c>
      <c r="L1702" s="74" t="s">
        <v>2993</v>
      </c>
      <c r="M1702" s="107">
        <v>-8.8428416670000001</v>
      </c>
      <c r="N1702" s="107">
        <v>32.992456670000003</v>
      </c>
      <c r="O1702" s="108">
        <v>1549</v>
      </c>
      <c r="P1702" s="108">
        <v>1</v>
      </c>
      <c r="Q1702" s="108">
        <v>1.2607297099999999</v>
      </c>
      <c r="R1702" s="137"/>
      <c r="U1702" s="109"/>
      <c r="AA1702" s="60"/>
      <c r="AB1702" s="60"/>
      <c r="AC1702" s="61"/>
      <c r="AD1702" s="62"/>
      <c r="AE1702" s="62"/>
      <c r="AF1702" s="63"/>
      <c r="AG1702" s="61"/>
      <c r="AH1702" s="74" t="s">
        <v>2993</v>
      </c>
    </row>
    <row r="1703" spans="1:34" ht="15" x14ac:dyDescent="0.2">
      <c r="A1703" s="106" t="s">
        <v>23</v>
      </c>
      <c r="B1703" s="74" t="s">
        <v>1078</v>
      </c>
      <c r="C1703" s="74" t="s">
        <v>1132</v>
      </c>
      <c r="D1703" s="74" t="s">
        <v>1133</v>
      </c>
      <c r="E1703" s="74" t="s">
        <v>1575</v>
      </c>
      <c r="H1703" s="74" t="s">
        <v>448</v>
      </c>
      <c r="I1703" s="74" t="s">
        <v>449</v>
      </c>
      <c r="J1703" s="74" t="s">
        <v>1861</v>
      </c>
      <c r="K1703" s="74" t="s">
        <v>24</v>
      </c>
      <c r="L1703" s="74" t="s">
        <v>2993</v>
      </c>
      <c r="M1703" s="107">
        <v>-8.8761366666666603</v>
      </c>
      <c r="N1703" s="107">
        <v>32.9685633333333</v>
      </c>
      <c r="O1703" s="108">
        <v>1537.3</v>
      </c>
      <c r="P1703" s="108">
        <v>2</v>
      </c>
      <c r="Q1703" s="108">
        <v>2.9195455749999999</v>
      </c>
      <c r="R1703" s="135"/>
      <c r="U1703" s="109"/>
      <c r="AA1703" s="60"/>
      <c r="AB1703" s="60"/>
      <c r="AC1703" s="61"/>
      <c r="AD1703" s="62"/>
      <c r="AE1703" s="62"/>
      <c r="AF1703" s="63"/>
      <c r="AG1703" s="63"/>
      <c r="AH1703" s="74" t="s">
        <v>2993</v>
      </c>
    </row>
    <row r="1704" spans="1:34" ht="15" x14ac:dyDescent="0.2">
      <c r="A1704" s="106" t="s">
        <v>23</v>
      </c>
      <c r="B1704" s="74" t="s">
        <v>1078</v>
      </c>
      <c r="C1704" s="74" t="s">
        <v>1132</v>
      </c>
      <c r="D1704" s="74" t="s">
        <v>1133</v>
      </c>
      <c r="E1704" s="74" t="s">
        <v>1575</v>
      </c>
      <c r="H1704" s="74" t="s">
        <v>448</v>
      </c>
      <c r="I1704" s="74" t="s">
        <v>449</v>
      </c>
      <c r="J1704" s="74" t="s">
        <v>1861</v>
      </c>
      <c r="K1704" s="74" t="s">
        <v>25</v>
      </c>
      <c r="L1704" s="74" t="s">
        <v>2993</v>
      </c>
      <c r="M1704" s="107">
        <v>-8.8759033333333299</v>
      </c>
      <c r="N1704" s="107">
        <v>32.968418333333297</v>
      </c>
      <c r="O1704" s="108">
        <v>1557.4</v>
      </c>
      <c r="P1704" s="108">
        <v>2</v>
      </c>
      <c r="Q1704" s="108">
        <v>2.9195455749999999</v>
      </c>
      <c r="R1704" s="137"/>
      <c r="U1704" s="109"/>
      <c r="AA1704" s="60"/>
      <c r="AB1704" s="60"/>
      <c r="AC1704" s="61"/>
      <c r="AD1704" s="62"/>
      <c r="AE1704" s="62"/>
      <c r="AF1704" s="63"/>
      <c r="AG1704" s="63"/>
      <c r="AH1704" s="74" t="s">
        <v>2993</v>
      </c>
    </row>
    <row r="1705" spans="1:34" ht="15" x14ac:dyDescent="0.2">
      <c r="A1705" s="106" t="s">
        <v>23</v>
      </c>
      <c r="B1705" s="74" t="s">
        <v>1078</v>
      </c>
      <c r="C1705" s="74" t="s">
        <v>1132</v>
      </c>
      <c r="D1705" s="74" t="s">
        <v>1133</v>
      </c>
      <c r="E1705" s="74" t="s">
        <v>1575</v>
      </c>
      <c r="H1705" s="74" t="s">
        <v>448</v>
      </c>
      <c r="I1705" s="74" t="s">
        <v>449</v>
      </c>
      <c r="J1705" s="74" t="s">
        <v>1861</v>
      </c>
      <c r="K1705" s="74" t="s">
        <v>26</v>
      </c>
      <c r="L1705" s="74" t="s">
        <v>2993</v>
      </c>
      <c r="M1705" s="107">
        <v>-8.8764766670000004</v>
      </c>
      <c r="N1705" s="107">
        <v>32.968931670000003</v>
      </c>
      <c r="O1705" s="108">
        <v>1546.5</v>
      </c>
      <c r="P1705" s="108">
        <v>2</v>
      </c>
      <c r="Q1705" s="108">
        <v>2.9195455749999999</v>
      </c>
      <c r="R1705" s="137"/>
      <c r="U1705" s="109"/>
      <c r="AA1705" s="60"/>
      <c r="AB1705" s="60"/>
      <c r="AC1705" s="61"/>
      <c r="AD1705" s="62"/>
      <c r="AE1705" s="62"/>
      <c r="AF1705" s="63"/>
      <c r="AG1705" s="63"/>
      <c r="AH1705" s="74" t="s">
        <v>2993</v>
      </c>
    </row>
    <row r="1706" spans="1:34" ht="15" x14ac:dyDescent="0.2">
      <c r="A1706" s="106" t="s">
        <v>23</v>
      </c>
      <c r="B1706" s="74" t="s">
        <v>1078</v>
      </c>
      <c r="C1706" s="74" t="s">
        <v>1132</v>
      </c>
      <c r="D1706" s="74" t="s">
        <v>1133</v>
      </c>
      <c r="E1706" s="74" t="s">
        <v>1575</v>
      </c>
      <c r="H1706" s="74" t="s">
        <v>450</v>
      </c>
      <c r="I1706" s="74" t="s">
        <v>2362</v>
      </c>
      <c r="J1706" s="74" t="s">
        <v>2363</v>
      </c>
      <c r="K1706" s="74" t="s">
        <v>24</v>
      </c>
      <c r="L1706" s="74" t="s">
        <v>2993</v>
      </c>
      <c r="M1706" s="107">
        <v>-8.8796321064348298</v>
      </c>
      <c r="N1706" s="107">
        <v>32.967120237462197</v>
      </c>
      <c r="O1706" s="108">
        <v>1540.19015182519</v>
      </c>
      <c r="P1706" s="108">
        <v>1.5</v>
      </c>
      <c r="Q1706" s="108">
        <v>1.724545795</v>
      </c>
      <c r="R1706" s="137"/>
      <c r="U1706" s="109"/>
      <c r="AA1706" s="60"/>
      <c r="AB1706" s="60"/>
      <c r="AC1706" s="61"/>
      <c r="AD1706" s="62"/>
      <c r="AE1706" s="62"/>
      <c r="AF1706" s="63"/>
      <c r="AG1706" s="63"/>
      <c r="AH1706" s="74" t="s">
        <v>2993</v>
      </c>
    </row>
    <row r="1707" spans="1:34" ht="15" x14ac:dyDescent="0.2">
      <c r="A1707" s="106" t="s">
        <v>23</v>
      </c>
      <c r="B1707" s="74" t="s">
        <v>1078</v>
      </c>
      <c r="C1707" s="74" t="s">
        <v>1132</v>
      </c>
      <c r="D1707" s="74" t="s">
        <v>1133</v>
      </c>
      <c r="E1707" s="74" t="s">
        <v>1575</v>
      </c>
      <c r="H1707" s="74" t="s">
        <v>450</v>
      </c>
      <c r="I1707" s="74" t="s">
        <v>2362</v>
      </c>
      <c r="J1707" s="74" t="s">
        <v>2363</v>
      </c>
      <c r="K1707" s="74" t="s">
        <v>25</v>
      </c>
      <c r="L1707" s="74" t="s">
        <v>2993</v>
      </c>
      <c r="M1707" s="107">
        <v>-8.8795947625914202</v>
      </c>
      <c r="N1707" s="107">
        <v>32.967149412459101</v>
      </c>
      <c r="O1707" s="108">
        <v>1548.51816814627</v>
      </c>
      <c r="P1707" s="108">
        <v>1.5</v>
      </c>
      <c r="Q1707" s="108">
        <v>1.724545795</v>
      </c>
      <c r="R1707" s="137"/>
      <c r="U1707" s="109"/>
      <c r="AA1707" s="60"/>
      <c r="AB1707" s="60"/>
      <c r="AC1707" s="61"/>
      <c r="AD1707" s="62"/>
      <c r="AE1707" s="62"/>
      <c r="AF1707" s="63"/>
      <c r="AG1707" s="63"/>
      <c r="AH1707" s="74" t="s">
        <v>2993</v>
      </c>
    </row>
    <row r="1708" spans="1:34" ht="15" x14ac:dyDescent="0.2">
      <c r="A1708" s="106" t="s">
        <v>23</v>
      </c>
      <c r="B1708" s="74" t="s">
        <v>1078</v>
      </c>
      <c r="C1708" s="74" t="s">
        <v>1132</v>
      </c>
      <c r="D1708" s="74" t="s">
        <v>1133</v>
      </c>
      <c r="E1708" s="74" t="s">
        <v>1575</v>
      </c>
      <c r="H1708" s="74" t="s">
        <v>450</v>
      </c>
      <c r="I1708" s="74" t="s">
        <v>2362</v>
      </c>
      <c r="J1708" s="74" t="s">
        <v>2363</v>
      </c>
      <c r="K1708" s="74" t="s">
        <v>26</v>
      </c>
      <c r="L1708" s="74" t="s">
        <v>2993</v>
      </c>
      <c r="M1708" s="107">
        <v>-8.8796174140000002</v>
      </c>
      <c r="N1708" s="107">
        <v>32.96653688</v>
      </c>
      <c r="O1708" s="108">
        <v>1545.6202510000001</v>
      </c>
      <c r="P1708" s="108">
        <v>1.5</v>
      </c>
      <c r="Q1708" s="108">
        <v>1.724545795</v>
      </c>
      <c r="R1708" s="137"/>
      <c r="U1708" s="109"/>
      <c r="AA1708" s="60"/>
      <c r="AB1708" s="60"/>
      <c r="AC1708" s="61"/>
      <c r="AD1708" s="62"/>
      <c r="AE1708" s="62"/>
      <c r="AF1708" s="63"/>
      <c r="AG1708" s="63"/>
      <c r="AH1708" s="74" t="s">
        <v>2993</v>
      </c>
    </row>
    <row r="1709" spans="1:34" ht="15" x14ac:dyDescent="0.2">
      <c r="A1709" s="106" t="s">
        <v>23</v>
      </c>
      <c r="B1709" s="74" t="s">
        <v>1078</v>
      </c>
      <c r="C1709" s="74" t="s">
        <v>1132</v>
      </c>
      <c r="D1709" s="74" t="s">
        <v>1133</v>
      </c>
      <c r="E1709" s="74" t="s">
        <v>1575</v>
      </c>
      <c r="H1709" s="74" t="s">
        <v>998</v>
      </c>
      <c r="I1709" s="74" t="s">
        <v>451</v>
      </c>
      <c r="J1709" s="74" t="s">
        <v>451</v>
      </c>
      <c r="K1709" s="74" t="s">
        <v>24</v>
      </c>
      <c r="L1709" s="74" t="s">
        <v>2993</v>
      </c>
      <c r="M1709" s="107">
        <v>-8.8798461963047295</v>
      </c>
      <c r="N1709" s="107">
        <v>32.963665275562199</v>
      </c>
      <c r="O1709" s="108">
        <v>1549.6601464324101</v>
      </c>
      <c r="P1709" s="108">
        <v>1</v>
      </c>
      <c r="Q1709" s="108">
        <v>0.86758565499999996</v>
      </c>
      <c r="R1709" s="137"/>
      <c r="U1709" s="109"/>
      <c r="AA1709" s="60"/>
      <c r="AB1709" s="60"/>
      <c r="AC1709" s="61"/>
      <c r="AD1709" s="62"/>
      <c r="AE1709" s="62"/>
      <c r="AF1709" s="63"/>
      <c r="AG1709" s="63"/>
      <c r="AH1709" s="74" t="s">
        <v>2915</v>
      </c>
    </row>
    <row r="1710" spans="1:34" ht="15" x14ac:dyDescent="0.2">
      <c r="A1710" s="106" t="s">
        <v>23</v>
      </c>
      <c r="B1710" s="74" t="s">
        <v>1078</v>
      </c>
      <c r="C1710" s="74" t="s">
        <v>1132</v>
      </c>
      <c r="D1710" s="74" t="s">
        <v>1133</v>
      </c>
      <c r="E1710" s="74" t="s">
        <v>1575</v>
      </c>
      <c r="H1710" s="74" t="s">
        <v>998</v>
      </c>
      <c r="I1710" s="74" t="s">
        <v>451</v>
      </c>
      <c r="J1710" s="74" t="s">
        <v>451</v>
      </c>
      <c r="K1710" s="74" t="s">
        <v>25</v>
      </c>
      <c r="L1710" s="74" t="s">
        <v>2993</v>
      </c>
      <c r="M1710" s="107">
        <v>-8.8798319030518194</v>
      </c>
      <c r="N1710" s="107">
        <v>32.963135419540997</v>
      </c>
      <c r="O1710" s="108">
        <v>1542.8813667112699</v>
      </c>
      <c r="P1710" s="108">
        <v>1</v>
      </c>
      <c r="Q1710" s="108">
        <v>0.86758565499999996</v>
      </c>
      <c r="R1710" s="137"/>
      <c r="U1710" s="109"/>
      <c r="AA1710" s="60"/>
      <c r="AB1710" s="60"/>
      <c r="AC1710" s="61"/>
      <c r="AD1710" s="62"/>
      <c r="AE1710" s="62"/>
      <c r="AF1710" s="63"/>
      <c r="AG1710" s="63"/>
      <c r="AH1710" s="74" t="s">
        <v>2915</v>
      </c>
    </row>
    <row r="1711" spans="1:34" ht="15" x14ac:dyDescent="0.2">
      <c r="A1711" s="106" t="s">
        <v>23</v>
      </c>
      <c r="B1711" s="74" t="s">
        <v>1078</v>
      </c>
      <c r="C1711" s="74" t="s">
        <v>1132</v>
      </c>
      <c r="D1711" s="74" t="s">
        <v>1133</v>
      </c>
      <c r="E1711" s="74" t="s">
        <v>1575</v>
      </c>
      <c r="H1711" s="74" t="s">
        <v>998</v>
      </c>
      <c r="I1711" s="74" t="s">
        <v>451</v>
      </c>
      <c r="J1711" s="74" t="s">
        <v>451</v>
      </c>
      <c r="K1711" s="74" t="s">
        <v>26</v>
      </c>
      <c r="L1711" s="74" t="s">
        <v>2993</v>
      </c>
      <c r="M1711" s="107">
        <v>-8.879809646</v>
      </c>
      <c r="N1711" s="107">
        <v>32.963977749999998</v>
      </c>
      <c r="O1711" s="108">
        <v>1548.2066139999999</v>
      </c>
      <c r="P1711" s="108">
        <v>1</v>
      </c>
      <c r="Q1711" s="108">
        <v>0.86758565499999996</v>
      </c>
      <c r="R1711" s="137"/>
      <c r="U1711" s="109"/>
      <c r="AA1711" s="60"/>
      <c r="AB1711" s="60"/>
      <c r="AC1711" s="61"/>
      <c r="AD1711" s="62"/>
      <c r="AE1711" s="62"/>
      <c r="AF1711" s="63"/>
      <c r="AG1711" s="63"/>
      <c r="AH1711" s="74" t="s">
        <v>2915</v>
      </c>
    </row>
    <row r="1712" spans="1:34" ht="15" x14ac:dyDescent="0.2">
      <c r="A1712" s="106" t="s">
        <v>23</v>
      </c>
      <c r="B1712" s="74" t="s">
        <v>1078</v>
      </c>
      <c r="C1712" s="74" t="s">
        <v>1132</v>
      </c>
      <c r="D1712" s="74" t="s">
        <v>1133</v>
      </c>
      <c r="E1712" s="74" t="s">
        <v>1575</v>
      </c>
      <c r="H1712" s="74" t="s">
        <v>873</v>
      </c>
      <c r="I1712" s="74" t="s">
        <v>874</v>
      </c>
      <c r="J1712" s="74" t="s">
        <v>2262</v>
      </c>
      <c r="K1712" s="74" t="s">
        <v>24</v>
      </c>
      <c r="L1712" s="74" t="s">
        <v>2993</v>
      </c>
      <c r="M1712" s="107">
        <v>-8.8776713636764892</v>
      </c>
      <c r="N1712" s="107">
        <v>32.9664552900432</v>
      </c>
      <c r="O1712" s="108">
        <v>1534.4051359023599</v>
      </c>
      <c r="P1712" s="108">
        <v>0.5</v>
      </c>
      <c r="Q1712" s="108">
        <v>0.50977761499999996</v>
      </c>
      <c r="R1712" s="137"/>
      <c r="U1712" s="109"/>
      <c r="AA1712" s="60"/>
      <c r="AB1712" s="60"/>
      <c r="AC1712" s="61"/>
      <c r="AD1712" s="62"/>
      <c r="AE1712" s="62"/>
      <c r="AF1712" s="63"/>
      <c r="AG1712" s="63"/>
      <c r="AH1712" s="74" t="s">
        <v>2993</v>
      </c>
    </row>
    <row r="1713" spans="1:34" ht="15" x14ac:dyDescent="0.2">
      <c r="A1713" s="106" t="s">
        <v>23</v>
      </c>
      <c r="B1713" s="74" t="s">
        <v>1078</v>
      </c>
      <c r="C1713" s="74" t="s">
        <v>1132</v>
      </c>
      <c r="D1713" s="74" t="s">
        <v>1133</v>
      </c>
      <c r="E1713" s="74" t="s">
        <v>1575</v>
      </c>
      <c r="H1713" s="74" t="s">
        <v>873</v>
      </c>
      <c r="I1713" s="74" t="s">
        <v>874</v>
      </c>
      <c r="J1713" s="74" t="s">
        <v>2262</v>
      </c>
      <c r="K1713" s="74" t="s">
        <v>25</v>
      </c>
      <c r="L1713" s="74" t="s">
        <v>2993</v>
      </c>
      <c r="M1713" s="107">
        <v>-8.8774126476316599</v>
      </c>
      <c r="N1713" s="107">
        <v>32.966570786665699</v>
      </c>
      <c r="O1713" s="108">
        <v>1530.1815927202799</v>
      </c>
      <c r="P1713" s="108">
        <v>0.5</v>
      </c>
      <c r="Q1713" s="108">
        <v>0.50977761499999996</v>
      </c>
      <c r="R1713" s="137"/>
      <c r="U1713" s="109"/>
      <c r="AA1713" s="60"/>
      <c r="AB1713" s="60"/>
      <c r="AC1713" s="61"/>
      <c r="AD1713" s="62"/>
      <c r="AE1713" s="62"/>
      <c r="AF1713" s="63"/>
      <c r="AG1713" s="63"/>
      <c r="AH1713" s="74" t="s">
        <v>2993</v>
      </c>
    </row>
    <row r="1714" spans="1:34" ht="15" x14ac:dyDescent="0.2">
      <c r="A1714" s="106" t="s">
        <v>23</v>
      </c>
      <c r="B1714" s="74" t="s">
        <v>1078</v>
      </c>
      <c r="C1714" s="74" t="s">
        <v>1132</v>
      </c>
      <c r="D1714" s="74" t="s">
        <v>1133</v>
      </c>
      <c r="E1714" s="74" t="s">
        <v>1575</v>
      </c>
      <c r="H1714" s="74" t="s">
        <v>873</v>
      </c>
      <c r="I1714" s="74" t="s">
        <v>874</v>
      </c>
      <c r="J1714" s="74" t="s">
        <v>2262</v>
      </c>
      <c r="K1714" s="74" t="s">
        <v>26</v>
      </c>
      <c r="L1714" s="74" t="s">
        <v>2993</v>
      </c>
      <c r="M1714" s="107">
        <v>-8.8779089730000003</v>
      </c>
      <c r="N1714" s="107">
        <v>32.966338790000002</v>
      </c>
      <c r="O1714" s="108">
        <v>1526.516026</v>
      </c>
      <c r="P1714" s="108">
        <v>0.5</v>
      </c>
      <c r="Q1714" s="108">
        <v>0.50977761499999996</v>
      </c>
      <c r="R1714" s="137"/>
      <c r="U1714" s="109"/>
      <c r="AA1714" s="60"/>
      <c r="AB1714" s="60"/>
      <c r="AC1714" s="61"/>
      <c r="AD1714" s="62"/>
      <c r="AE1714" s="62"/>
      <c r="AF1714" s="63"/>
      <c r="AG1714" s="63"/>
      <c r="AH1714" s="74" t="s">
        <v>2993</v>
      </c>
    </row>
    <row r="1715" spans="1:34" ht="15" x14ac:dyDescent="0.2">
      <c r="A1715" s="106" t="s">
        <v>23</v>
      </c>
      <c r="B1715" s="74" t="s">
        <v>1078</v>
      </c>
      <c r="C1715" s="74" t="s">
        <v>1132</v>
      </c>
      <c r="D1715" s="74" t="s">
        <v>1133</v>
      </c>
      <c r="E1715" s="74" t="s">
        <v>1575</v>
      </c>
      <c r="H1715" s="74" t="s">
        <v>875</v>
      </c>
      <c r="I1715" s="74" t="s">
        <v>876</v>
      </c>
      <c r="J1715" s="74" t="s">
        <v>876</v>
      </c>
      <c r="K1715" s="74" t="s">
        <v>24</v>
      </c>
      <c r="L1715" s="74" t="s">
        <v>2993</v>
      </c>
      <c r="M1715" s="107">
        <v>-8.8754283333333301</v>
      </c>
      <c r="N1715" s="107">
        <v>32.965281666666598</v>
      </c>
      <c r="O1715" s="108">
        <v>1545.4</v>
      </c>
      <c r="P1715" s="108">
        <v>2</v>
      </c>
      <c r="Q1715" s="108">
        <v>2.1463540299999999</v>
      </c>
      <c r="R1715" s="137"/>
      <c r="U1715" s="109"/>
      <c r="AA1715" s="60"/>
      <c r="AB1715" s="60"/>
      <c r="AC1715" s="61"/>
      <c r="AD1715" s="62"/>
      <c r="AE1715" s="62"/>
      <c r="AF1715" s="63"/>
      <c r="AG1715" s="63"/>
      <c r="AH1715" s="74" t="s">
        <v>2925</v>
      </c>
    </row>
    <row r="1716" spans="1:34" ht="15" x14ac:dyDescent="0.2">
      <c r="A1716" s="106" t="s">
        <v>23</v>
      </c>
      <c r="B1716" s="74" t="s">
        <v>1078</v>
      </c>
      <c r="C1716" s="74" t="s">
        <v>1132</v>
      </c>
      <c r="D1716" s="74" t="s">
        <v>1133</v>
      </c>
      <c r="E1716" s="74" t="s">
        <v>1575</v>
      </c>
      <c r="H1716" s="74" t="s">
        <v>875</v>
      </c>
      <c r="I1716" s="74" t="s">
        <v>876</v>
      </c>
      <c r="J1716" s="74" t="s">
        <v>876</v>
      </c>
      <c r="K1716" s="74" t="s">
        <v>25</v>
      </c>
      <c r="L1716" s="74" t="s">
        <v>2993</v>
      </c>
      <c r="M1716" s="107">
        <v>-8.8756716666666602</v>
      </c>
      <c r="N1716" s="107">
        <v>32.965733333333297</v>
      </c>
      <c r="O1716" s="108">
        <v>1548.5</v>
      </c>
      <c r="P1716" s="108">
        <v>2</v>
      </c>
      <c r="Q1716" s="108">
        <v>2.1463540299999999</v>
      </c>
      <c r="R1716" s="137"/>
      <c r="U1716" s="109"/>
      <c r="AA1716" s="60"/>
      <c r="AB1716" s="60"/>
      <c r="AC1716" s="61"/>
      <c r="AD1716" s="62"/>
      <c r="AE1716" s="62"/>
      <c r="AF1716" s="63"/>
      <c r="AG1716" s="63"/>
      <c r="AH1716" s="74" t="s">
        <v>2925</v>
      </c>
    </row>
    <row r="1717" spans="1:34" ht="15" x14ac:dyDescent="0.2">
      <c r="A1717" s="106" t="s">
        <v>23</v>
      </c>
      <c r="B1717" s="74" t="s">
        <v>1078</v>
      </c>
      <c r="C1717" s="74" t="s">
        <v>1132</v>
      </c>
      <c r="D1717" s="74" t="s">
        <v>1133</v>
      </c>
      <c r="E1717" s="74" t="s">
        <v>1575</v>
      </c>
      <c r="H1717" s="74" t="s">
        <v>875</v>
      </c>
      <c r="I1717" s="74" t="s">
        <v>876</v>
      </c>
      <c r="J1717" s="74" t="s">
        <v>876</v>
      </c>
      <c r="K1717" s="74" t="s">
        <v>26</v>
      </c>
      <c r="L1717" s="74" t="s">
        <v>2993</v>
      </c>
      <c r="M1717" s="107">
        <v>-8.8752116670000003</v>
      </c>
      <c r="N1717" s="107">
        <v>32.965078329999997</v>
      </c>
      <c r="O1717" s="108">
        <v>1546.1</v>
      </c>
      <c r="P1717" s="108">
        <v>2</v>
      </c>
      <c r="Q1717" s="108">
        <v>2.1463540299999999</v>
      </c>
      <c r="R1717" s="137"/>
      <c r="U1717" s="109"/>
      <c r="AA1717" s="60"/>
      <c r="AB1717" s="60"/>
      <c r="AC1717" s="61"/>
      <c r="AD1717" s="62"/>
      <c r="AE1717" s="62"/>
      <c r="AF1717" s="63"/>
      <c r="AG1717" s="63"/>
      <c r="AH1717" s="74" t="s">
        <v>2925</v>
      </c>
    </row>
    <row r="1718" spans="1:34" ht="15" x14ac:dyDescent="0.2">
      <c r="A1718" s="106" t="s">
        <v>23</v>
      </c>
      <c r="B1718" s="74" t="s">
        <v>1078</v>
      </c>
      <c r="C1718" s="74" t="s">
        <v>1132</v>
      </c>
      <c r="D1718" s="74" t="s">
        <v>1133</v>
      </c>
      <c r="E1718" s="74" t="s">
        <v>1575</v>
      </c>
      <c r="H1718" s="74" t="s">
        <v>452</v>
      </c>
      <c r="I1718" s="74" t="s">
        <v>453</v>
      </c>
      <c r="J1718" s="74" t="s">
        <v>2581</v>
      </c>
      <c r="K1718" s="74" t="s">
        <v>24</v>
      </c>
      <c r="L1718" s="74" t="s">
        <v>2993</v>
      </c>
      <c r="M1718" s="107">
        <v>-8.8816306707375396</v>
      </c>
      <c r="N1718" s="107">
        <v>32.958068736230402</v>
      </c>
      <c r="O1718" s="108">
        <v>1561.24087811044</v>
      </c>
      <c r="P1718" s="108">
        <v>2.5</v>
      </c>
      <c r="Q1718" s="108">
        <v>2.0551722849999998</v>
      </c>
      <c r="R1718" s="137"/>
      <c r="U1718" s="109"/>
      <c r="Z1718" s="110"/>
      <c r="AA1718" s="60"/>
      <c r="AB1718" s="60"/>
      <c r="AC1718" s="61"/>
      <c r="AD1718" s="61"/>
      <c r="AE1718" s="61"/>
      <c r="AF1718" s="63"/>
      <c r="AG1718" s="63"/>
      <c r="AH1718" s="74" t="s">
        <v>2993</v>
      </c>
    </row>
    <row r="1719" spans="1:34" ht="15" x14ac:dyDescent="0.2">
      <c r="A1719" s="106" t="s">
        <v>23</v>
      </c>
      <c r="B1719" s="74" t="s">
        <v>1078</v>
      </c>
      <c r="C1719" s="74" t="s">
        <v>1132</v>
      </c>
      <c r="D1719" s="74" t="s">
        <v>1133</v>
      </c>
      <c r="E1719" s="74" t="s">
        <v>1575</v>
      </c>
      <c r="H1719" s="74" t="s">
        <v>452</v>
      </c>
      <c r="I1719" s="74" t="s">
        <v>453</v>
      </c>
      <c r="J1719" s="74" t="s">
        <v>2581</v>
      </c>
      <c r="K1719" s="74" t="s">
        <v>25</v>
      </c>
      <c r="L1719" s="74" t="s">
        <v>2993</v>
      </c>
      <c r="M1719" s="107">
        <v>-8.8819426544113895</v>
      </c>
      <c r="N1719" s="107">
        <v>32.957880439781597</v>
      </c>
      <c r="O1719" s="108">
        <v>1561.7227043555699</v>
      </c>
      <c r="P1719" s="108">
        <v>2.5</v>
      </c>
      <c r="Q1719" s="108">
        <v>2.0551722849999998</v>
      </c>
      <c r="R1719" s="137"/>
      <c r="U1719" s="109"/>
      <c r="Z1719" s="110"/>
      <c r="AA1719" s="60"/>
      <c r="AB1719" s="60"/>
      <c r="AC1719" s="61"/>
      <c r="AD1719" s="61"/>
      <c r="AE1719" s="61"/>
      <c r="AF1719" s="63"/>
      <c r="AG1719" s="63"/>
      <c r="AH1719" s="74" t="s">
        <v>2993</v>
      </c>
    </row>
    <row r="1720" spans="1:34" ht="15" x14ac:dyDescent="0.2">
      <c r="A1720" s="106" t="s">
        <v>23</v>
      </c>
      <c r="B1720" s="74" t="s">
        <v>1078</v>
      </c>
      <c r="C1720" s="74" t="s">
        <v>1132</v>
      </c>
      <c r="D1720" s="74" t="s">
        <v>1133</v>
      </c>
      <c r="E1720" s="74" t="s">
        <v>1575</v>
      </c>
      <c r="H1720" s="74" t="s">
        <v>452</v>
      </c>
      <c r="I1720" s="74" t="s">
        <v>453</v>
      </c>
      <c r="J1720" s="74" t="s">
        <v>2581</v>
      </c>
      <c r="K1720" s="74" t="s">
        <v>26</v>
      </c>
      <c r="L1720" s="74" t="s">
        <v>2993</v>
      </c>
      <c r="M1720" s="107">
        <v>-8.8811380020000001</v>
      </c>
      <c r="N1720" s="107">
        <v>32.958095280000002</v>
      </c>
      <c r="O1720" s="108">
        <v>1573.9478489999999</v>
      </c>
      <c r="P1720" s="108">
        <v>2.5</v>
      </c>
      <c r="Q1720" s="108">
        <v>2.0551722849999998</v>
      </c>
      <c r="R1720" s="137"/>
      <c r="U1720" s="109"/>
      <c r="Z1720" s="110"/>
      <c r="AA1720" s="60"/>
      <c r="AB1720" s="60"/>
      <c r="AC1720" s="61"/>
      <c r="AD1720" s="61"/>
      <c r="AE1720" s="61"/>
      <c r="AF1720" s="63"/>
      <c r="AG1720" s="63"/>
      <c r="AH1720" s="74" t="s">
        <v>2993</v>
      </c>
    </row>
    <row r="1721" spans="1:34" ht="15" x14ac:dyDescent="0.2">
      <c r="A1721" s="106" t="s">
        <v>23</v>
      </c>
      <c r="B1721" s="74" t="s">
        <v>1078</v>
      </c>
      <c r="C1721" s="74" t="s">
        <v>1132</v>
      </c>
      <c r="D1721" s="74" t="s">
        <v>1133</v>
      </c>
      <c r="E1721" s="74" t="s">
        <v>1575</v>
      </c>
      <c r="H1721" s="74" t="s">
        <v>454</v>
      </c>
      <c r="I1721" s="74" t="s">
        <v>455</v>
      </c>
      <c r="J1721" s="74" t="s">
        <v>455</v>
      </c>
      <c r="K1721" s="74" t="s">
        <v>24</v>
      </c>
      <c r="L1721" s="74" t="s">
        <v>2993</v>
      </c>
      <c r="M1721" s="107">
        <v>-8.8749205829336706</v>
      </c>
      <c r="N1721" s="107">
        <v>32.964158389264597</v>
      </c>
      <c r="O1721" s="108">
        <v>1548.4577943522199</v>
      </c>
      <c r="P1721" s="108">
        <v>0.5</v>
      </c>
      <c r="Q1721" s="108">
        <v>0.70375504</v>
      </c>
      <c r="R1721" s="137"/>
      <c r="S1721" s="74" t="s">
        <v>2993</v>
      </c>
      <c r="U1721" s="109"/>
      <c r="AA1721" s="60"/>
      <c r="AB1721" s="60"/>
      <c r="AC1721" s="61"/>
      <c r="AD1721" s="62"/>
      <c r="AE1721" s="62"/>
      <c r="AF1721" s="63"/>
      <c r="AG1721" s="63"/>
      <c r="AH1721" s="74" t="s">
        <v>2931</v>
      </c>
    </row>
    <row r="1722" spans="1:34" ht="15" x14ac:dyDescent="0.2">
      <c r="A1722" s="106" t="s">
        <v>23</v>
      </c>
      <c r="B1722" s="74" t="s">
        <v>1078</v>
      </c>
      <c r="C1722" s="74" t="s">
        <v>1132</v>
      </c>
      <c r="D1722" s="74" t="s">
        <v>1133</v>
      </c>
      <c r="E1722" s="74" t="s">
        <v>1575</v>
      </c>
      <c r="H1722" s="74" t="s">
        <v>454</v>
      </c>
      <c r="I1722" s="74" t="s">
        <v>455</v>
      </c>
      <c r="J1722" s="74" t="s">
        <v>455</v>
      </c>
      <c r="K1722" s="74" t="s">
        <v>25</v>
      </c>
      <c r="L1722" s="74" t="s">
        <v>2993</v>
      </c>
      <c r="M1722" s="107">
        <v>-8.8751218067638007</v>
      </c>
      <c r="N1722" s="107">
        <v>32.9641632758116</v>
      </c>
      <c r="O1722" s="108">
        <v>1558.1538370093999</v>
      </c>
      <c r="P1722" s="108">
        <v>0.5</v>
      </c>
      <c r="Q1722" s="108">
        <v>0.70375504</v>
      </c>
      <c r="R1722" s="137"/>
      <c r="S1722" s="74" t="s">
        <v>2993</v>
      </c>
      <c r="U1722" s="109"/>
      <c r="AA1722" s="60"/>
      <c r="AB1722" s="60"/>
      <c r="AC1722" s="61"/>
      <c r="AD1722" s="62"/>
      <c r="AE1722" s="62"/>
      <c r="AF1722" s="63"/>
      <c r="AG1722" s="63"/>
      <c r="AH1722" s="74" t="s">
        <v>2931</v>
      </c>
    </row>
    <row r="1723" spans="1:34" ht="15" x14ac:dyDescent="0.2">
      <c r="A1723" s="106" t="s">
        <v>23</v>
      </c>
      <c r="B1723" s="74" t="s">
        <v>1078</v>
      </c>
      <c r="C1723" s="74" t="s">
        <v>1132</v>
      </c>
      <c r="D1723" s="74" t="s">
        <v>1133</v>
      </c>
      <c r="E1723" s="74" t="s">
        <v>1575</v>
      </c>
      <c r="H1723" s="74" t="s">
        <v>454</v>
      </c>
      <c r="I1723" s="74" t="s">
        <v>455</v>
      </c>
      <c r="J1723" s="74" t="s">
        <v>455</v>
      </c>
      <c r="K1723" s="74" t="s">
        <v>26</v>
      </c>
      <c r="L1723" s="74" t="s">
        <v>2993</v>
      </c>
      <c r="M1723" s="107">
        <v>-8.8747414150000008</v>
      </c>
      <c r="N1723" s="107">
        <v>32.96438457</v>
      </c>
      <c r="O1723" s="108">
        <v>1546.8426179999999</v>
      </c>
      <c r="P1723" s="108">
        <v>0.5</v>
      </c>
      <c r="Q1723" s="108">
        <v>0.70375504</v>
      </c>
      <c r="R1723" s="137"/>
      <c r="S1723" s="74" t="s">
        <v>2993</v>
      </c>
      <c r="U1723" s="109"/>
      <c r="AA1723" s="60"/>
      <c r="AB1723" s="60"/>
      <c r="AC1723" s="61"/>
      <c r="AD1723" s="62"/>
      <c r="AE1723" s="62"/>
      <c r="AF1723" s="63"/>
      <c r="AG1723" s="63"/>
      <c r="AH1723" s="74" t="s">
        <v>2931</v>
      </c>
    </row>
    <row r="1724" spans="1:34" ht="15" x14ac:dyDescent="0.2">
      <c r="A1724" s="106" t="s">
        <v>23</v>
      </c>
      <c r="B1724" s="74" t="s">
        <v>1078</v>
      </c>
      <c r="C1724" s="74" t="s">
        <v>1132</v>
      </c>
      <c r="D1724" s="74" t="s">
        <v>1868</v>
      </c>
      <c r="E1724" s="74" t="s">
        <v>1869</v>
      </c>
      <c r="H1724" s="74" t="s">
        <v>458</v>
      </c>
      <c r="I1724" s="74" t="s">
        <v>459</v>
      </c>
      <c r="J1724" s="74" t="s">
        <v>459</v>
      </c>
      <c r="K1724" s="74" t="s">
        <v>24</v>
      </c>
      <c r="L1724" s="74" t="s">
        <v>2993</v>
      </c>
      <c r="M1724" s="107">
        <v>-9.1964673827500096</v>
      </c>
      <c r="N1724" s="107">
        <v>32.7387707380243</v>
      </c>
      <c r="O1724" s="108">
        <v>1317.43535441573</v>
      </c>
      <c r="P1724" s="108">
        <v>10</v>
      </c>
      <c r="Q1724" s="108">
        <v>8.7052620449999996</v>
      </c>
      <c r="R1724" s="137"/>
      <c r="S1724" s="74" t="s">
        <v>2993</v>
      </c>
      <c r="U1724" s="109"/>
      <c r="Z1724" s="110"/>
      <c r="AA1724" s="60"/>
      <c r="AB1724" s="60"/>
      <c r="AC1724" s="61"/>
      <c r="AD1724" s="61"/>
      <c r="AE1724" s="61"/>
      <c r="AF1724" s="63"/>
      <c r="AG1724" s="63"/>
      <c r="AH1724" s="74" t="s">
        <v>2937</v>
      </c>
    </row>
    <row r="1725" spans="1:34" ht="15" x14ac:dyDescent="0.2">
      <c r="A1725" s="106" t="s">
        <v>23</v>
      </c>
      <c r="B1725" s="74" t="s">
        <v>1078</v>
      </c>
      <c r="C1725" s="74" t="s">
        <v>1132</v>
      </c>
      <c r="D1725" s="74" t="s">
        <v>1868</v>
      </c>
      <c r="E1725" s="74" t="s">
        <v>1869</v>
      </c>
      <c r="H1725" s="74" t="s">
        <v>458</v>
      </c>
      <c r="I1725" s="74" t="s">
        <v>459</v>
      </c>
      <c r="J1725" s="74" t="s">
        <v>459</v>
      </c>
      <c r="K1725" s="74" t="s">
        <v>25</v>
      </c>
      <c r="L1725" s="74" t="s">
        <v>2993</v>
      </c>
      <c r="M1725" s="107">
        <v>-9.196220152954</v>
      </c>
      <c r="N1725" s="107">
        <v>32.739779975643501</v>
      </c>
      <c r="O1725" s="108">
        <v>1311.38086095978</v>
      </c>
      <c r="P1725" s="108">
        <v>10</v>
      </c>
      <c r="Q1725" s="108">
        <v>8.7052620449999996</v>
      </c>
      <c r="R1725" s="137"/>
      <c r="S1725" s="74" t="s">
        <v>2993</v>
      </c>
      <c r="U1725" s="109"/>
      <c r="Z1725" s="110"/>
      <c r="AA1725" s="60"/>
      <c r="AB1725" s="60"/>
      <c r="AC1725" s="61"/>
      <c r="AD1725" s="61"/>
      <c r="AE1725" s="61"/>
      <c r="AF1725" s="63"/>
      <c r="AG1725" s="63"/>
      <c r="AH1725" s="74" t="s">
        <v>2937</v>
      </c>
    </row>
    <row r="1726" spans="1:34" ht="15" x14ac:dyDescent="0.2">
      <c r="A1726" s="106" t="s">
        <v>23</v>
      </c>
      <c r="B1726" s="74" t="s">
        <v>1078</v>
      </c>
      <c r="C1726" s="74" t="s">
        <v>1132</v>
      </c>
      <c r="D1726" s="74" t="s">
        <v>1868</v>
      </c>
      <c r="E1726" s="74" t="s">
        <v>1869</v>
      </c>
      <c r="H1726" s="74" t="s">
        <v>458</v>
      </c>
      <c r="I1726" s="74" t="s">
        <v>459</v>
      </c>
      <c r="J1726" s="74" t="s">
        <v>459</v>
      </c>
      <c r="K1726" s="74" t="s">
        <v>26</v>
      </c>
      <c r="L1726" s="74" t="s">
        <v>2993</v>
      </c>
      <c r="M1726" s="107">
        <v>-9.1968161629999994</v>
      </c>
      <c r="N1726" s="107">
        <v>32.738261459999997</v>
      </c>
      <c r="O1726" s="108">
        <v>1304.0477940000001</v>
      </c>
      <c r="P1726" s="108">
        <v>10</v>
      </c>
      <c r="Q1726" s="108">
        <v>8.7052620449999996</v>
      </c>
      <c r="R1726" s="137"/>
      <c r="S1726" s="74" t="s">
        <v>2993</v>
      </c>
      <c r="U1726" s="109"/>
      <c r="Z1726" s="110"/>
      <c r="AA1726" s="60"/>
      <c r="AB1726" s="60"/>
      <c r="AC1726" s="61"/>
      <c r="AD1726" s="61"/>
      <c r="AE1726" s="61"/>
      <c r="AF1726" s="63"/>
      <c r="AG1726" s="63"/>
      <c r="AH1726" s="74" t="s">
        <v>2937</v>
      </c>
    </row>
    <row r="1727" spans="1:34" ht="15" x14ac:dyDescent="0.2">
      <c r="A1727" s="106" t="s">
        <v>23</v>
      </c>
      <c r="B1727" s="74" t="s">
        <v>1078</v>
      </c>
      <c r="C1727" s="74" t="s">
        <v>1132</v>
      </c>
      <c r="D1727" s="74" t="s">
        <v>1868</v>
      </c>
      <c r="E1727" s="74" t="s">
        <v>1869</v>
      </c>
      <c r="H1727" s="74" t="s">
        <v>946</v>
      </c>
      <c r="I1727" s="74" t="s">
        <v>2756</v>
      </c>
      <c r="J1727" s="74" t="s">
        <v>2749</v>
      </c>
      <c r="K1727" s="74" t="s">
        <v>24</v>
      </c>
      <c r="L1727" s="74" t="s">
        <v>2993</v>
      </c>
      <c r="M1727" s="107">
        <v>-9.20043637131932</v>
      </c>
      <c r="N1727" s="107">
        <v>32.732811213796097</v>
      </c>
      <c r="O1727" s="108">
        <v>1329.1111145503201</v>
      </c>
      <c r="P1727" s="108">
        <v>4</v>
      </c>
      <c r="Q1727" s="108">
        <v>2.5456757099999998</v>
      </c>
      <c r="R1727" s="137"/>
      <c r="U1727" s="109"/>
      <c r="AA1727" s="60"/>
      <c r="AB1727" s="60"/>
      <c r="AC1727" s="61"/>
      <c r="AD1727" s="62"/>
      <c r="AE1727" s="62"/>
      <c r="AF1727" s="63"/>
      <c r="AG1727" s="63"/>
      <c r="AH1727" s="74" t="s">
        <v>2993</v>
      </c>
    </row>
    <row r="1728" spans="1:34" ht="15" x14ac:dyDescent="0.2">
      <c r="A1728" s="106" t="s">
        <v>23</v>
      </c>
      <c r="B1728" s="74" t="s">
        <v>1078</v>
      </c>
      <c r="C1728" s="74" t="s">
        <v>1132</v>
      </c>
      <c r="D1728" s="74" t="s">
        <v>1868</v>
      </c>
      <c r="E1728" s="74" t="s">
        <v>1869</v>
      </c>
      <c r="H1728" s="74" t="s">
        <v>946</v>
      </c>
      <c r="I1728" s="74" t="s">
        <v>2756</v>
      </c>
      <c r="J1728" s="74" t="s">
        <v>2749</v>
      </c>
      <c r="K1728" s="74" t="s">
        <v>25</v>
      </c>
      <c r="L1728" s="74" t="s">
        <v>2993</v>
      </c>
      <c r="M1728" s="107">
        <v>-9.2002086792264208</v>
      </c>
      <c r="N1728" s="107">
        <v>32.732571435091799</v>
      </c>
      <c r="O1728" s="108">
        <v>1326.0705988157199</v>
      </c>
      <c r="P1728" s="108">
        <v>4</v>
      </c>
      <c r="Q1728" s="108">
        <v>2.5456757099999998</v>
      </c>
      <c r="R1728" s="137"/>
      <c r="U1728" s="109"/>
      <c r="AA1728" s="60"/>
      <c r="AB1728" s="60"/>
      <c r="AC1728" s="61"/>
      <c r="AD1728" s="62"/>
      <c r="AE1728" s="62"/>
      <c r="AF1728" s="63"/>
      <c r="AG1728" s="63"/>
      <c r="AH1728" s="74" t="s">
        <v>2993</v>
      </c>
    </row>
    <row r="1729" spans="1:34" ht="15" x14ac:dyDescent="0.2">
      <c r="A1729" s="106" t="s">
        <v>23</v>
      </c>
      <c r="B1729" s="74" t="s">
        <v>1078</v>
      </c>
      <c r="C1729" s="74" t="s">
        <v>1132</v>
      </c>
      <c r="D1729" s="74" t="s">
        <v>1868</v>
      </c>
      <c r="E1729" s="74" t="s">
        <v>1869</v>
      </c>
      <c r="H1729" s="74" t="s">
        <v>946</v>
      </c>
      <c r="I1729" s="74" t="s">
        <v>2756</v>
      </c>
      <c r="J1729" s="74" t="s">
        <v>2749</v>
      </c>
      <c r="K1729" s="74" t="s">
        <v>26</v>
      </c>
      <c r="L1729" s="74" t="s">
        <v>2993</v>
      </c>
      <c r="M1729" s="107">
        <v>-9.1999734970000002</v>
      </c>
      <c r="N1729" s="107">
        <v>32.732242679999999</v>
      </c>
      <c r="O1729" s="108">
        <v>1334.3918610000001</v>
      </c>
      <c r="P1729" s="108">
        <v>4</v>
      </c>
      <c r="Q1729" s="108">
        <v>2.5456757099999998</v>
      </c>
      <c r="R1729" s="137"/>
      <c r="U1729" s="109"/>
      <c r="AA1729" s="60"/>
      <c r="AB1729" s="60"/>
      <c r="AC1729" s="61"/>
      <c r="AD1729" s="62"/>
      <c r="AE1729" s="62"/>
      <c r="AF1729" s="63"/>
      <c r="AG1729" s="63"/>
      <c r="AH1729" s="74" t="s">
        <v>2993</v>
      </c>
    </row>
    <row r="1730" spans="1:34" ht="15" x14ac:dyDescent="0.2">
      <c r="A1730" s="106" t="s">
        <v>23</v>
      </c>
      <c r="B1730" s="74" t="s">
        <v>1078</v>
      </c>
      <c r="C1730" s="74" t="s">
        <v>1132</v>
      </c>
      <c r="D1730" s="74" t="s">
        <v>1868</v>
      </c>
      <c r="E1730" s="74" t="s">
        <v>1869</v>
      </c>
      <c r="H1730" s="74" t="s">
        <v>971</v>
      </c>
      <c r="I1730" s="74" t="s">
        <v>2749</v>
      </c>
      <c r="J1730" s="74" t="s">
        <v>2750</v>
      </c>
      <c r="K1730" s="74" t="s">
        <v>24</v>
      </c>
      <c r="L1730" s="74" t="s">
        <v>2993</v>
      </c>
      <c r="M1730" s="107">
        <v>-9.20049777978676</v>
      </c>
      <c r="N1730" s="107">
        <v>32.731816429367903</v>
      </c>
      <c r="O1730" s="108">
        <v>1317.6660868716599</v>
      </c>
      <c r="P1730" s="108">
        <v>3</v>
      </c>
      <c r="Q1730" s="108">
        <v>3.1313145599999999</v>
      </c>
      <c r="R1730" s="137"/>
      <c r="U1730" s="109"/>
      <c r="AA1730" s="60"/>
      <c r="AB1730" s="60"/>
      <c r="AC1730" s="61"/>
      <c r="AD1730" s="62"/>
      <c r="AE1730" s="62"/>
      <c r="AF1730" s="63"/>
      <c r="AG1730" s="63"/>
      <c r="AH1730" s="74" t="s">
        <v>2993</v>
      </c>
    </row>
    <row r="1731" spans="1:34" ht="15" x14ac:dyDescent="0.2">
      <c r="A1731" s="106" t="s">
        <v>23</v>
      </c>
      <c r="B1731" s="74" t="s">
        <v>1078</v>
      </c>
      <c r="C1731" s="74" t="s">
        <v>1132</v>
      </c>
      <c r="D1731" s="74" t="s">
        <v>1868</v>
      </c>
      <c r="E1731" s="74" t="s">
        <v>1869</v>
      </c>
      <c r="H1731" s="74" t="s">
        <v>971</v>
      </c>
      <c r="I1731" s="74" t="s">
        <v>2749</v>
      </c>
      <c r="J1731" s="74" t="s">
        <v>2750</v>
      </c>
      <c r="K1731" s="74" t="s">
        <v>25</v>
      </c>
      <c r="L1731" s="74" t="s">
        <v>2993</v>
      </c>
      <c r="M1731" s="107">
        <v>-9.2005648178684698</v>
      </c>
      <c r="N1731" s="107">
        <v>32.7314075096007</v>
      </c>
      <c r="O1731" s="108">
        <v>1317.93799246042</v>
      </c>
      <c r="P1731" s="108">
        <v>3</v>
      </c>
      <c r="Q1731" s="108">
        <v>3.1313145599999999</v>
      </c>
      <c r="R1731" s="137"/>
      <c r="U1731" s="109"/>
      <c r="AA1731" s="60"/>
      <c r="AB1731" s="60"/>
      <c r="AC1731" s="61"/>
      <c r="AD1731" s="62"/>
      <c r="AE1731" s="62"/>
      <c r="AF1731" s="63"/>
      <c r="AG1731" s="63"/>
      <c r="AH1731" s="74" t="s">
        <v>2993</v>
      </c>
    </row>
    <row r="1732" spans="1:34" ht="15" x14ac:dyDescent="0.2">
      <c r="A1732" s="106" t="s">
        <v>23</v>
      </c>
      <c r="B1732" s="74" t="s">
        <v>1078</v>
      </c>
      <c r="C1732" s="74" t="s">
        <v>1132</v>
      </c>
      <c r="D1732" s="74" t="s">
        <v>1868</v>
      </c>
      <c r="E1732" s="74" t="s">
        <v>1869</v>
      </c>
      <c r="H1732" s="74" t="s">
        <v>971</v>
      </c>
      <c r="I1732" s="74" t="s">
        <v>2749</v>
      </c>
      <c r="J1732" s="74" t="s">
        <v>2750</v>
      </c>
      <c r="K1732" s="74" t="s">
        <v>26</v>
      </c>
      <c r="L1732" s="74" t="s">
        <v>2993</v>
      </c>
      <c r="M1732" s="107">
        <v>-9.2002077539999991</v>
      </c>
      <c r="N1732" s="107">
        <v>32.73209335</v>
      </c>
      <c r="O1732" s="108">
        <v>1326.1656969999999</v>
      </c>
      <c r="P1732" s="108">
        <v>3</v>
      </c>
      <c r="Q1732" s="108">
        <v>3.1313145599999999</v>
      </c>
      <c r="R1732" s="137"/>
      <c r="U1732" s="109"/>
      <c r="AA1732" s="60"/>
      <c r="AB1732" s="60"/>
      <c r="AC1732" s="61"/>
      <c r="AD1732" s="62"/>
      <c r="AE1732" s="62"/>
      <c r="AF1732" s="63"/>
      <c r="AG1732" s="63"/>
      <c r="AH1732" s="74" t="s">
        <v>2993</v>
      </c>
    </row>
    <row r="1733" spans="1:34" ht="15" x14ac:dyDescent="0.2">
      <c r="A1733" s="106" t="s">
        <v>23</v>
      </c>
      <c r="B1733" s="74" t="s">
        <v>1078</v>
      </c>
      <c r="C1733" s="74" t="s">
        <v>1132</v>
      </c>
      <c r="D1733" s="74" t="s">
        <v>1868</v>
      </c>
      <c r="E1733" s="74" t="s">
        <v>1869</v>
      </c>
      <c r="H1733" s="74" t="s">
        <v>460</v>
      </c>
      <c r="I1733" s="74" t="s">
        <v>1870</v>
      </c>
      <c r="J1733" s="74" t="s">
        <v>461</v>
      </c>
      <c r="K1733" s="74" t="s">
        <v>24</v>
      </c>
      <c r="L1733" s="74" t="s">
        <v>2993</v>
      </c>
      <c r="M1733" s="107">
        <v>-9.1976857510190406</v>
      </c>
      <c r="N1733" s="107">
        <v>32.739447259953103</v>
      </c>
      <c r="O1733" s="108">
        <v>1321.17573815834</v>
      </c>
      <c r="P1733" s="108">
        <v>0.75</v>
      </c>
      <c r="Q1733" s="108">
        <v>0.67138428500000003</v>
      </c>
      <c r="R1733" s="137"/>
      <c r="S1733" s="74" t="s">
        <v>2993</v>
      </c>
      <c r="U1733" s="109"/>
      <c r="AA1733" s="60"/>
      <c r="AB1733" s="60"/>
      <c r="AC1733" s="61"/>
      <c r="AD1733" s="62"/>
      <c r="AE1733" s="62"/>
      <c r="AF1733" s="63"/>
      <c r="AG1733" s="63"/>
      <c r="AH1733" s="74" t="s">
        <v>2993</v>
      </c>
    </row>
    <row r="1734" spans="1:34" ht="15" x14ac:dyDescent="0.2">
      <c r="A1734" s="106" t="s">
        <v>23</v>
      </c>
      <c r="B1734" s="74" t="s">
        <v>1078</v>
      </c>
      <c r="C1734" s="74" t="s">
        <v>1132</v>
      </c>
      <c r="D1734" s="74" t="s">
        <v>1868</v>
      </c>
      <c r="E1734" s="74" t="s">
        <v>1869</v>
      </c>
      <c r="H1734" s="74" t="s">
        <v>460</v>
      </c>
      <c r="I1734" s="74" t="s">
        <v>1870</v>
      </c>
      <c r="J1734" s="74" t="s">
        <v>461</v>
      </c>
      <c r="K1734" s="74" t="s">
        <v>25</v>
      </c>
      <c r="L1734" s="74" t="s">
        <v>2993</v>
      </c>
      <c r="M1734" s="107">
        <v>-9.1975216216180407</v>
      </c>
      <c r="N1734" s="107">
        <v>32.739651048045097</v>
      </c>
      <c r="O1734" s="108">
        <v>1318.7554711355001</v>
      </c>
      <c r="P1734" s="108">
        <v>0.75</v>
      </c>
      <c r="Q1734" s="108">
        <v>0.67138428500000003</v>
      </c>
      <c r="R1734" s="137"/>
      <c r="S1734" s="74" t="s">
        <v>2993</v>
      </c>
      <c r="U1734" s="109"/>
      <c r="AA1734" s="60"/>
      <c r="AB1734" s="60"/>
      <c r="AC1734" s="61"/>
      <c r="AD1734" s="62"/>
      <c r="AE1734" s="62"/>
      <c r="AF1734" s="63"/>
      <c r="AG1734" s="63"/>
      <c r="AH1734" s="74" t="s">
        <v>2993</v>
      </c>
    </row>
    <row r="1735" spans="1:34" ht="15" x14ac:dyDescent="0.2">
      <c r="A1735" s="106" t="s">
        <v>23</v>
      </c>
      <c r="B1735" s="74" t="s">
        <v>1078</v>
      </c>
      <c r="C1735" s="74" t="s">
        <v>1132</v>
      </c>
      <c r="D1735" s="74" t="s">
        <v>1868</v>
      </c>
      <c r="E1735" s="74" t="s">
        <v>1869</v>
      </c>
      <c r="H1735" s="74" t="s">
        <v>460</v>
      </c>
      <c r="I1735" s="74" t="s">
        <v>1870</v>
      </c>
      <c r="J1735" s="74" t="s">
        <v>461</v>
      </c>
      <c r="K1735" s="74" t="s">
        <v>26</v>
      </c>
      <c r="L1735" s="74" t="s">
        <v>2993</v>
      </c>
      <c r="M1735" s="107">
        <v>-9.1975662170000003</v>
      </c>
      <c r="N1735" s="107">
        <v>32.739252860000001</v>
      </c>
      <c r="O1735" s="108">
        <v>1309.8718630000001</v>
      </c>
      <c r="P1735" s="108">
        <v>0.75</v>
      </c>
      <c r="Q1735" s="108">
        <v>0.67138428500000003</v>
      </c>
      <c r="R1735" s="137"/>
      <c r="S1735" s="74" t="s">
        <v>2993</v>
      </c>
      <c r="U1735" s="109"/>
      <c r="AA1735" s="60"/>
      <c r="AB1735" s="60"/>
      <c r="AC1735" s="61"/>
      <c r="AD1735" s="62"/>
      <c r="AE1735" s="62"/>
      <c r="AF1735" s="63"/>
      <c r="AG1735" s="63"/>
      <c r="AH1735" s="74" t="s">
        <v>2993</v>
      </c>
    </row>
    <row r="1736" spans="1:34" ht="15" x14ac:dyDescent="0.2">
      <c r="A1736" s="106" t="s">
        <v>23</v>
      </c>
      <c r="B1736" s="74" t="s">
        <v>1078</v>
      </c>
      <c r="C1736" s="74" t="s">
        <v>1132</v>
      </c>
      <c r="D1736" s="74" t="s">
        <v>1868</v>
      </c>
      <c r="E1736" s="74" t="s">
        <v>2519</v>
      </c>
      <c r="H1736" s="74" t="s">
        <v>465</v>
      </c>
      <c r="I1736" s="74" t="s">
        <v>466</v>
      </c>
      <c r="J1736" s="74" t="s">
        <v>466</v>
      </c>
      <c r="K1736" s="74" t="s">
        <v>24</v>
      </c>
      <c r="L1736" s="74" t="s">
        <v>2993</v>
      </c>
      <c r="M1736" s="107">
        <v>-9.1855142186494803</v>
      </c>
      <c r="N1736" s="107">
        <v>32.737079925800401</v>
      </c>
      <c r="O1736" s="108">
        <v>1308.31426800913</v>
      </c>
      <c r="P1736" s="108">
        <v>3</v>
      </c>
      <c r="Q1736" s="108">
        <v>1.971650795</v>
      </c>
      <c r="R1736" s="137"/>
      <c r="U1736" s="109"/>
      <c r="Z1736" s="110"/>
      <c r="AA1736" s="60"/>
      <c r="AB1736" s="60"/>
      <c r="AC1736" s="61"/>
      <c r="AD1736" s="61"/>
      <c r="AE1736" s="61"/>
      <c r="AF1736" s="63"/>
      <c r="AG1736" s="63"/>
      <c r="AH1736" s="74" t="s">
        <v>2993</v>
      </c>
    </row>
    <row r="1737" spans="1:34" ht="15" x14ac:dyDescent="0.2">
      <c r="A1737" s="106" t="s">
        <v>23</v>
      </c>
      <c r="B1737" s="74" t="s">
        <v>1078</v>
      </c>
      <c r="C1737" s="74" t="s">
        <v>1132</v>
      </c>
      <c r="D1737" s="74" t="s">
        <v>1868</v>
      </c>
      <c r="E1737" s="74" t="s">
        <v>2519</v>
      </c>
      <c r="H1737" s="74" t="s">
        <v>465</v>
      </c>
      <c r="I1737" s="74" t="s">
        <v>466</v>
      </c>
      <c r="J1737" s="74" t="s">
        <v>466</v>
      </c>
      <c r="K1737" s="74" t="s">
        <v>25</v>
      </c>
      <c r="L1737" s="74" t="s">
        <v>2993</v>
      </c>
      <c r="M1737" s="107">
        <v>-9.1857361013079899</v>
      </c>
      <c r="N1737" s="107">
        <v>32.736762036425802</v>
      </c>
      <c r="O1737" s="108">
        <v>1302.5850230825999</v>
      </c>
      <c r="P1737" s="108">
        <v>3</v>
      </c>
      <c r="Q1737" s="108">
        <v>1.971650795</v>
      </c>
      <c r="R1737" s="137"/>
      <c r="U1737" s="109"/>
      <c r="Z1737" s="110"/>
      <c r="AA1737" s="60"/>
      <c r="AB1737" s="60"/>
      <c r="AC1737" s="61"/>
      <c r="AD1737" s="61"/>
      <c r="AE1737" s="61"/>
      <c r="AF1737" s="63"/>
      <c r="AG1737" s="63"/>
      <c r="AH1737" s="74" t="s">
        <v>2993</v>
      </c>
    </row>
    <row r="1738" spans="1:34" ht="15" x14ac:dyDescent="0.2">
      <c r="A1738" s="106" t="s">
        <v>23</v>
      </c>
      <c r="B1738" s="74" t="s">
        <v>1078</v>
      </c>
      <c r="C1738" s="74" t="s">
        <v>1132</v>
      </c>
      <c r="D1738" s="74" t="s">
        <v>1868</v>
      </c>
      <c r="E1738" s="74" t="s">
        <v>2519</v>
      </c>
      <c r="H1738" s="74" t="s">
        <v>465</v>
      </c>
      <c r="I1738" s="74" t="s">
        <v>466</v>
      </c>
      <c r="J1738" s="74" t="s">
        <v>466</v>
      </c>
      <c r="K1738" s="74" t="s">
        <v>26</v>
      </c>
      <c r="L1738" s="74" t="s">
        <v>2993</v>
      </c>
      <c r="M1738" s="107">
        <v>-9.1853034119999997</v>
      </c>
      <c r="N1738" s="107">
        <v>32.737597729999997</v>
      </c>
      <c r="O1738" s="108">
        <v>1312.079146</v>
      </c>
      <c r="P1738" s="108">
        <v>3</v>
      </c>
      <c r="Q1738" s="108">
        <v>1.971650795</v>
      </c>
      <c r="R1738" s="137"/>
      <c r="U1738" s="109"/>
      <c r="Z1738" s="110"/>
      <c r="AA1738" s="60"/>
      <c r="AB1738" s="60"/>
      <c r="AC1738" s="61"/>
      <c r="AD1738" s="61"/>
      <c r="AE1738" s="61"/>
      <c r="AF1738" s="63"/>
      <c r="AG1738" s="63"/>
      <c r="AH1738" s="74" t="s">
        <v>2993</v>
      </c>
    </row>
    <row r="1739" spans="1:34" ht="15" x14ac:dyDescent="0.2">
      <c r="A1739" s="106" t="s">
        <v>23</v>
      </c>
      <c r="B1739" s="74" t="s">
        <v>1078</v>
      </c>
      <c r="C1739" s="74" t="s">
        <v>1132</v>
      </c>
      <c r="D1739" s="74" t="s">
        <v>1868</v>
      </c>
      <c r="E1739" s="74" t="s">
        <v>2519</v>
      </c>
      <c r="H1739" s="74" t="s">
        <v>936</v>
      </c>
      <c r="I1739" s="74" t="s">
        <v>2520</v>
      </c>
      <c r="J1739" s="74" t="s">
        <v>2521</v>
      </c>
      <c r="K1739" s="74" t="s">
        <v>24</v>
      </c>
      <c r="L1739" s="74" t="s">
        <v>2993</v>
      </c>
      <c r="M1739" s="107">
        <v>-9.1824230338010899</v>
      </c>
      <c r="N1739" s="107">
        <v>32.735910956391699</v>
      </c>
      <c r="O1739" s="108">
        <v>1291.48136772915</v>
      </c>
      <c r="P1739" s="108">
        <v>8</v>
      </c>
      <c r="Q1739" s="108">
        <v>9.1349776400000007</v>
      </c>
      <c r="R1739" s="137"/>
      <c r="U1739" s="109"/>
      <c r="Z1739" s="110"/>
      <c r="AA1739" s="60"/>
      <c r="AB1739" s="60"/>
      <c r="AC1739" s="61"/>
      <c r="AD1739" s="61"/>
      <c r="AE1739" s="61"/>
      <c r="AF1739" s="61"/>
    </row>
    <row r="1740" spans="1:34" ht="15" x14ac:dyDescent="0.2">
      <c r="A1740" s="106" t="s">
        <v>23</v>
      </c>
      <c r="B1740" s="74" t="s">
        <v>1078</v>
      </c>
      <c r="C1740" s="74" t="s">
        <v>1132</v>
      </c>
      <c r="D1740" s="74" t="s">
        <v>1868</v>
      </c>
      <c r="E1740" s="74" t="s">
        <v>2519</v>
      </c>
      <c r="H1740" s="74" t="s">
        <v>936</v>
      </c>
      <c r="I1740" s="74" t="s">
        <v>2520</v>
      </c>
      <c r="J1740" s="74" t="s">
        <v>2521</v>
      </c>
      <c r="K1740" s="74" t="s">
        <v>25</v>
      </c>
      <c r="L1740" s="74" t="s">
        <v>2993</v>
      </c>
      <c r="M1740" s="107">
        <v>-9.1826749815972999</v>
      </c>
      <c r="N1740" s="107">
        <v>32.736278700129802</v>
      </c>
      <c r="O1740" s="108">
        <v>1319.90948675804</v>
      </c>
      <c r="P1740" s="108">
        <v>8</v>
      </c>
      <c r="Q1740" s="108">
        <v>9.1349776400000007</v>
      </c>
      <c r="R1740" s="137"/>
      <c r="U1740" s="109"/>
      <c r="Z1740" s="110"/>
      <c r="AA1740" s="60"/>
      <c r="AB1740" s="60"/>
      <c r="AC1740" s="61"/>
      <c r="AD1740" s="61"/>
      <c r="AE1740" s="61"/>
      <c r="AF1740" s="61"/>
      <c r="AG1740" s="70"/>
    </row>
    <row r="1741" spans="1:34" ht="15" x14ac:dyDescent="0.2">
      <c r="A1741" s="106" t="s">
        <v>23</v>
      </c>
      <c r="B1741" s="74" t="s">
        <v>1078</v>
      </c>
      <c r="C1741" s="74" t="s">
        <v>1132</v>
      </c>
      <c r="D1741" s="74" t="s">
        <v>1868</v>
      </c>
      <c r="E1741" s="74" t="s">
        <v>2519</v>
      </c>
      <c r="H1741" s="74" t="s">
        <v>936</v>
      </c>
      <c r="I1741" s="74" t="s">
        <v>2520</v>
      </c>
      <c r="J1741" s="74" t="s">
        <v>2521</v>
      </c>
      <c r="K1741" s="74" t="s">
        <v>26</v>
      </c>
      <c r="L1741" s="74" t="s">
        <v>2993</v>
      </c>
      <c r="M1741" s="107">
        <v>-9.1821183640000008</v>
      </c>
      <c r="N1741" s="107">
        <v>32.736256859999997</v>
      </c>
      <c r="O1741" s="108">
        <v>1306.594458</v>
      </c>
      <c r="P1741" s="108">
        <v>8</v>
      </c>
      <c r="Q1741" s="108">
        <v>9.1349776400000007</v>
      </c>
      <c r="R1741" s="137"/>
      <c r="U1741" s="109"/>
      <c r="Z1741" s="110"/>
      <c r="AA1741" s="60"/>
      <c r="AB1741" s="60"/>
      <c r="AC1741" s="61"/>
      <c r="AD1741" s="61"/>
      <c r="AE1741" s="61"/>
      <c r="AF1741" s="61"/>
      <c r="AG1741" s="70"/>
    </row>
    <row r="1742" spans="1:34" ht="15" x14ac:dyDescent="0.2">
      <c r="A1742" s="106" t="s">
        <v>23</v>
      </c>
      <c r="B1742" s="74" t="s">
        <v>1078</v>
      </c>
      <c r="C1742" s="74" t="s">
        <v>1132</v>
      </c>
      <c r="D1742" s="74" t="s">
        <v>1868</v>
      </c>
      <c r="E1742" s="74" t="s">
        <v>2075</v>
      </c>
      <c r="H1742" s="74" t="s">
        <v>932</v>
      </c>
      <c r="I1742" s="74" t="s">
        <v>2076</v>
      </c>
      <c r="J1742" s="74" t="s">
        <v>2076</v>
      </c>
      <c r="K1742" s="74" t="s">
        <v>24</v>
      </c>
      <c r="L1742" s="74" t="s">
        <v>2993</v>
      </c>
      <c r="M1742" s="107">
        <v>-9.1758516666666594</v>
      </c>
      <c r="N1742" s="107">
        <v>32.711073333333303</v>
      </c>
      <c r="O1742" s="108">
        <v>1293.7</v>
      </c>
      <c r="P1742" s="108">
        <v>0.5</v>
      </c>
      <c r="Q1742" s="108">
        <v>0.23474975000000001</v>
      </c>
      <c r="R1742" s="135"/>
      <c r="S1742" s="74" t="s">
        <v>2993</v>
      </c>
      <c r="U1742" s="109"/>
      <c r="AA1742" s="60"/>
      <c r="AB1742" s="60"/>
      <c r="AC1742" s="61"/>
      <c r="AD1742" s="62"/>
      <c r="AE1742" s="62"/>
      <c r="AF1742" s="63"/>
      <c r="AG1742" s="70"/>
    </row>
    <row r="1743" spans="1:34" ht="15" x14ac:dyDescent="0.2">
      <c r="A1743" s="106" t="s">
        <v>23</v>
      </c>
      <c r="B1743" s="74" t="s">
        <v>1078</v>
      </c>
      <c r="C1743" s="74" t="s">
        <v>1132</v>
      </c>
      <c r="D1743" s="74" t="s">
        <v>1868</v>
      </c>
      <c r="E1743" s="74" t="s">
        <v>2075</v>
      </c>
      <c r="H1743" s="74" t="s">
        <v>932</v>
      </c>
      <c r="I1743" s="74" t="s">
        <v>2076</v>
      </c>
      <c r="J1743" s="74" t="s">
        <v>2076</v>
      </c>
      <c r="K1743" s="74" t="s">
        <v>25</v>
      </c>
      <c r="L1743" s="74" t="s">
        <v>2993</v>
      </c>
      <c r="M1743" s="107">
        <v>-9.1758849999999992</v>
      </c>
      <c r="N1743" s="107">
        <v>32.711271666666597</v>
      </c>
      <c r="O1743" s="108">
        <v>1291.8</v>
      </c>
      <c r="P1743" s="108">
        <v>0.5</v>
      </c>
      <c r="Q1743" s="108">
        <v>0.23474975000000001</v>
      </c>
      <c r="R1743" s="137"/>
      <c r="S1743" s="74" t="s">
        <v>2993</v>
      </c>
      <c r="U1743" s="109"/>
      <c r="AA1743" s="60"/>
      <c r="AB1743" s="60"/>
      <c r="AC1743" s="61"/>
      <c r="AD1743" s="62"/>
      <c r="AE1743" s="62"/>
      <c r="AF1743" s="63"/>
      <c r="AG1743" s="70"/>
    </row>
    <row r="1744" spans="1:34" ht="15" x14ac:dyDescent="0.2">
      <c r="A1744" s="106" t="s">
        <v>23</v>
      </c>
      <c r="B1744" s="74" t="s">
        <v>1078</v>
      </c>
      <c r="C1744" s="74" t="s">
        <v>1132</v>
      </c>
      <c r="D1744" s="74" t="s">
        <v>1868</v>
      </c>
      <c r="E1744" s="74" t="s">
        <v>2075</v>
      </c>
      <c r="H1744" s="74" t="s">
        <v>932</v>
      </c>
      <c r="I1744" s="74" t="s">
        <v>2076</v>
      </c>
      <c r="J1744" s="74" t="s">
        <v>2076</v>
      </c>
      <c r="K1744" s="74" t="s">
        <v>26</v>
      </c>
      <c r="L1744" s="74" t="s">
        <v>2993</v>
      </c>
      <c r="M1744" s="107">
        <v>-9.1757216669999995</v>
      </c>
      <c r="N1744" s="107">
        <v>32.710933330000003</v>
      </c>
      <c r="O1744" s="108">
        <v>1299.0999999999999</v>
      </c>
      <c r="P1744" s="108">
        <v>0.5</v>
      </c>
      <c r="Q1744" s="108">
        <v>0.23474975000000001</v>
      </c>
      <c r="R1744" s="137"/>
      <c r="S1744" s="74" t="s">
        <v>2993</v>
      </c>
      <c r="U1744" s="109"/>
      <c r="AA1744" s="60"/>
      <c r="AB1744" s="60"/>
      <c r="AC1744" s="61"/>
      <c r="AD1744" s="62"/>
      <c r="AE1744" s="62"/>
      <c r="AF1744" s="63"/>
      <c r="AG1744" s="70"/>
    </row>
    <row r="1745" spans="18:33" x14ac:dyDescent="0.2">
      <c r="R1745" s="137"/>
      <c r="AG1745" s="75"/>
    </row>
    <row r="1746" spans="18:33" x14ac:dyDescent="0.2">
      <c r="R1746" s="137"/>
    </row>
    <row r="1747" spans="18:33" x14ac:dyDescent="0.2">
      <c r="R1747" s="137"/>
    </row>
    <row r="1748" spans="18:33" x14ac:dyDescent="0.2">
      <c r="R1748" s="137"/>
    </row>
    <row r="1749" spans="18:33" x14ac:dyDescent="0.2">
      <c r="R1749" s="137"/>
    </row>
    <row r="1750" spans="18:33" x14ac:dyDescent="0.2">
      <c r="R1750" s="137"/>
    </row>
    <row r="1751" spans="18:33" x14ac:dyDescent="0.2">
      <c r="R1751" s="137"/>
    </row>
    <row r="1752" spans="18:33" x14ac:dyDescent="0.2">
      <c r="R1752" s="137"/>
    </row>
    <row r="1753" spans="18:33" x14ac:dyDescent="0.2">
      <c r="R1753" s="137"/>
    </row>
    <row r="1754" spans="18:33" x14ac:dyDescent="0.2">
      <c r="R1754" s="137"/>
    </row>
    <row r="1755" spans="18:33" x14ac:dyDescent="0.2">
      <c r="R1755" s="137"/>
    </row>
    <row r="1756" spans="18:33" x14ac:dyDescent="0.2">
      <c r="R1756" s="137"/>
    </row>
    <row r="1757" spans="18:33" x14ac:dyDescent="0.2">
      <c r="R1757" s="137"/>
    </row>
    <row r="1758" spans="18:33" x14ac:dyDescent="0.2">
      <c r="R1758" s="137"/>
    </row>
    <row r="1759" spans="18:33" x14ac:dyDescent="0.2">
      <c r="R1759" s="137"/>
    </row>
    <row r="1760" spans="18:33" x14ac:dyDescent="0.2">
      <c r="R1760" s="137"/>
    </row>
    <row r="1761" spans="18:18" x14ac:dyDescent="0.2">
      <c r="R1761" s="137"/>
    </row>
    <row r="1762" spans="18:18" x14ac:dyDescent="0.2">
      <c r="R1762" s="137"/>
    </row>
    <row r="1763" spans="18:18" x14ac:dyDescent="0.2">
      <c r="R1763" s="137"/>
    </row>
    <row r="1764" spans="18:18" x14ac:dyDescent="0.2">
      <c r="R1764" s="137"/>
    </row>
    <row r="1765" spans="18:18" x14ac:dyDescent="0.2">
      <c r="R1765" s="137"/>
    </row>
    <row r="1766" spans="18:18" x14ac:dyDescent="0.2">
      <c r="R1766" s="137"/>
    </row>
    <row r="1767" spans="18:18" x14ac:dyDescent="0.2">
      <c r="R1767" s="137"/>
    </row>
    <row r="1768" spans="18:18" x14ac:dyDescent="0.2">
      <c r="R1768" s="137"/>
    </row>
    <row r="1769" spans="18:18" x14ac:dyDescent="0.2">
      <c r="R1769" s="137"/>
    </row>
    <row r="1770" spans="18:18" x14ac:dyDescent="0.2">
      <c r="R1770" s="137"/>
    </row>
    <row r="1771" spans="18:18" x14ac:dyDescent="0.2">
      <c r="R1771" s="137"/>
    </row>
    <row r="1772" spans="18:18" x14ac:dyDescent="0.2">
      <c r="R1772" s="137"/>
    </row>
    <row r="1773" spans="18:18" x14ac:dyDescent="0.2">
      <c r="R1773" s="137"/>
    </row>
    <row r="1774" spans="18:18" x14ac:dyDescent="0.2">
      <c r="R1774" s="137"/>
    </row>
    <row r="1775" spans="18:18" x14ac:dyDescent="0.2">
      <c r="R1775" s="137"/>
    </row>
    <row r="1776" spans="18:18" x14ac:dyDescent="0.2">
      <c r="R1776" s="137"/>
    </row>
    <row r="1777" spans="18:18" x14ac:dyDescent="0.2">
      <c r="R1777" s="137"/>
    </row>
    <row r="1778" spans="18:18" x14ac:dyDescent="0.2">
      <c r="R1778" s="137"/>
    </row>
    <row r="1779" spans="18:18" x14ac:dyDescent="0.2">
      <c r="R1779" s="137"/>
    </row>
    <row r="1780" spans="18:18" x14ac:dyDescent="0.2">
      <c r="R1780" s="137"/>
    </row>
    <row r="1781" spans="18:18" x14ac:dyDescent="0.2">
      <c r="R1781" s="137"/>
    </row>
    <row r="1782" spans="18:18" x14ac:dyDescent="0.2">
      <c r="R1782" s="137"/>
    </row>
    <row r="1783" spans="18:18" x14ac:dyDescent="0.2">
      <c r="R1783" s="137"/>
    </row>
    <row r="1784" spans="18:18" x14ac:dyDescent="0.2">
      <c r="R1784" s="137"/>
    </row>
    <row r="1785" spans="18:18" x14ac:dyDescent="0.2">
      <c r="R1785" s="137"/>
    </row>
    <row r="1786" spans="18:18" x14ac:dyDescent="0.2">
      <c r="R1786" s="137"/>
    </row>
    <row r="1787" spans="18:18" x14ac:dyDescent="0.2">
      <c r="R1787" s="137"/>
    </row>
    <row r="1788" spans="18:18" x14ac:dyDescent="0.2">
      <c r="R1788" s="137"/>
    </row>
    <row r="1789" spans="18:18" x14ac:dyDescent="0.2">
      <c r="R1789" s="137"/>
    </row>
    <row r="1790" spans="18:18" x14ac:dyDescent="0.2">
      <c r="R1790" s="137"/>
    </row>
    <row r="1791" spans="18:18" x14ac:dyDescent="0.2">
      <c r="R1791" s="137"/>
    </row>
    <row r="1792" spans="18:18" x14ac:dyDescent="0.2">
      <c r="R1792" s="137"/>
    </row>
    <row r="1793" spans="18:18" x14ac:dyDescent="0.2">
      <c r="R1793" s="137"/>
    </row>
    <row r="1794" spans="18:18" x14ac:dyDescent="0.2">
      <c r="R1794" s="137"/>
    </row>
    <row r="1795" spans="18:18" x14ac:dyDescent="0.2">
      <c r="R1795" s="137"/>
    </row>
    <row r="1796" spans="18:18" x14ac:dyDescent="0.2">
      <c r="R1796" s="137"/>
    </row>
    <row r="1797" spans="18:18" x14ac:dyDescent="0.2">
      <c r="R1797" s="137"/>
    </row>
    <row r="1798" spans="18:18" x14ac:dyDescent="0.2">
      <c r="R1798" s="137"/>
    </row>
    <row r="1799" spans="18:18" x14ac:dyDescent="0.2">
      <c r="R1799" s="137"/>
    </row>
    <row r="1800" spans="18:18" x14ac:dyDescent="0.2">
      <c r="R1800" s="137"/>
    </row>
    <row r="1801" spans="18:18" x14ac:dyDescent="0.2">
      <c r="R1801" s="137"/>
    </row>
    <row r="1802" spans="18:18" x14ac:dyDescent="0.2">
      <c r="R1802" s="137"/>
    </row>
    <row r="1803" spans="18:18" x14ac:dyDescent="0.2">
      <c r="R1803" s="137"/>
    </row>
    <row r="1804" spans="18:18" x14ac:dyDescent="0.2">
      <c r="R1804" s="137"/>
    </row>
    <row r="1805" spans="18:18" x14ac:dyDescent="0.2">
      <c r="R1805" s="137"/>
    </row>
    <row r="1806" spans="18:18" x14ac:dyDescent="0.2">
      <c r="R1806" s="137"/>
    </row>
    <row r="1807" spans="18:18" x14ac:dyDescent="0.2">
      <c r="R1807" s="137"/>
    </row>
    <row r="1808" spans="18:18" x14ac:dyDescent="0.2">
      <c r="R1808" s="137"/>
    </row>
    <row r="1809" spans="18:18" x14ac:dyDescent="0.2">
      <c r="R1809" s="137"/>
    </row>
    <row r="1810" spans="18:18" x14ac:dyDescent="0.2">
      <c r="R1810" s="137"/>
    </row>
    <row r="1811" spans="18:18" x14ac:dyDescent="0.2">
      <c r="R1811" s="137"/>
    </row>
    <row r="1812" spans="18:18" x14ac:dyDescent="0.2">
      <c r="R1812" s="137"/>
    </row>
    <row r="1813" spans="18:18" x14ac:dyDescent="0.2">
      <c r="R1813" s="137"/>
    </row>
    <row r="1814" spans="18:18" x14ac:dyDescent="0.2">
      <c r="R1814" s="137"/>
    </row>
    <row r="1815" spans="18:18" x14ac:dyDescent="0.2">
      <c r="R1815" s="137"/>
    </row>
    <row r="1816" spans="18:18" x14ac:dyDescent="0.2">
      <c r="R1816" s="137"/>
    </row>
    <row r="1817" spans="18:18" x14ac:dyDescent="0.2">
      <c r="R1817" s="137"/>
    </row>
    <row r="1818" spans="18:18" x14ac:dyDescent="0.2">
      <c r="R1818" s="137"/>
    </row>
    <row r="1819" spans="18:18" x14ac:dyDescent="0.2">
      <c r="R1819" s="137"/>
    </row>
    <row r="1820" spans="18:18" x14ac:dyDescent="0.2">
      <c r="R1820" s="137"/>
    </row>
    <row r="1821" spans="18:18" x14ac:dyDescent="0.2">
      <c r="R1821" s="137"/>
    </row>
    <row r="1822" spans="18:18" x14ac:dyDescent="0.2">
      <c r="R1822" s="137"/>
    </row>
    <row r="1823" spans="18:18" x14ac:dyDescent="0.2">
      <c r="R1823" s="137"/>
    </row>
    <row r="1824" spans="18:18" x14ac:dyDescent="0.2">
      <c r="R1824" s="137"/>
    </row>
    <row r="1825" spans="18:18" x14ac:dyDescent="0.2">
      <c r="R1825" s="137"/>
    </row>
    <row r="1826" spans="18:18" x14ac:dyDescent="0.2">
      <c r="R1826" s="137"/>
    </row>
    <row r="1827" spans="18:18" x14ac:dyDescent="0.2">
      <c r="R1827" s="137"/>
    </row>
    <row r="1828" spans="18:18" x14ac:dyDescent="0.2">
      <c r="R1828" s="137"/>
    </row>
    <row r="1829" spans="18:18" x14ac:dyDescent="0.2">
      <c r="R1829" s="137"/>
    </row>
    <row r="1830" spans="18:18" x14ac:dyDescent="0.2">
      <c r="R1830" s="137"/>
    </row>
    <row r="1831" spans="18:18" x14ac:dyDescent="0.2">
      <c r="R1831" s="137"/>
    </row>
    <row r="1832" spans="18:18" x14ac:dyDescent="0.2">
      <c r="R1832" s="137"/>
    </row>
    <row r="1833" spans="18:18" x14ac:dyDescent="0.2">
      <c r="R1833" s="137"/>
    </row>
    <row r="1834" spans="18:18" x14ac:dyDescent="0.2">
      <c r="R1834" s="137"/>
    </row>
    <row r="1835" spans="18:18" x14ac:dyDescent="0.2">
      <c r="R1835" s="137"/>
    </row>
  </sheetData>
  <autoFilter ref="A1:AF1744" xr:uid="{00000000-0001-0000-0300-000000000000}"/>
  <sortState xmlns:xlrd2="http://schemas.microsoft.com/office/spreadsheetml/2017/richdata2" ref="A1:AH1745">
    <sortCondition ref="B1:B1745"/>
    <sortCondition ref="C1:C1745"/>
    <sortCondition ref="D1:D1745"/>
    <sortCondition ref="E1:E1745"/>
    <sortCondition ref="H1:H174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tabSelected="1" workbookViewId="0">
      <selection activeCell="D9" sqref="D9"/>
    </sheetView>
  </sheetViews>
  <sheetFormatPr baseColWidth="10" defaultColWidth="8.83203125" defaultRowHeight="15" x14ac:dyDescent="0.2"/>
  <cols>
    <col min="1" max="1" width="9.1640625" style="105" bestFit="1" customWidth="1"/>
    <col min="2" max="2" width="48.5" style="96" customWidth="1"/>
    <col min="3" max="3" width="40.5" style="97" customWidth="1"/>
    <col min="4" max="4" width="57.83203125" style="96" customWidth="1"/>
    <col min="5" max="5" width="39.1640625" style="96" customWidth="1"/>
    <col min="6" max="16384" width="8.83203125" style="96"/>
  </cols>
  <sheetData>
    <row r="1" spans="1:5" ht="26" x14ac:dyDescent="0.3">
      <c r="A1" s="140" t="s">
        <v>2992</v>
      </c>
      <c r="B1" s="140"/>
      <c r="C1" s="140"/>
      <c r="D1" s="140"/>
      <c r="E1" s="140"/>
    </row>
    <row r="4" spans="1:5" ht="16" x14ac:dyDescent="0.2">
      <c r="A4" s="103" t="s">
        <v>7</v>
      </c>
      <c r="B4" s="101" t="s">
        <v>2991</v>
      </c>
      <c r="C4" s="102" t="s">
        <v>2990</v>
      </c>
      <c r="D4" s="101" t="s">
        <v>2989</v>
      </c>
      <c r="E4" s="101" t="s">
        <v>2988</v>
      </c>
    </row>
    <row r="5" spans="1:5" ht="16" x14ac:dyDescent="0.2">
      <c r="A5" s="100">
        <v>43183</v>
      </c>
      <c r="B5" s="98" t="s">
        <v>2987</v>
      </c>
      <c r="C5" s="98"/>
      <c r="D5" s="99"/>
      <c r="E5" s="98"/>
    </row>
    <row r="6" spans="1:5" ht="16" x14ac:dyDescent="0.2">
      <c r="A6" s="104" t="s">
        <v>2986</v>
      </c>
      <c r="B6" s="97" t="s">
        <v>2985</v>
      </c>
      <c r="D6" s="96" t="s">
        <v>2984</v>
      </c>
    </row>
    <row r="7" spans="1:5" ht="32" x14ac:dyDescent="0.2">
      <c r="A7" s="104">
        <v>43198</v>
      </c>
      <c r="B7" s="97" t="s">
        <v>2983</v>
      </c>
      <c r="C7" s="97" t="s">
        <v>2982</v>
      </c>
      <c r="D7" s="96" t="s">
        <v>2984</v>
      </c>
    </row>
    <row r="8" spans="1:5" ht="16" x14ac:dyDescent="0.2">
      <c r="A8" s="104">
        <v>43198</v>
      </c>
      <c r="B8" s="96" t="s">
        <v>2981</v>
      </c>
      <c r="C8" s="97" t="s">
        <v>2980</v>
      </c>
      <c r="D8" s="96" t="s">
        <v>2984</v>
      </c>
    </row>
    <row r="9" spans="1:5" ht="16" x14ac:dyDescent="0.2">
      <c r="A9" s="104">
        <v>43205</v>
      </c>
      <c r="B9" s="96" t="s">
        <v>2996</v>
      </c>
      <c r="C9" s="97" t="s">
        <v>2997</v>
      </c>
      <c r="D9" s="96" t="s">
        <v>2984</v>
      </c>
    </row>
    <row r="10" spans="1:5" x14ac:dyDescent="0.2">
      <c r="A10" s="126">
        <v>43423</v>
      </c>
    </row>
  </sheetData>
  <mergeCells count="1">
    <mergeCell ref="A1:E1"/>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D64B8F2E9CF544BA0D8D8BB7C5C235D" ma:contentTypeVersion="1" ma:contentTypeDescription="Create a new document." ma:contentTypeScope="" ma:versionID="3796fa5c785d6dd2308cafcf804a5e9c">
  <xsd:schema xmlns:xsd="http://www.w3.org/2001/XMLSchema" xmlns:xs="http://www.w3.org/2001/XMLSchema" xmlns:p="http://schemas.microsoft.com/office/2006/metadata/properties" xmlns:ns3="49ed7ed6-d1dc-4278-93dc-9fe37dc1a06f" targetNamespace="http://schemas.microsoft.com/office/2006/metadata/properties" ma:root="true" ma:fieldsID="9524472f941109e0b5b2bed6b9516bdd" ns3:_="">
    <xsd:import namespace="49ed7ed6-d1dc-4278-93dc-9fe37dc1a06f"/>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d7ed6-d1dc-4278-93dc-9fe37dc1a06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1225FA-62FD-4CAE-BBB0-2D578E9501DA}">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49ed7ed6-d1dc-4278-93dc-9fe37dc1a06f"/>
    <ds:schemaRef ds:uri="http://www.w3.org/XML/1998/namespace"/>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5DD8386-A976-41C8-83CB-601E774CE25A}">
  <ds:schemaRefs>
    <ds:schemaRef ds:uri="http://schemas.microsoft.com/sharepoint/v3/contenttype/forms"/>
  </ds:schemaRefs>
</ds:datastoreItem>
</file>

<file path=customXml/itemProps3.xml><?xml version="1.0" encoding="utf-8"?>
<ds:datastoreItem xmlns:ds="http://schemas.openxmlformats.org/officeDocument/2006/customXml" ds:itemID="{FA991654-97AA-46B8-8A18-0299A7DD1C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d7ed6-d1dc-4278-93dc-9fe37dc1a0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Medadata</vt:lpstr>
      <vt:lpstr>Protocol</vt:lpstr>
      <vt:lpstr>Variables</vt:lpstr>
      <vt:lpstr>Raw data</vt:lpstr>
      <vt:lpstr>Data_History</vt:lpstr>
    </vt:vector>
  </TitlesOfParts>
  <Company>CIMMYT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Medha Devare</dc:creator>
  <cp:lastModifiedBy>Microsoft Office User</cp:lastModifiedBy>
  <dcterms:created xsi:type="dcterms:W3CDTF">2013-08-29T17:44:38Z</dcterms:created>
  <dcterms:modified xsi:type="dcterms:W3CDTF">2024-01-31T14:10:28Z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0x010100FD64B8F2E9CF544BA0D8D8BB7C5C235D</vt:lpwstr>
  </property>
  <property fmtid="{D5CDD505-2E9C-101B-9397-08002B2CF9AE}" pid="3" name="IsMyDocuments">
    <vt:bool>true</vt:bool>
  </property>
</Properties>
</file>