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\Desktop\Planner\calc25\"/>
    </mc:Choice>
  </mc:AlternateContent>
  <xr:revisionPtr revIDLastSave="0" documentId="8_{F9C752C2-CBD4-441F-8527-D99A2AE27BC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weighted_ratings" sheetId="1" r:id="rId1"/>
    <sheet name="weighted_ratings_2" sheetId="5" r:id="rId2"/>
  </sheets>
  <definedNames>
    <definedName name="_xlnm._FilterDatabase" localSheetId="0" hidden="1">weighted_ratings!$A$1:$R$132</definedName>
    <definedName name="_xlnm._FilterDatabase" localSheetId="1" hidden="1">weighted_ratings_2!$A$1:$S$132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26" i="1"/>
  <c r="L27" i="1"/>
  <c r="L28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2" i="5"/>
  <c r="J132" i="5"/>
  <c r="H132" i="5"/>
  <c r="G132" i="5"/>
  <c r="F132" i="5"/>
  <c r="E132" i="5"/>
  <c r="J131" i="5"/>
  <c r="H131" i="5"/>
  <c r="G131" i="5"/>
  <c r="N21" i="5" s="1"/>
  <c r="F131" i="5"/>
  <c r="E131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18" i="1"/>
  <c r="I119" i="1"/>
  <c r="I120" i="1"/>
  <c r="I121" i="1"/>
  <c r="I122" i="1"/>
  <c r="I123" i="1"/>
  <c r="I124" i="1"/>
  <c r="I125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99" i="1"/>
  <c r="I100" i="1"/>
  <c r="I94" i="1"/>
  <c r="I95" i="1"/>
  <c r="I96" i="1"/>
  <c r="I97" i="1"/>
  <c r="I98" i="1"/>
  <c r="I91" i="1"/>
  <c r="I92" i="1"/>
  <c r="I93" i="1"/>
  <c r="I88" i="1"/>
  <c r="I89" i="1"/>
  <c r="I90" i="1"/>
  <c r="I85" i="1"/>
  <c r="I86" i="1"/>
  <c r="I87" i="1"/>
  <c r="I77" i="1"/>
  <c r="I78" i="1"/>
  <c r="I79" i="1"/>
  <c r="I80" i="1"/>
  <c r="I81" i="1"/>
  <c r="I82" i="1"/>
  <c r="I83" i="1"/>
  <c r="I84" i="1"/>
  <c r="I65" i="1"/>
  <c r="I66" i="1"/>
  <c r="I67" i="1"/>
  <c r="I68" i="1"/>
  <c r="I69" i="1"/>
  <c r="I70" i="1"/>
  <c r="I71" i="1"/>
  <c r="I72" i="1"/>
  <c r="I73" i="1"/>
  <c r="I74" i="1"/>
  <c r="I75" i="1"/>
  <c r="I76" i="1"/>
  <c r="I57" i="1"/>
  <c r="I58" i="1"/>
  <c r="I59" i="1"/>
  <c r="I60" i="1"/>
  <c r="I61" i="1"/>
  <c r="I62" i="1"/>
  <c r="I63" i="1"/>
  <c r="I64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9" i="1"/>
  <c r="I30" i="1"/>
  <c r="I31" i="1"/>
  <c r="I32" i="1"/>
  <c r="I21" i="1"/>
  <c r="I22" i="1"/>
  <c r="I23" i="1"/>
  <c r="I24" i="1"/>
  <c r="I25" i="1"/>
  <c r="I26" i="1"/>
  <c r="I27" i="1"/>
  <c r="I28" i="1"/>
  <c r="I20" i="1"/>
  <c r="I19" i="1"/>
  <c r="I17" i="1"/>
  <c r="I18" i="1"/>
  <c r="I14" i="1"/>
  <c r="I15" i="1"/>
  <c r="I16" i="1"/>
  <c r="I6" i="1"/>
  <c r="I7" i="1"/>
  <c r="I8" i="1"/>
  <c r="I9" i="1"/>
  <c r="I10" i="1"/>
  <c r="I11" i="1"/>
  <c r="I12" i="1"/>
  <c r="I13" i="1"/>
  <c r="I3" i="1"/>
  <c r="I4" i="1"/>
  <c r="I5" i="1"/>
  <c r="I2" i="1"/>
  <c r="F131" i="1"/>
  <c r="G131" i="1"/>
  <c r="H131" i="1"/>
  <c r="J131" i="1"/>
  <c r="F132" i="1"/>
  <c r="G132" i="1"/>
  <c r="H132" i="1"/>
  <c r="J132" i="1"/>
  <c r="E132" i="1"/>
  <c r="E131" i="1"/>
  <c r="M3" i="5" l="1"/>
  <c r="M122" i="5"/>
  <c r="M58" i="5"/>
  <c r="M66" i="5"/>
  <c r="M114" i="5"/>
  <c r="M50" i="5"/>
  <c r="M106" i="5"/>
  <c r="M42" i="5"/>
  <c r="M98" i="5"/>
  <c r="M34" i="5"/>
  <c r="M90" i="5"/>
  <c r="M26" i="5"/>
  <c r="M82" i="5"/>
  <c r="M18" i="5"/>
  <c r="M74" i="5"/>
  <c r="M10" i="5"/>
  <c r="M121" i="5"/>
  <c r="M113" i="5"/>
  <c r="M105" i="5"/>
  <c r="M97" i="5"/>
  <c r="M89" i="5"/>
  <c r="M81" i="5"/>
  <c r="M73" i="5"/>
  <c r="M65" i="5"/>
  <c r="M57" i="5"/>
  <c r="M49" i="5"/>
  <c r="M41" i="5"/>
  <c r="M33" i="5"/>
  <c r="M25" i="5"/>
  <c r="M17" i="5"/>
  <c r="M9" i="5"/>
  <c r="M120" i="5"/>
  <c r="M112" i="5"/>
  <c r="M104" i="5"/>
  <c r="M96" i="5"/>
  <c r="M88" i="5"/>
  <c r="M80" i="5"/>
  <c r="M72" i="5"/>
  <c r="M64" i="5"/>
  <c r="M56" i="5"/>
  <c r="M48" i="5"/>
  <c r="M40" i="5"/>
  <c r="M32" i="5"/>
  <c r="M24" i="5"/>
  <c r="M16" i="5"/>
  <c r="M8" i="5"/>
  <c r="M119" i="5"/>
  <c r="M111" i="5"/>
  <c r="M103" i="5"/>
  <c r="M95" i="5"/>
  <c r="M87" i="5"/>
  <c r="M79" i="5"/>
  <c r="M71" i="5"/>
  <c r="M63" i="5"/>
  <c r="M55" i="5"/>
  <c r="M47" i="5"/>
  <c r="M39" i="5"/>
  <c r="M31" i="5"/>
  <c r="M23" i="5"/>
  <c r="M15" i="5"/>
  <c r="M7" i="5"/>
  <c r="M118" i="5"/>
  <c r="M110" i="5"/>
  <c r="M102" i="5"/>
  <c r="M94" i="5"/>
  <c r="M86" i="5"/>
  <c r="M78" i="5"/>
  <c r="M70" i="5"/>
  <c r="M62" i="5"/>
  <c r="M54" i="5"/>
  <c r="M46" i="5"/>
  <c r="M38" i="5"/>
  <c r="M30" i="5"/>
  <c r="M22" i="5"/>
  <c r="M14" i="5"/>
  <c r="M6" i="5"/>
  <c r="M125" i="5"/>
  <c r="M117" i="5"/>
  <c r="M109" i="5"/>
  <c r="M101" i="5"/>
  <c r="M93" i="5"/>
  <c r="M85" i="5"/>
  <c r="M77" i="5"/>
  <c r="M69" i="5"/>
  <c r="M61" i="5"/>
  <c r="M53" i="5"/>
  <c r="M45" i="5"/>
  <c r="M37" i="5"/>
  <c r="M29" i="5"/>
  <c r="M21" i="5"/>
  <c r="M13" i="5"/>
  <c r="M5" i="5"/>
  <c r="M124" i="5"/>
  <c r="M116" i="5"/>
  <c r="M108" i="5"/>
  <c r="M100" i="5"/>
  <c r="M92" i="5"/>
  <c r="M84" i="5"/>
  <c r="M76" i="5"/>
  <c r="M68" i="5"/>
  <c r="M60" i="5"/>
  <c r="M52" i="5"/>
  <c r="M44" i="5"/>
  <c r="M36" i="5"/>
  <c r="M28" i="5"/>
  <c r="M20" i="5"/>
  <c r="M12" i="5"/>
  <c r="M4" i="5"/>
  <c r="M123" i="5"/>
  <c r="M115" i="5"/>
  <c r="M107" i="5"/>
  <c r="M99" i="5"/>
  <c r="M91" i="5"/>
  <c r="M83" i="5"/>
  <c r="M75" i="5"/>
  <c r="M67" i="5"/>
  <c r="M59" i="5"/>
  <c r="M51" i="5"/>
  <c r="M43" i="5"/>
  <c r="M35" i="5"/>
  <c r="M27" i="5"/>
  <c r="M19" i="5"/>
  <c r="M11" i="5"/>
  <c r="M2" i="5"/>
  <c r="Q109" i="5"/>
  <c r="O25" i="5"/>
  <c r="L88" i="5"/>
  <c r="O2" i="5"/>
  <c r="O20" i="5"/>
  <c r="Q13" i="5"/>
  <c r="O17" i="5"/>
  <c r="Q53" i="5"/>
  <c r="O12" i="5"/>
  <c r="Q93" i="5"/>
  <c r="O9" i="5"/>
  <c r="O4" i="5"/>
  <c r="Q37" i="5"/>
  <c r="O18" i="5"/>
  <c r="O10" i="5"/>
  <c r="O24" i="5"/>
  <c r="O16" i="5"/>
  <c r="O8" i="5"/>
  <c r="O23" i="5"/>
  <c r="O15" i="5"/>
  <c r="O7" i="5"/>
  <c r="O22" i="5"/>
  <c r="O14" i="5"/>
  <c r="O6" i="5"/>
  <c r="O21" i="5"/>
  <c r="O13" i="5"/>
  <c r="O5" i="5"/>
  <c r="O19" i="5"/>
  <c r="O11" i="5"/>
  <c r="O3" i="5"/>
  <c r="Q45" i="5"/>
  <c r="N124" i="5"/>
  <c r="Q5" i="5"/>
  <c r="Q77" i="5"/>
  <c r="L35" i="5"/>
  <c r="L34" i="5"/>
  <c r="Q61" i="5"/>
  <c r="Q21" i="5"/>
  <c r="Q69" i="5"/>
  <c r="Q123" i="5"/>
  <c r="Q29" i="5"/>
  <c r="Q85" i="5"/>
  <c r="Q101" i="5"/>
  <c r="N38" i="5"/>
  <c r="N49" i="5"/>
  <c r="L14" i="5"/>
  <c r="L41" i="5"/>
  <c r="L47" i="5"/>
  <c r="L74" i="5"/>
  <c r="L29" i="5"/>
  <c r="L51" i="5"/>
  <c r="L57" i="5"/>
  <c r="O122" i="5"/>
  <c r="L15" i="5"/>
  <c r="L42" i="5"/>
  <c r="L61" i="5"/>
  <c r="L64" i="5"/>
  <c r="L79" i="5"/>
  <c r="L76" i="5"/>
  <c r="L46" i="5"/>
  <c r="L52" i="5"/>
  <c r="L24" i="5"/>
  <c r="L56" i="5"/>
  <c r="L2" i="5"/>
  <c r="L7" i="5"/>
  <c r="L12" i="5"/>
  <c r="L17" i="5"/>
  <c r="L44" i="5"/>
  <c r="L49" i="5"/>
  <c r="L59" i="5"/>
  <c r="N63" i="5"/>
  <c r="L85" i="5"/>
  <c r="N88" i="5"/>
  <c r="L101" i="5"/>
  <c r="L5" i="5"/>
  <c r="L10" i="5"/>
  <c r="L20" i="5"/>
  <c r="L22" i="5"/>
  <c r="N24" i="5"/>
  <c r="L27" i="5"/>
  <c r="L32" i="5"/>
  <c r="L37" i="5"/>
  <c r="L39" i="5"/>
  <c r="L54" i="5"/>
  <c r="N85" i="5"/>
  <c r="L97" i="5"/>
  <c r="L111" i="5"/>
  <c r="L3" i="5"/>
  <c r="L8" i="5"/>
  <c r="N10" i="5"/>
  <c r="L13" i="5"/>
  <c r="L18" i="5"/>
  <c r="L25" i="5"/>
  <c r="L30" i="5"/>
  <c r="L45" i="5"/>
  <c r="L60" i="5"/>
  <c r="L62" i="5"/>
  <c r="N74" i="5"/>
  <c r="L102" i="5"/>
  <c r="L21" i="5"/>
  <c r="L23" i="5"/>
  <c r="L28" i="5"/>
  <c r="L33" i="5"/>
  <c r="N35" i="5"/>
  <c r="L40" i="5"/>
  <c r="L50" i="5"/>
  <c r="L55" i="5"/>
  <c r="L86" i="5"/>
  <c r="L90" i="5"/>
  <c r="L99" i="5"/>
  <c r="L6" i="5"/>
  <c r="L11" i="5"/>
  <c r="L16" i="5"/>
  <c r="L38" i="5"/>
  <c r="L43" i="5"/>
  <c r="L48" i="5"/>
  <c r="L53" i="5"/>
  <c r="L58" i="5"/>
  <c r="N60" i="5"/>
  <c r="L65" i="5"/>
  <c r="L83" i="5"/>
  <c r="L118" i="5"/>
  <c r="L4" i="5"/>
  <c r="L9" i="5"/>
  <c r="L19" i="5"/>
  <c r="L26" i="5"/>
  <c r="L31" i="5"/>
  <c r="L36" i="5"/>
  <c r="L63" i="5"/>
  <c r="L69" i="5"/>
  <c r="L72" i="5"/>
  <c r="O49" i="5"/>
  <c r="L123" i="5"/>
  <c r="O36" i="5"/>
  <c r="O30" i="5"/>
  <c r="O32" i="5"/>
  <c r="O34" i="5"/>
  <c r="O47" i="5"/>
  <c r="O62" i="5"/>
  <c r="O66" i="5"/>
  <c r="O71" i="5"/>
  <c r="O77" i="5"/>
  <c r="O84" i="5"/>
  <c r="O87" i="5"/>
  <c r="L104" i="5"/>
  <c r="L108" i="5"/>
  <c r="L115" i="5"/>
  <c r="L119" i="5"/>
  <c r="O55" i="5"/>
  <c r="O57" i="5"/>
  <c r="O59" i="5"/>
  <c r="O69" i="5"/>
  <c r="O94" i="5"/>
  <c r="O109" i="5"/>
  <c r="O120" i="5"/>
  <c r="O27" i="5"/>
  <c r="O29" i="5"/>
  <c r="O38" i="5"/>
  <c r="O40" i="5"/>
  <c r="O42" i="5"/>
  <c r="O44" i="5"/>
  <c r="O61" i="5"/>
  <c r="O67" i="5"/>
  <c r="O75" i="5"/>
  <c r="O91" i="5"/>
  <c r="O105" i="5"/>
  <c r="L113" i="5"/>
  <c r="O116" i="5"/>
  <c r="O51" i="5"/>
  <c r="O80" i="5"/>
  <c r="O98" i="5"/>
  <c r="O31" i="5"/>
  <c r="O33" i="5"/>
  <c r="O46" i="5"/>
  <c r="O48" i="5"/>
  <c r="O78" i="5"/>
  <c r="L121" i="5"/>
  <c r="O124" i="5"/>
  <c r="O53" i="5"/>
  <c r="O64" i="5"/>
  <c r="O112" i="5"/>
  <c r="O35" i="5"/>
  <c r="O37" i="5"/>
  <c r="O50" i="5"/>
  <c r="O52" i="5"/>
  <c r="O63" i="5"/>
  <c r="O65" i="5"/>
  <c r="O73" i="5"/>
  <c r="O54" i="5"/>
  <c r="O56" i="5"/>
  <c r="O58" i="5"/>
  <c r="O68" i="5"/>
  <c r="O89" i="5"/>
  <c r="O100" i="5"/>
  <c r="O103" i="5"/>
  <c r="O114" i="5"/>
  <c r="O119" i="5"/>
  <c r="O26" i="5"/>
  <c r="O28" i="5"/>
  <c r="O39" i="5"/>
  <c r="O41" i="5"/>
  <c r="O43" i="5"/>
  <c r="O45" i="5"/>
  <c r="O60" i="5"/>
  <c r="N4" i="5"/>
  <c r="N7" i="5"/>
  <c r="N18" i="5"/>
  <c r="N29" i="5"/>
  <c r="N32" i="5"/>
  <c r="N43" i="5"/>
  <c r="N46" i="5"/>
  <c r="N57" i="5"/>
  <c r="N68" i="5"/>
  <c r="N71" i="5"/>
  <c r="L73" i="5"/>
  <c r="O74" i="5"/>
  <c r="N82" i="5"/>
  <c r="L84" i="5"/>
  <c r="O85" i="5"/>
  <c r="L87" i="5"/>
  <c r="O88" i="5"/>
  <c r="N93" i="5"/>
  <c r="N96" i="5"/>
  <c r="L98" i="5"/>
  <c r="O99" i="5"/>
  <c r="O102" i="5"/>
  <c r="N107" i="5"/>
  <c r="L109" i="5"/>
  <c r="N110" i="5"/>
  <c r="L112" i="5"/>
  <c r="O113" i="5"/>
  <c r="N118" i="5"/>
  <c r="L120" i="5"/>
  <c r="O121" i="5"/>
  <c r="N102" i="5"/>
  <c r="N12" i="5"/>
  <c r="N15" i="5"/>
  <c r="N26" i="5"/>
  <c r="N37" i="5"/>
  <c r="N40" i="5"/>
  <c r="N51" i="5"/>
  <c r="N54" i="5"/>
  <c r="N65" i="5"/>
  <c r="L67" i="5"/>
  <c r="L70" i="5"/>
  <c r="N76" i="5"/>
  <c r="N79" i="5"/>
  <c r="L81" i="5"/>
  <c r="O82" i="5"/>
  <c r="N90" i="5"/>
  <c r="L92" i="5"/>
  <c r="O93" i="5"/>
  <c r="L95" i="5"/>
  <c r="O96" i="5"/>
  <c r="N101" i="5"/>
  <c r="N104" i="5"/>
  <c r="L106" i="5"/>
  <c r="O107" i="5"/>
  <c r="O110" i="5"/>
  <c r="N115" i="5"/>
  <c r="L117" i="5"/>
  <c r="O118" i="5"/>
  <c r="N123" i="5"/>
  <c r="L125" i="5"/>
  <c r="N9" i="5"/>
  <c r="N20" i="5"/>
  <c r="N23" i="5"/>
  <c r="N34" i="5"/>
  <c r="N45" i="5"/>
  <c r="N48" i="5"/>
  <c r="N59" i="5"/>
  <c r="N62" i="5"/>
  <c r="N73" i="5"/>
  <c r="L75" i="5"/>
  <c r="O76" i="5"/>
  <c r="L78" i="5"/>
  <c r="O79" i="5"/>
  <c r="N84" i="5"/>
  <c r="N87" i="5"/>
  <c r="L89" i="5"/>
  <c r="O90" i="5"/>
  <c r="N98" i="5"/>
  <c r="L100" i="5"/>
  <c r="O101" i="5"/>
  <c r="L103" i="5"/>
  <c r="O104" i="5"/>
  <c r="N109" i="5"/>
  <c r="N112" i="5"/>
  <c r="L114" i="5"/>
  <c r="O115" i="5"/>
  <c r="N120" i="5"/>
  <c r="L122" i="5"/>
  <c r="O123" i="5"/>
  <c r="I132" i="5"/>
  <c r="N3" i="5"/>
  <c r="N6" i="5"/>
  <c r="N17" i="5"/>
  <c r="N28" i="5"/>
  <c r="N31" i="5"/>
  <c r="N42" i="5"/>
  <c r="N53" i="5"/>
  <c r="N56" i="5"/>
  <c r="N67" i="5"/>
  <c r="N70" i="5"/>
  <c r="N81" i="5"/>
  <c r="N92" i="5"/>
  <c r="N95" i="5"/>
  <c r="N106" i="5"/>
  <c r="N117" i="5"/>
  <c r="N125" i="5"/>
  <c r="N121" i="5"/>
  <c r="N11" i="5"/>
  <c r="N14" i="5"/>
  <c r="N25" i="5"/>
  <c r="N36" i="5"/>
  <c r="N39" i="5"/>
  <c r="N50" i="5"/>
  <c r="N61" i="5"/>
  <c r="N64" i="5"/>
  <c r="L66" i="5"/>
  <c r="O70" i="5"/>
  <c r="N75" i="5"/>
  <c r="L77" i="5"/>
  <c r="N78" i="5"/>
  <c r="L80" i="5"/>
  <c r="O81" i="5"/>
  <c r="N89" i="5"/>
  <c r="L91" i="5"/>
  <c r="O92" i="5"/>
  <c r="L94" i="5"/>
  <c r="O95" i="5"/>
  <c r="N100" i="5"/>
  <c r="N103" i="5"/>
  <c r="L105" i="5"/>
  <c r="O106" i="5"/>
  <c r="N114" i="5"/>
  <c r="L116" i="5"/>
  <c r="O117" i="5"/>
  <c r="N122" i="5"/>
  <c r="L124" i="5"/>
  <c r="O125" i="5"/>
  <c r="N5" i="5"/>
  <c r="N8" i="5"/>
  <c r="N19" i="5"/>
  <c r="N22" i="5"/>
  <c r="N33" i="5"/>
  <c r="N44" i="5"/>
  <c r="N47" i="5"/>
  <c r="N58" i="5"/>
  <c r="N69" i="5"/>
  <c r="N72" i="5"/>
  <c r="N83" i="5"/>
  <c r="N86" i="5"/>
  <c r="N97" i="5"/>
  <c r="N108" i="5"/>
  <c r="N111" i="5"/>
  <c r="N119" i="5"/>
  <c r="N99" i="5"/>
  <c r="N113" i="5"/>
  <c r="N2" i="5"/>
  <c r="N13" i="5"/>
  <c r="N16" i="5"/>
  <c r="N27" i="5"/>
  <c r="N30" i="5"/>
  <c r="N41" i="5"/>
  <c r="N52" i="5"/>
  <c r="N55" i="5"/>
  <c r="N66" i="5"/>
  <c r="L68" i="5"/>
  <c r="L71" i="5"/>
  <c r="O72" i="5"/>
  <c r="N77" i="5"/>
  <c r="N80" i="5"/>
  <c r="L82" i="5"/>
  <c r="O83" i="5"/>
  <c r="O86" i="5"/>
  <c r="N91" i="5"/>
  <c r="L93" i="5"/>
  <c r="N94" i="5"/>
  <c r="L96" i="5"/>
  <c r="O97" i="5"/>
  <c r="N105" i="5"/>
  <c r="L107" i="5"/>
  <c r="O108" i="5"/>
  <c r="L110" i="5"/>
  <c r="O111" i="5"/>
  <c r="N116" i="5"/>
  <c r="Q4" i="5"/>
  <c r="Q12" i="5"/>
  <c r="Q20" i="5"/>
  <c r="Q28" i="5"/>
  <c r="Q36" i="5"/>
  <c r="Q44" i="5"/>
  <c r="Q52" i="5"/>
  <c r="Q60" i="5"/>
  <c r="Q68" i="5"/>
  <c r="Q76" i="5"/>
  <c r="Q84" i="5"/>
  <c r="Q92" i="5"/>
  <c r="Q100" i="5"/>
  <c r="Q108" i="5"/>
  <c r="Q116" i="5"/>
  <c r="Q124" i="5"/>
  <c r="I131" i="5"/>
  <c r="Q6" i="5"/>
  <c r="Q14" i="5"/>
  <c r="Q22" i="5"/>
  <c r="Q30" i="5"/>
  <c r="Q38" i="5"/>
  <c r="Q46" i="5"/>
  <c r="Q54" i="5"/>
  <c r="Q62" i="5"/>
  <c r="Q70" i="5"/>
  <c r="Q78" i="5"/>
  <c r="Q86" i="5"/>
  <c r="Q94" i="5"/>
  <c r="Q102" i="5"/>
  <c r="Q110" i="5"/>
  <c r="Q118" i="5"/>
  <c r="Q117" i="5"/>
  <c r="Q125" i="5"/>
  <c r="Q7" i="5"/>
  <c r="Q15" i="5"/>
  <c r="Q23" i="5"/>
  <c r="Q31" i="5"/>
  <c r="Q39" i="5"/>
  <c r="Q47" i="5"/>
  <c r="Q55" i="5"/>
  <c r="Q63" i="5"/>
  <c r="Q71" i="5"/>
  <c r="Q79" i="5"/>
  <c r="Q87" i="5"/>
  <c r="Q95" i="5"/>
  <c r="Q103" i="5"/>
  <c r="Q111" i="5"/>
  <c r="Q119" i="5"/>
  <c r="Q8" i="5"/>
  <c r="Q16" i="5"/>
  <c r="Q24" i="5"/>
  <c r="Q32" i="5"/>
  <c r="Q40" i="5"/>
  <c r="Q48" i="5"/>
  <c r="Q56" i="5"/>
  <c r="Q64" i="5"/>
  <c r="Q72" i="5"/>
  <c r="Q80" i="5"/>
  <c r="Q88" i="5"/>
  <c r="Q96" i="5"/>
  <c r="Q104" i="5"/>
  <c r="Q112" i="5"/>
  <c r="Q120" i="5"/>
  <c r="Q9" i="5"/>
  <c r="Q17" i="5"/>
  <c r="Q25" i="5"/>
  <c r="Q33" i="5"/>
  <c r="Q41" i="5"/>
  <c r="Q49" i="5"/>
  <c r="Q57" i="5"/>
  <c r="Q65" i="5"/>
  <c r="Q73" i="5"/>
  <c r="Q81" i="5"/>
  <c r="Q89" i="5"/>
  <c r="Q97" i="5"/>
  <c r="Q105" i="5"/>
  <c r="Q113" i="5"/>
  <c r="Q121" i="5"/>
  <c r="Q2" i="5"/>
  <c r="Q10" i="5"/>
  <c r="Q18" i="5"/>
  <c r="Q26" i="5"/>
  <c r="Q34" i="5"/>
  <c r="Q42" i="5"/>
  <c r="Q50" i="5"/>
  <c r="Q58" i="5"/>
  <c r="Q66" i="5"/>
  <c r="Q74" i="5"/>
  <c r="Q82" i="5"/>
  <c r="Q90" i="5"/>
  <c r="Q98" i="5"/>
  <c r="Q106" i="5"/>
  <c r="Q114" i="5"/>
  <c r="Q122" i="5"/>
  <c r="Q3" i="5"/>
  <c r="Q11" i="5"/>
  <c r="Q19" i="5"/>
  <c r="Q27" i="5"/>
  <c r="Q35" i="5"/>
  <c r="Q43" i="5"/>
  <c r="Q51" i="5"/>
  <c r="Q59" i="5"/>
  <c r="Q67" i="5"/>
  <c r="Q75" i="5"/>
  <c r="Q83" i="5"/>
  <c r="Q91" i="5"/>
  <c r="Q99" i="5"/>
  <c r="Q107" i="5"/>
  <c r="Q115" i="5"/>
  <c r="N20" i="1"/>
  <c r="L45" i="1"/>
  <c r="P59" i="1"/>
  <c r="K25" i="1"/>
  <c r="K6" i="1"/>
  <c r="L85" i="1"/>
  <c r="L41" i="1"/>
  <c r="K17" i="1"/>
  <c r="K121" i="1"/>
  <c r="L125" i="1"/>
  <c r="L83" i="1"/>
  <c r="K113" i="1"/>
  <c r="K105" i="1"/>
  <c r="L109" i="1"/>
  <c r="L67" i="1"/>
  <c r="L117" i="1"/>
  <c r="L75" i="1"/>
  <c r="K89" i="1"/>
  <c r="L107" i="1"/>
  <c r="L65" i="1"/>
  <c r="K73" i="1"/>
  <c r="K57" i="1"/>
  <c r="L97" i="1"/>
  <c r="L53" i="1"/>
  <c r="L105" i="1"/>
  <c r="L61" i="1"/>
  <c r="K14" i="1"/>
  <c r="K41" i="1"/>
  <c r="L89" i="1"/>
  <c r="N8" i="1"/>
  <c r="P16" i="1"/>
  <c r="N90" i="1"/>
  <c r="N72" i="1"/>
  <c r="K13" i="1"/>
  <c r="K112" i="1"/>
  <c r="K85" i="1"/>
  <c r="K53" i="1"/>
  <c r="K21" i="1"/>
  <c r="N48" i="1"/>
  <c r="N4" i="1"/>
  <c r="L8" i="1"/>
  <c r="L16" i="1"/>
  <c r="L32" i="1"/>
  <c r="L9" i="1"/>
  <c r="L17" i="1"/>
  <c r="L33" i="1"/>
  <c r="L3" i="1"/>
  <c r="L11" i="1"/>
  <c r="L19" i="1"/>
  <c r="L35" i="1"/>
  <c r="L5" i="1"/>
  <c r="L13" i="1"/>
  <c r="L29" i="1"/>
  <c r="L37" i="1"/>
  <c r="L14" i="1"/>
  <c r="L30" i="1"/>
  <c r="L42" i="1"/>
  <c r="L50" i="1"/>
  <c r="L58" i="1"/>
  <c r="L66" i="1"/>
  <c r="L74" i="1"/>
  <c r="L82" i="1"/>
  <c r="L90" i="1"/>
  <c r="L98" i="1"/>
  <c r="L106" i="1"/>
  <c r="L114" i="1"/>
  <c r="L122" i="1"/>
  <c r="L15" i="1"/>
  <c r="L31" i="1"/>
  <c r="L43" i="1"/>
  <c r="L18" i="1"/>
  <c r="L34" i="1"/>
  <c r="L44" i="1"/>
  <c r="L52" i="1"/>
  <c r="L60" i="1"/>
  <c r="L68" i="1"/>
  <c r="L76" i="1"/>
  <c r="L84" i="1"/>
  <c r="L92" i="1"/>
  <c r="L100" i="1"/>
  <c r="L108" i="1"/>
  <c r="L116" i="1"/>
  <c r="L124" i="1"/>
  <c r="L4" i="1"/>
  <c r="L20" i="1"/>
  <c r="L36" i="1"/>
  <c r="L6" i="1"/>
  <c r="L38" i="1"/>
  <c r="L46" i="1"/>
  <c r="L54" i="1"/>
  <c r="L62" i="1"/>
  <c r="L70" i="1"/>
  <c r="L78" i="1"/>
  <c r="L86" i="1"/>
  <c r="L94" i="1"/>
  <c r="L102" i="1"/>
  <c r="L110" i="1"/>
  <c r="L118" i="1"/>
  <c r="L2" i="1"/>
  <c r="L7" i="1"/>
  <c r="L39" i="1"/>
  <c r="L47" i="1"/>
  <c r="L55" i="1"/>
  <c r="L63" i="1"/>
  <c r="L71" i="1"/>
  <c r="L79" i="1"/>
  <c r="L87" i="1"/>
  <c r="L95" i="1"/>
  <c r="L103" i="1"/>
  <c r="L111" i="1"/>
  <c r="L119" i="1"/>
  <c r="L10" i="1"/>
  <c r="L40" i="1"/>
  <c r="L48" i="1"/>
  <c r="L56" i="1"/>
  <c r="L64" i="1"/>
  <c r="L72" i="1"/>
  <c r="L80" i="1"/>
  <c r="L88" i="1"/>
  <c r="L96" i="1"/>
  <c r="L104" i="1"/>
  <c r="L112" i="1"/>
  <c r="L120" i="1"/>
  <c r="K12" i="1"/>
  <c r="K4" i="1"/>
  <c r="K119" i="1"/>
  <c r="K111" i="1"/>
  <c r="K100" i="1"/>
  <c r="K84" i="1"/>
  <c r="K68" i="1"/>
  <c r="K52" i="1"/>
  <c r="K36" i="1"/>
  <c r="K19" i="1"/>
  <c r="N108" i="1"/>
  <c r="N88" i="1"/>
  <c r="N66" i="1"/>
  <c r="N44" i="1"/>
  <c r="N24" i="1"/>
  <c r="N2" i="1"/>
  <c r="L123" i="1"/>
  <c r="L101" i="1"/>
  <c r="L81" i="1"/>
  <c r="L59" i="1"/>
  <c r="L12" i="1"/>
  <c r="N50" i="1"/>
  <c r="K5" i="1"/>
  <c r="K101" i="1"/>
  <c r="K69" i="1"/>
  <c r="K37" i="1"/>
  <c r="N112" i="1"/>
  <c r="N68" i="1"/>
  <c r="N26" i="1"/>
  <c r="K11" i="1"/>
  <c r="K3" i="1"/>
  <c r="K118" i="1"/>
  <c r="K110" i="1"/>
  <c r="K99" i="1"/>
  <c r="K83" i="1"/>
  <c r="K67" i="1"/>
  <c r="K51" i="1"/>
  <c r="K35" i="1"/>
  <c r="N106" i="1"/>
  <c r="N84" i="1"/>
  <c r="N64" i="1"/>
  <c r="N42" i="1"/>
  <c r="L121" i="1"/>
  <c r="L99" i="1"/>
  <c r="L77" i="1"/>
  <c r="L57" i="1"/>
  <c r="P120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3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5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6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7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K18" i="1"/>
  <c r="K26" i="1"/>
  <c r="K34" i="1"/>
  <c r="K42" i="1"/>
  <c r="K50" i="1"/>
  <c r="K58" i="1"/>
  <c r="K66" i="1"/>
  <c r="K74" i="1"/>
  <c r="K82" i="1"/>
  <c r="K90" i="1"/>
  <c r="K98" i="1"/>
  <c r="K20" i="1"/>
  <c r="K22" i="1"/>
  <c r="K30" i="1"/>
  <c r="K38" i="1"/>
  <c r="K46" i="1"/>
  <c r="K54" i="1"/>
  <c r="K62" i="1"/>
  <c r="K70" i="1"/>
  <c r="K78" i="1"/>
  <c r="K86" i="1"/>
  <c r="K94" i="1"/>
  <c r="K102" i="1"/>
  <c r="K15" i="1"/>
  <c r="K23" i="1"/>
  <c r="K31" i="1"/>
  <c r="K39" i="1"/>
  <c r="K47" i="1"/>
  <c r="K55" i="1"/>
  <c r="K63" i="1"/>
  <c r="K71" i="1"/>
  <c r="K79" i="1"/>
  <c r="K87" i="1"/>
  <c r="K95" i="1"/>
  <c r="K103" i="1"/>
  <c r="K16" i="1"/>
  <c r="K24" i="1"/>
  <c r="K32" i="1"/>
  <c r="K40" i="1"/>
  <c r="K48" i="1"/>
  <c r="K56" i="1"/>
  <c r="K64" i="1"/>
  <c r="K72" i="1"/>
  <c r="K80" i="1"/>
  <c r="K88" i="1"/>
  <c r="K96" i="1"/>
  <c r="K104" i="1"/>
  <c r="K117" i="1"/>
  <c r="K97" i="1"/>
  <c r="K33" i="1"/>
  <c r="N60" i="1"/>
  <c r="N114" i="1"/>
  <c r="K10" i="1"/>
  <c r="K109" i="1"/>
  <c r="K81" i="1"/>
  <c r="K65" i="1"/>
  <c r="K49" i="1"/>
  <c r="N104" i="1"/>
  <c r="N82" i="1"/>
  <c r="N40" i="1"/>
  <c r="N18" i="1"/>
  <c r="P102" i="1"/>
  <c r="K9" i="1"/>
  <c r="K124" i="1"/>
  <c r="K116" i="1"/>
  <c r="K108" i="1"/>
  <c r="K93" i="1"/>
  <c r="K77" i="1"/>
  <c r="K61" i="1"/>
  <c r="K45" i="1"/>
  <c r="K29" i="1"/>
  <c r="N122" i="1"/>
  <c r="N100" i="1"/>
  <c r="N80" i="1"/>
  <c r="N58" i="1"/>
  <c r="N36" i="1"/>
  <c r="N16" i="1"/>
  <c r="L115" i="1"/>
  <c r="L93" i="1"/>
  <c r="L73" i="1"/>
  <c r="L51" i="1"/>
  <c r="P80" i="1"/>
  <c r="N28" i="1"/>
  <c r="K120" i="1"/>
  <c r="K125" i="1"/>
  <c r="N124" i="1"/>
  <c r="K8" i="1"/>
  <c r="K123" i="1"/>
  <c r="K115" i="1"/>
  <c r="K107" i="1"/>
  <c r="K92" i="1"/>
  <c r="K76" i="1"/>
  <c r="K60" i="1"/>
  <c r="K44" i="1"/>
  <c r="K28" i="1"/>
  <c r="N120" i="1"/>
  <c r="N98" i="1"/>
  <c r="N76" i="1"/>
  <c r="N56" i="1"/>
  <c r="N34" i="1"/>
  <c r="N12" i="1"/>
  <c r="L113" i="1"/>
  <c r="L91" i="1"/>
  <c r="L69" i="1"/>
  <c r="L49" i="1"/>
  <c r="N92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9" i="1"/>
  <c r="P17" i="1"/>
  <c r="P25" i="1"/>
  <c r="P33" i="1"/>
  <c r="P41" i="1"/>
  <c r="P49" i="1"/>
  <c r="P57" i="1"/>
  <c r="P65" i="1"/>
  <c r="P73" i="1"/>
  <c r="P81" i="1"/>
  <c r="P89" i="1"/>
  <c r="P97" i="1"/>
  <c r="P105" i="1"/>
  <c r="P113" i="1"/>
  <c r="P121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9" i="1"/>
  <c r="P40" i="1"/>
  <c r="P62" i="1"/>
  <c r="P83" i="1"/>
  <c r="P104" i="1"/>
  <c r="P122" i="1"/>
  <c r="P22" i="1"/>
  <c r="P43" i="1"/>
  <c r="P64" i="1"/>
  <c r="P86" i="1"/>
  <c r="P107" i="1"/>
  <c r="P123" i="1"/>
  <c r="P3" i="1"/>
  <c r="P24" i="1"/>
  <c r="P46" i="1"/>
  <c r="P67" i="1"/>
  <c r="P88" i="1"/>
  <c r="P110" i="1"/>
  <c r="P2" i="1"/>
  <c r="P6" i="1"/>
  <c r="P27" i="1"/>
  <c r="P48" i="1"/>
  <c r="P70" i="1"/>
  <c r="P91" i="1"/>
  <c r="P112" i="1"/>
  <c r="P8" i="1"/>
  <c r="P30" i="1"/>
  <c r="P51" i="1"/>
  <c r="P72" i="1"/>
  <c r="P94" i="1"/>
  <c r="P114" i="1"/>
  <c r="P11" i="1"/>
  <c r="P32" i="1"/>
  <c r="P54" i="1"/>
  <c r="P75" i="1"/>
  <c r="P96" i="1"/>
  <c r="P115" i="1"/>
  <c r="P14" i="1"/>
  <c r="P35" i="1"/>
  <c r="P56" i="1"/>
  <c r="P78" i="1"/>
  <c r="P99" i="1"/>
  <c r="P118" i="1"/>
  <c r="K2" i="1"/>
  <c r="K7" i="1"/>
  <c r="K122" i="1"/>
  <c r="K114" i="1"/>
  <c r="K106" i="1"/>
  <c r="K91" i="1"/>
  <c r="K75" i="1"/>
  <c r="K59" i="1"/>
  <c r="K43" i="1"/>
  <c r="K27" i="1"/>
  <c r="N116" i="1"/>
  <c r="N96" i="1"/>
  <c r="N74" i="1"/>
  <c r="N52" i="1"/>
  <c r="N32" i="1"/>
  <c r="N10" i="1"/>
  <c r="P38" i="1"/>
  <c r="M116" i="1"/>
  <c r="M95" i="1"/>
  <c r="M79" i="1"/>
  <c r="M63" i="1"/>
  <c r="M47" i="1"/>
  <c r="M36" i="1"/>
  <c r="M4" i="1"/>
  <c r="M120" i="1"/>
  <c r="M115" i="1"/>
  <c r="M104" i="1"/>
  <c r="M99" i="1"/>
  <c r="M88" i="1"/>
  <c r="M83" i="1"/>
  <c r="M72" i="1"/>
  <c r="M67" i="1"/>
  <c r="M56" i="1"/>
  <c r="M51" i="1"/>
  <c r="M40" i="1"/>
  <c r="M35" i="1"/>
  <c r="M24" i="1"/>
  <c r="M19" i="1"/>
  <c r="M8" i="1"/>
  <c r="M3" i="1"/>
  <c r="M52" i="1"/>
  <c r="M124" i="1"/>
  <c r="M119" i="1"/>
  <c r="M108" i="1"/>
  <c r="M103" i="1"/>
  <c r="M92" i="1"/>
  <c r="M87" i="1"/>
  <c r="M76" i="1"/>
  <c r="M71" i="1"/>
  <c r="M60" i="1"/>
  <c r="M55" i="1"/>
  <c r="M44" i="1"/>
  <c r="M39" i="1"/>
  <c r="M28" i="1"/>
  <c r="M23" i="1"/>
  <c r="M12" i="1"/>
  <c r="M7" i="1"/>
  <c r="M31" i="1"/>
  <c r="M111" i="1"/>
  <c r="M100" i="1"/>
  <c r="M84" i="1"/>
  <c r="M68" i="1"/>
  <c r="M15" i="1"/>
  <c r="M123" i="1"/>
  <c r="M112" i="1"/>
  <c r="M107" i="1"/>
  <c r="M96" i="1"/>
  <c r="M91" i="1"/>
  <c r="M80" i="1"/>
  <c r="M75" i="1"/>
  <c r="M64" i="1"/>
  <c r="M59" i="1"/>
  <c r="M48" i="1"/>
  <c r="M43" i="1"/>
  <c r="M32" i="1"/>
  <c r="M27" i="1"/>
  <c r="M16" i="1"/>
  <c r="M11" i="1"/>
  <c r="M20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2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I132" i="1"/>
  <c r="I131" i="1"/>
  <c r="P28" i="5" l="1"/>
  <c r="R28" i="5" s="1"/>
  <c r="S28" i="5" s="1"/>
  <c r="P123" i="5"/>
  <c r="R123" i="5" s="1"/>
  <c r="S123" i="5" s="1"/>
  <c r="P60" i="5"/>
  <c r="R60" i="5" s="1"/>
  <c r="S60" i="5" s="1"/>
  <c r="P75" i="5"/>
  <c r="R75" i="5" s="1"/>
  <c r="S75" i="5" s="1"/>
  <c r="P91" i="5"/>
  <c r="R91" i="5" s="1"/>
  <c r="S91" i="5" s="1"/>
  <c r="P2" i="5"/>
  <c r="R2" i="5" s="1"/>
  <c r="S2" i="5" s="1"/>
  <c r="P81" i="5"/>
  <c r="R81" i="5" s="1"/>
  <c r="S81" i="5" s="1"/>
  <c r="P124" i="5"/>
  <c r="R124" i="5" s="1"/>
  <c r="S124" i="5" s="1"/>
  <c r="P116" i="5"/>
  <c r="R116" i="5" s="1"/>
  <c r="S116" i="5" s="1"/>
  <c r="P108" i="5"/>
  <c r="R108" i="5" s="1"/>
  <c r="S108" i="5" s="1"/>
  <c r="P100" i="5"/>
  <c r="R100" i="5" s="1"/>
  <c r="S100" i="5" s="1"/>
  <c r="P84" i="5"/>
  <c r="R84" i="5" s="1"/>
  <c r="S84" i="5" s="1"/>
  <c r="P76" i="5"/>
  <c r="R76" i="5" s="1"/>
  <c r="S76" i="5" s="1"/>
  <c r="P20" i="5"/>
  <c r="R20" i="5" s="1"/>
  <c r="S20" i="5" s="1"/>
  <c r="P12" i="5"/>
  <c r="R12" i="5" s="1"/>
  <c r="S12" i="5" s="1"/>
  <c r="P4" i="5"/>
  <c r="R4" i="5" s="1"/>
  <c r="S4" i="5" s="1"/>
  <c r="P14" i="5"/>
  <c r="R14" i="5" s="1"/>
  <c r="S14" i="5" s="1"/>
  <c r="P94" i="5"/>
  <c r="R94" i="5" s="1"/>
  <c r="S94" i="5" s="1"/>
  <c r="P70" i="5"/>
  <c r="R70" i="5" s="1"/>
  <c r="S70" i="5" s="1"/>
  <c r="P54" i="5"/>
  <c r="R54" i="5" s="1"/>
  <c r="S54" i="5" s="1"/>
  <c r="P122" i="5"/>
  <c r="R122" i="5" s="1"/>
  <c r="S122" i="5" s="1"/>
  <c r="P114" i="5"/>
  <c r="R114" i="5" s="1"/>
  <c r="S114" i="5" s="1"/>
  <c r="P106" i="5"/>
  <c r="R106" i="5" s="1"/>
  <c r="S106" i="5" s="1"/>
  <c r="P46" i="5"/>
  <c r="R46" i="5" s="1"/>
  <c r="S46" i="5" s="1"/>
  <c r="P6" i="5"/>
  <c r="R6" i="5" s="1"/>
  <c r="S6" i="5" s="1"/>
  <c r="P97" i="5"/>
  <c r="R97" i="5" s="1"/>
  <c r="S97" i="5" s="1"/>
  <c r="P89" i="5"/>
  <c r="R89" i="5" s="1"/>
  <c r="S89" i="5" s="1"/>
  <c r="P102" i="5"/>
  <c r="R102" i="5" s="1"/>
  <c r="S102" i="5" s="1"/>
  <c r="P86" i="5"/>
  <c r="R86" i="5" s="1"/>
  <c r="S86" i="5" s="1"/>
  <c r="P120" i="5"/>
  <c r="R120" i="5" s="1"/>
  <c r="S120" i="5" s="1"/>
  <c r="P96" i="5"/>
  <c r="R96" i="5" s="1"/>
  <c r="S96" i="5" s="1"/>
  <c r="P88" i="5"/>
  <c r="R88" i="5" s="1"/>
  <c r="S88" i="5" s="1"/>
  <c r="P80" i="5"/>
  <c r="R80" i="5" s="1"/>
  <c r="S80" i="5" s="1"/>
  <c r="P72" i="5"/>
  <c r="R72" i="5" s="1"/>
  <c r="S72" i="5" s="1"/>
  <c r="P64" i="5"/>
  <c r="R64" i="5" s="1"/>
  <c r="S64" i="5" s="1"/>
  <c r="P56" i="5"/>
  <c r="R56" i="5" s="1"/>
  <c r="S56" i="5" s="1"/>
  <c r="P48" i="5"/>
  <c r="R48" i="5" s="1"/>
  <c r="S48" i="5" s="1"/>
  <c r="P40" i="5"/>
  <c r="R40" i="5" s="1"/>
  <c r="S40" i="5" s="1"/>
  <c r="P32" i="5"/>
  <c r="R32" i="5" s="1"/>
  <c r="S32" i="5" s="1"/>
  <c r="P24" i="5"/>
  <c r="R24" i="5" s="1"/>
  <c r="S24" i="5" s="1"/>
  <c r="P16" i="5"/>
  <c r="R16" i="5" s="1"/>
  <c r="S16" i="5" s="1"/>
  <c r="P8" i="5"/>
  <c r="R8" i="5" s="1"/>
  <c r="S8" i="5" s="1"/>
  <c r="P118" i="5"/>
  <c r="R118" i="5" s="1"/>
  <c r="S118" i="5" s="1"/>
  <c r="P62" i="5"/>
  <c r="R62" i="5" s="1"/>
  <c r="S62" i="5" s="1"/>
  <c r="P22" i="5"/>
  <c r="R22" i="5" s="1"/>
  <c r="S22" i="5" s="1"/>
  <c r="P95" i="5"/>
  <c r="R95" i="5" s="1"/>
  <c r="S95" i="5" s="1"/>
  <c r="P71" i="5"/>
  <c r="R71" i="5" s="1"/>
  <c r="S71" i="5" s="1"/>
  <c r="P63" i="5"/>
  <c r="R63" i="5" s="1"/>
  <c r="S63" i="5" s="1"/>
  <c r="P110" i="5"/>
  <c r="R110" i="5" s="1"/>
  <c r="S110" i="5" s="1"/>
  <c r="P38" i="5"/>
  <c r="R38" i="5" s="1"/>
  <c r="S38" i="5" s="1"/>
  <c r="P30" i="5"/>
  <c r="R30" i="5" s="1"/>
  <c r="S30" i="5" s="1"/>
  <c r="P109" i="5"/>
  <c r="R109" i="5" s="1"/>
  <c r="S109" i="5" s="1"/>
  <c r="P101" i="5"/>
  <c r="R101" i="5" s="1"/>
  <c r="S101" i="5" s="1"/>
  <c r="P93" i="5"/>
  <c r="R93" i="5" s="1"/>
  <c r="S93" i="5" s="1"/>
  <c r="P85" i="5"/>
  <c r="R85" i="5" s="1"/>
  <c r="S85" i="5" s="1"/>
  <c r="P77" i="5"/>
  <c r="R77" i="5" s="1"/>
  <c r="S77" i="5" s="1"/>
  <c r="P69" i="5"/>
  <c r="R69" i="5" s="1"/>
  <c r="S69" i="5" s="1"/>
  <c r="P61" i="5"/>
  <c r="R61" i="5" s="1"/>
  <c r="S61" i="5" s="1"/>
  <c r="P53" i="5"/>
  <c r="R53" i="5" s="1"/>
  <c r="S53" i="5" s="1"/>
  <c r="P45" i="5"/>
  <c r="R45" i="5" s="1"/>
  <c r="S45" i="5" s="1"/>
  <c r="P37" i="5"/>
  <c r="R37" i="5" s="1"/>
  <c r="S37" i="5" s="1"/>
  <c r="P29" i="5"/>
  <c r="R29" i="5" s="1"/>
  <c r="S29" i="5" s="1"/>
  <c r="P21" i="5"/>
  <c r="R21" i="5" s="1"/>
  <c r="S21" i="5" s="1"/>
  <c r="P13" i="5"/>
  <c r="R13" i="5" s="1"/>
  <c r="S13" i="5" s="1"/>
  <c r="P5" i="5"/>
  <c r="R5" i="5" s="1"/>
  <c r="S5" i="5" s="1"/>
  <c r="P78" i="5"/>
  <c r="R78" i="5" s="1"/>
  <c r="S78" i="5" s="1"/>
  <c r="P51" i="5"/>
  <c r="R51" i="5" s="1"/>
  <c r="S51" i="5" s="1"/>
  <c r="P18" i="5"/>
  <c r="R18" i="5" s="1"/>
  <c r="S18" i="5" s="1"/>
  <c r="P121" i="5"/>
  <c r="R121" i="5" s="1"/>
  <c r="S121" i="5" s="1"/>
  <c r="P52" i="5"/>
  <c r="R52" i="5" s="1"/>
  <c r="S52" i="5" s="1"/>
  <c r="P3" i="5"/>
  <c r="R3" i="5" s="1"/>
  <c r="S3" i="5" s="1"/>
  <c r="P111" i="5"/>
  <c r="R111" i="5" s="1"/>
  <c r="S111" i="5" s="1"/>
  <c r="P19" i="5"/>
  <c r="R19" i="5" s="1"/>
  <c r="S19" i="5" s="1"/>
  <c r="P36" i="5"/>
  <c r="R36" i="5" s="1"/>
  <c r="S36" i="5" s="1"/>
  <c r="P90" i="5"/>
  <c r="R90" i="5" s="1"/>
  <c r="S90" i="5" s="1"/>
  <c r="P26" i="5"/>
  <c r="R26" i="5" s="1"/>
  <c r="S26" i="5" s="1"/>
  <c r="P107" i="5"/>
  <c r="R107" i="5" s="1"/>
  <c r="S107" i="5" s="1"/>
  <c r="P68" i="5"/>
  <c r="R68" i="5" s="1"/>
  <c r="S68" i="5" s="1"/>
  <c r="P112" i="5"/>
  <c r="R112" i="5" s="1"/>
  <c r="S112" i="5" s="1"/>
  <c r="P113" i="5"/>
  <c r="R113" i="5" s="1"/>
  <c r="S113" i="5" s="1"/>
  <c r="P41" i="5"/>
  <c r="R41" i="5" s="1"/>
  <c r="S41" i="5" s="1"/>
  <c r="P34" i="5"/>
  <c r="R34" i="5" s="1"/>
  <c r="S34" i="5" s="1"/>
  <c r="P98" i="5"/>
  <c r="R98" i="5" s="1"/>
  <c r="S98" i="5" s="1"/>
  <c r="P25" i="5"/>
  <c r="R25" i="5" s="1"/>
  <c r="S25" i="5" s="1"/>
  <c r="P17" i="5"/>
  <c r="R17" i="5" s="1"/>
  <c r="S17" i="5" s="1"/>
  <c r="P87" i="5"/>
  <c r="R87" i="5" s="1"/>
  <c r="S87" i="5" s="1"/>
  <c r="P99" i="5"/>
  <c r="R99" i="5" s="1"/>
  <c r="S99" i="5" s="1"/>
  <c r="P49" i="5"/>
  <c r="R49" i="5" s="1"/>
  <c r="S49" i="5" s="1"/>
  <c r="P47" i="5"/>
  <c r="R47" i="5" s="1"/>
  <c r="S47" i="5" s="1"/>
  <c r="P117" i="5"/>
  <c r="R117" i="5" s="1"/>
  <c r="S117" i="5" s="1"/>
  <c r="P50" i="5"/>
  <c r="R50" i="5" s="1"/>
  <c r="S50" i="5" s="1"/>
  <c r="P11" i="5"/>
  <c r="R11" i="5" s="1"/>
  <c r="S11" i="5" s="1"/>
  <c r="P115" i="5"/>
  <c r="R115" i="5" s="1"/>
  <c r="S115" i="5" s="1"/>
  <c r="P79" i="5"/>
  <c r="R79" i="5" s="1"/>
  <c r="S79" i="5" s="1"/>
  <c r="P57" i="5"/>
  <c r="R57" i="5" s="1"/>
  <c r="S57" i="5" s="1"/>
  <c r="P7" i="5"/>
  <c r="R7" i="5" s="1"/>
  <c r="S7" i="5" s="1"/>
  <c r="P42" i="5"/>
  <c r="R42" i="5" s="1"/>
  <c r="S42" i="5" s="1"/>
  <c r="P66" i="5"/>
  <c r="R66" i="5" s="1"/>
  <c r="S66" i="5" s="1"/>
  <c r="P27" i="5"/>
  <c r="R27" i="5" s="1"/>
  <c r="S27" i="5" s="1"/>
  <c r="P83" i="5"/>
  <c r="R83" i="5" s="1"/>
  <c r="S83" i="5" s="1"/>
  <c r="P44" i="5"/>
  <c r="R44" i="5" s="1"/>
  <c r="S44" i="5" s="1"/>
  <c r="P92" i="5"/>
  <c r="R92" i="5" s="1"/>
  <c r="S92" i="5" s="1"/>
  <c r="P73" i="5"/>
  <c r="R73" i="5" s="1"/>
  <c r="S73" i="5" s="1"/>
  <c r="P125" i="5"/>
  <c r="R125" i="5" s="1"/>
  <c r="S125" i="5" s="1"/>
  <c r="P35" i="5"/>
  <c r="R35" i="5" s="1"/>
  <c r="S35" i="5" s="1"/>
  <c r="P31" i="5"/>
  <c r="R31" i="5" s="1"/>
  <c r="S31" i="5" s="1"/>
  <c r="P65" i="5"/>
  <c r="R65" i="5" s="1"/>
  <c r="S65" i="5" s="1"/>
  <c r="P15" i="5"/>
  <c r="R15" i="5" s="1"/>
  <c r="S15" i="5" s="1"/>
  <c r="P43" i="5"/>
  <c r="R43" i="5" s="1"/>
  <c r="S43" i="5" s="1"/>
  <c r="P23" i="5"/>
  <c r="R23" i="5" s="1"/>
  <c r="S23" i="5" s="1"/>
  <c r="P74" i="5"/>
  <c r="R74" i="5" s="1"/>
  <c r="S74" i="5" s="1"/>
  <c r="P119" i="5"/>
  <c r="R119" i="5" s="1"/>
  <c r="S119" i="5" s="1"/>
  <c r="P33" i="5"/>
  <c r="R33" i="5" s="1"/>
  <c r="S33" i="5" s="1"/>
  <c r="P104" i="5"/>
  <c r="R104" i="5" s="1"/>
  <c r="S104" i="5" s="1"/>
  <c r="P82" i="5"/>
  <c r="R82" i="5" s="1"/>
  <c r="S82" i="5" s="1"/>
  <c r="P67" i="5"/>
  <c r="R67" i="5" s="1"/>
  <c r="S67" i="5" s="1"/>
  <c r="P9" i="5"/>
  <c r="R9" i="5" s="1"/>
  <c r="S9" i="5" s="1"/>
  <c r="P10" i="5"/>
  <c r="R10" i="5" s="1"/>
  <c r="S10" i="5" s="1"/>
  <c r="P105" i="5"/>
  <c r="R105" i="5" s="1"/>
  <c r="S105" i="5" s="1"/>
  <c r="P55" i="5"/>
  <c r="R55" i="5" s="1"/>
  <c r="S55" i="5" s="1"/>
  <c r="P58" i="5"/>
  <c r="R58" i="5" s="1"/>
  <c r="S58" i="5" s="1"/>
  <c r="P103" i="5"/>
  <c r="R103" i="5" s="1"/>
  <c r="S103" i="5" s="1"/>
  <c r="P39" i="5"/>
  <c r="R39" i="5" s="1"/>
  <c r="S39" i="5" s="1"/>
  <c r="P59" i="5"/>
  <c r="R59" i="5" s="1"/>
  <c r="S59" i="5" s="1"/>
  <c r="O100" i="1"/>
  <c r="Q100" i="1" s="1"/>
  <c r="O115" i="1"/>
  <c r="Q115" i="1" s="1"/>
  <c r="O30" i="1"/>
  <c r="Q30" i="1" s="1"/>
  <c r="O61" i="1"/>
  <c r="Q61" i="1" s="1"/>
  <c r="O40" i="1"/>
  <c r="Q40" i="1" s="1"/>
  <c r="O50" i="1"/>
  <c r="Q50" i="1" s="1"/>
  <c r="O21" i="1"/>
  <c r="Q21" i="1" s="1"/>
  <c r="O33" i="1"/>
  <c r="Q33" i="1" s="1"/>
  <c r="O95" i="1"/>
  <c r="Q95" i="1" s="1"/>
  <c r="O96" i="1"/>
  <c r="Q96" i="1" s="1"/>
  <c r="O78" i="1"/>
  <c r="Q78" i="1" s="1"/>
  <c r="O121" i="1"/>
  <c r="Q121" i="1" s="1"/>
  <c r="O6" i="1"/>
  <c r="Q6" i="1" s="1"/>
  <c r="O28" i="1"/>
  <c r="Q28" i="1" s="1"/>
  <c r="O48" i="1"/>
  <c r="Q48" i="1" s="1"/>
  <c r="O92" i="1"/>
  <c r="Q92" i="1" s="1"/>
  <c r="O112" i="1"/>
  <c r="Q112" i="1" s="1"/>
  <c r="O36" i="1"/>
  <c r="Q36" i="1" s="1"/>
  <c r="O110" i="1"/>
  <c r="Q110" i="1" s="1"/>
  <c r="O56" i="1"/>
  <c r="Q56" i="1" s="1"/>
  <c r="O88" i="1"/>
  <c r="Q88" i="1" s="1"/>
  <c r="O64" i="1"/>
  <c r="Q64" i="1" s="1"/>
  <c r="O24" i="1"/>
  <c r="Q24" i="1" s="1"/>
  <c r="O44" i="1"/>
  <c r="Q44" i="1" s="1"/>
  <c r="O68" i="1"/>
  <c r="Q68" i="1" s="1"/>
  <c r="O4" i="1"/>
  <c r="Q4" i="1" s="1"/>
  <c r="O46" i="1"/>
  <c r="Q46" i="1" s="1"/>
  <c r="O70" i="1"/>
  <c r="Q70" i="1" s="1"/>
  <c r="O83" i="1"/>
  <c r="Q83" i="1" s="1"/>
  <c r="O43" i="1"/>
  <c r="Q43" i="1" s="1"/>
  <c r="O13" i="1"/>
  <c r="Q13" i="1" s="1"/>
  <c r="O52" i="1"/>
  <c r="Q52" i="1" s="1"/>
  <c r="O91" i="1"/>
  <c r="Q91" i="1" s="1"/>
  <c r="O75" i="1"/>
  <c r="Q75" i="1" s="1"/>
  <c r="O2" i="1"/>
  <c r="O49" i="1"/>
  <c r="Q49" i="1" s="1"/>
  <c r="O62" i="1"/>
  <c r="Q62" i="1" s="1"/>
  <c r="O69" i="1"/>
  <c r="Q69" i="1" s="1"/>
  <c r="O118" i="1"/>
  <c r="Q118" i="1" s="1"/>
  <c r="O125" i="1"/>
  <c r="Q125" i="1" s="1"/>
  <c r="O107" i="1"/>
  <c r="Q107" i="1" s="1"/>
  <c r="O72" i="1"/>
  <c r="Q72" i="1" s="1"/>
  <c r="O111" i="1"/>
  <c r="Q111" i="1" s="1"/>
  <c r="O5" i="1"/>
  <c r="Q5" i="1" s="1"/>
  <c r="O77" i="1"/>
  <c r="Q77" i="1" s="1"/>
  <c r="O37" i="1"/>
  <c r="Q37" i="1" s="1"/>
  <c r="O103" i="1"/>
  <c r="Q103" i="1" s="1"/>
  <c r="O42" i="1"/>
  <c r="Q42" i="1" s="1"/>
  <c r="O80" i="1"/>
  <c r="Q80" i="1" s="1"/>
  <c r="O55" i="1"/>
  <c r="Q55" i="1" s="1"/>
  <c r="O122" i="1"/>
  <c r="Q122" i="1" s="1"/>
  <c r="O89" i="1"/>
  <c r="Q89" i="1" s="1"/>
  <c r="O81" i="1"/>
  <c r="Q81" i="1" s="1"/>
  <c r="O108" i="1"/>
  <c r="Q108" i="1" s="1"/>
  <c r="O84" i="1"/>
  <c r="Q84" i="1" s="1"/>
  <c r="O38" i="1"/>
  <c r="Q38" i="1" s="1"/>
  <c r="O71" i="1"/>
  <c r="Q71" i="1" s="1"/>
  <c r="O51" i="1"/>
  <c r="Q51" i="1" s="1"/>
  <c r="O101" i="1"/>
  <c r="Q101" i="1" s="1"/>
  <c r="O87" i="1"/>
  <c r="Q87" i="1" s="1"/>
  <c r="O54" i="1"/>
  <c r="Q54" i="1" s="1"/>
  <c r="O7" i="1"/>
  <c r="Q7" i="1" s="1"/>
  <c r="O74" i="1"/>
  <c r="Q74" i="1" s="1"/>
  <c r="O25" i="1"/>
  <c r="Q25" i="1" s="1"/>
  <c r="O63" i="1"/>
  <c r="Q63" i="1" s="1"/>
  <c r="O23" i="1"/>
  <c r="Q23" i="1" s="1"/>
  <c r="O123" i="1"/>
  <c r="Q123" i="1" s="1"/>
  <c r="O116" i="1"/>
  <c r="Q116" i="1" s="1"/>
  <c r="O60" i="1"/>
  <c r="Q60" i="1" s="1"/>
  <c r="O22" i="1"/>
  <c r="Q22" i="1" s="1"/>
  <c r="O34" i="1"/>
  <c r="Q34" i="1" s="1"/>
  <c r="O93" i="1"/>
  <c r="Q93" i="1" s="1"/>
  <c r="O76" i="1"/>
  <c r="Q76" i="1" s="1"/>
  <c r="O119" i="1"/>
  <c r="Q119" i="1" s="1"/>
  <c r="O65" i="1"/>
  <c r="Q65" i="1" s="1"/>
  <c r="O45" i="1"/>
  <c r="Q45" i="1" s="1"/>
  <c r="O14" i="1"/>
  <c r="Q14" i="1" s="1"/>
  <c r="O58" i="1"/>
  <c r="Q58" i="1" s="1"/>
  <c r="O105" i="1"/>
  <c r="Q105" i="1" s="1"/>
  <c r="O18" i="1"/>
  <c r="Q18" i="1" s="1"/>
  <c r="O29" i="1"/>
  <c r="Q29" i="1" s="1"/>
  <c r="O86" i="1"/>
  <c r="Q86" i="1" s="1"/>
  <c r="O59" i="1"/>
  <c r="Q59" i="1" s="1"/>
  <c r="O31" i="1"/>
  <c r="Q31" i="1" s="1"/>
  <c r="O109" i="1"/>
  <c r="Q109" i="1" s="1"/>
  <c r="O3" i="1"/>
  <c r="Q3" i="1" s="1"/>
  <c r="O41" i="1"/>
  <c r="Q41" i="1" s="1"/>
  <c r="O66" i="1"/>
  <c r="Q66" i="1" s="1"/>
  <c r="O120" i="1"/>
  <c r="Q120" i="1" s="1"/>
  <c r="O79" i="1"/>
  <c r="Q79" i="1" s="1"/>
  <c r="O39" i="1"/>
  <c r="Q39" i="1" s="1"/>
  <c r="O17" i="1"/>
  <c r="Q17" i="1" s="1"/>
  <c r="O90" i="1"/>
  <c r="Q90" i="1" s="1"/>
  <c r="O82" i="1"/>
  <c r="Q82" i="1" s="1"/>
  <c r="O32" i="1"/>
  <c r="Q32" i="1" s="1"/>
  <c r="O104" i="1"/>
  <c r="Q104" i="1" s="1"/>
  <c r="O98" i="1"/>
  <c r="Q98" i="1" s="1"/>
  <c r="O27" i="1"/>
  <c r="Q27" i="1" s="1"/>
  <c r="O15" i="1"/>
  <c r="Q15" i="1" s="1"/>
  <c r="O73" i="1"/>
  <c r="Q73" i="1" s="1"/>
  <c r="O11" i="1"/>
  <c r="Q11" i="1" s="1"/>
  <c r="O106" i="1"/>
  <c r="Q106" i="1" s="1"/>
  <c r="O113" i="1"/>
  <c r="Q113" i="1" s="1"/>
  <c r="O10" i="1"/>
  <c r="Q10" i="1" s="1"/>
  <c r="O85" i="1"/>
  <c r="Q85" i="1" s="1"/>
  <c r="O97" i="1"/>
  <c r="Q97" i="1" s="1"/>
  <c r="O16" i="1"/>
  <c r="Q16" i="1" s="1"/>
  <c r="O20" i="1"/>
  <c r="Q20" i="1" s="1"/>
  <c r="O94" i="1"/>
  <c r="Q94" i="1" s="1"/>
  <c r="O35" i="1"/>
  <c r="Q35" i="1" s="1"/>
  <c r="O8" i="1"/>
  <c r="Q8" i="1" s="1"/>
  <c r="O117" i="1"/>
  <c r="Q117" i="1" s="1"/>
  <c r="O19" i="1"/>
  <c r="Q19" i="1" s="1"/>
  <c r="O99" i="1"/>
  <c r="Q99" i="1" s="1"/>
  <c r="O53" i="1"/>
  <c r="Q53" i="1" s="1"/>
  <c r="O67" i="1"/>
  <c r="Q67" i="1" s="1"/>
  <c r="O47" i="1"/>
  <c r="Q47" i="1" s="1"/>
  <c r="O9" i="1"/>
  <c r="Q9" i="1" s="1"/>
  <c r="O57" i="1"/>
  <c r="Q57" i="1" s="1"/>
  <c r="O26" i="1"/>
  <c r="Q26" i="1" s="1"/>
  <c r="O114" i="1"/>
  <c r="Q114" i="1" s="1"/>
  <c r="O102" i="1"/>
  <c r="Q102" i="1" s="1"/>
  <c r="O12" i="1"/>
  <c r="Q12" i="1" s="1"/>
  <c r="O124" i="1"/>
  <c r="Q124" i="1" s="1"/>
  <c r="R101" i="1" l="1"/>
  <c r="R38" i="1"/>
  <c r="R3" i="1"/>
  <c r="R31" i="1"/>
  <c r="R91" i="1"/>
  <c r="R74" i="1"/>
  <c r="R112" i="1"/>
  <c r="R95" i="1"/>
  <c r="R29" i="1"/>
  <c r="R89" i="1"/>
  <c r="R102" i="1"/>
  <c r="R11" i="1"/>
  <c r="R92" i="1"/>
  <c r="R59" i="1"/>
  <c r="R52" i="1"/>
  <c r="R40" i="1"/>
  <c r="R4" i="1"/>
  <c r="R9" i="1"/>
  <c r="R113" i="1"/>
  <c r="R14" i="1"/>
  <c r="R22" i="1"/>
  <c r="R87" i="1"/>
  <c r="R42" i="1"/>
  <c r="R125" i="1"/>
  <c r="R13" i="1"/>
  <c r="R33" i="1"/>
  <c r="R39" i="1"/>
  <c r="R25" i="1"/>
  <c r="R58" i="1"/>
  <c r="R86" i="1"/>
  <c r="R76" i="1"/>
  <c r="R5" i="1"/>
  <c r="R104" i="1"/>
  <c r="R47" i="1"/>
  <c r="R19" i="1"/>
  <c r="R15" i="1"/>
  <c r="R43" i="1"/>
  <c r="R64" i="1"/>
  <c r="R28" i="1"/>
  <c r="R121" i="1"/>
  <c r="R79" i="1"/>
  <c r="R93" i="1"/>
  <c r="R10" i="1"/>
  <c r="R41" i="1"/>
  <c r="R103" i="1"/>
  <c r="R57" i="1"/>
  <c r="R7" i="1"/>
  <c r="R96" i="1"/>
  <c r="R114" i="1"/>
  <c r="R67" i="1"/>
  <c r="R20" i="1"/>
  <c r="R73" i="1"/>
  <c r="R27" i="1"/>
  <c r="R120" i="1"/>
  <c r="R116" i="1"/>
  <c r="R23" i="1"/>
  <c r="R55" i="1"/>
  <c r="R118" i="1"/>
  <c r="R78" i="1"/>
  <c r="R48" i="1"/>
  <c r="R60" i="1"/>
  <c r="R18" i="1"/>
  <c r="R123" i="1"/>
  <c r="R26" i="1"/>
  <c r="R85" i="1"/>
  <c r="R53" i="1"/>
  <c r="R6" i="1"/>
  <c r="R24" i="1"/>
  <c r="R68" i="1"/>
  <c r="R35" i="1"/>
  <c r="R44" i="1"/>
  <c r="R80" i="1"/>
  <c r="R30" i="1"/>
  <c r="R117" i="1"/>
  <c r="R16" i="1"/>
  <c r="R63" i="1"/>
  <c r="R51" i="1"/>
  <c r="R37" i="1"/>
  <c r="R72" i="1"/>
  <c r="R70" i="1"/>
  <c r="R56" i="1"/>
  <c r="R12" i="1"/>
  <c r="R17" i="1"/>
  <c r="R82" i="1"/>
  <c r="R106" i="1"/>
  <c r="R115" i="1"/>
  <c r="R111" i="1"/>
  <c r="R100" i="1"/>
  <c r="R21" i="1"/>
  <c r="R88" i="1"/>
  <c r="R94" i="1"/>
  <c r="R66" i="1"/>
  <c r="R122" i="1"/>
  <c r="R119" i="1"/>
  <c r="R8" i="1"/>
  <c r="R97" i="1"/>
  <c r="R98" i="1"/>
  <c r="R90" i="1"/>
  <c r="R109" i="1"/>
  <c r="R34" i="1"/>
  <c r="R54" i="1"/>
  <c r="R71" i="1"/>
  <c r="R81" i="1"/>
  <c r="R77" i="1"/>
  <c r="R107" i="1"/>
  <c r="R69" i="1"/>
  <c r="R75" i="1"/>
  <c r="R46" i="1"/>
  <c r="R110" i="1"/>
  <c r="R50" i="1"/>
  <c r="R36" i="1"/>
  <c r="R108" i="1"/>
  <c r="R105" i="1"/>
  <c r="R49" i="1"/>
  <c r="R62" i="1"/>
  <c r="R99" i="1"/>
  <c r="R61" i="1"/>
  <c r="R83" i="1"/>
  <c r="R45" i="1"/>
  <c r="R84" i="1"/>
  <c r="R65" i="1"/>
  <c r="R124" i="1"/>
  <c r="R32" i="1"/>
  <c r="Q2" i="1"/>
  <c r="R2" i="1" s="1"/>
</calcChain>
</file>

<file path=xl/sharedStrings.xml><?xml version="1.0" encoding="utf-8"?>
<sst xmlns="http://schemas.openxmlformats.org/spreadsheetml/2006/main" count="536" uniqueCount="72">
  <si>
    <t>Медиа канал</t>
  </si>
  <si>
    <t>Формат</t>
  </si>
  <si>
    <t>Trust</t>
  </si>
  <si>
    <t>PassiveConsumption</t>
  </si>
  <si>
    <t>MomentaryClutter</t>
  </si>
  <si>
    <t>AttentionShare</t>
  </si>
  <si>
    <t>norm_Trust</t>
  </si>
  <si>
    <t>norm_AttentionShare</t>
  </si>
  <si>
    <t>norm_PassiveConsumption</t>
  </si>
  <si>
    <t>norm_MomentaryClutter</t>
  </si>
  <si>
    <t>ТВ</t>
  </si>
  <si>
    <t>Радио</t>
  </si>
  <si>
    <t>Наружная реклама (водители)</t>
  </si>
  <si>
    <t>Наружная реклама (пешеходы)</t>
  </si>
  <si>
    <t>Индор</t>
  </si>
  <si>
    <t>Онлайн-видео</t>
  </si>
  <si>
    <t>Диджитал аудио</t>
  </si>
  <si>
    <t>Баннеры</t>
  </si>
  <si>
    <t>Тематические ресурсы</t>
  </si>
  <si>
    <t>Социальные сети</t>
  </si>
  <si>
    <t>TG</t>
  </si>
  <si>
    <t>Маркетплейсы</t>
  </si>
  <si>
    <t>Посевы</t>
  </si>
  <si>
    <t>Инфлюенсеры</t>
  </si>
  <si>
    <t>Спонсорская заставка</t>
  </si>
  <si>
    <t>Аудиоролик</t>
  </si>
  <si>
    <t>Медиафасад</t>
  </si>
  <si>
    <t>Билборд (статика)</t>
  </si>
  <si>
    <t>Биллборд (цифра)</t>
  </si>
  <si>
    <t>Ситиформат (цифра)</t>
  </si>
  <si>
    <t>Метро</t>
  </si>
  <si>
    <t>ТЦ</t>
  </si>
  <si>
    <t>ВУЗы</t>
  </si>
  <si>
    <t>Супермаркеты</t>
  </si>
  <si>
    <t>Ин-стрим онлайн-видео Skip</t>
  </si>
  <si>
    <t>Ин-стрим онлайн-видео UnSkip</t>
  </si>
  <si>
    <t>Аут-стрим онлайн-видео (Skip)</t>
  </si>
  <si>
    <t>Аудио</t>
  </si>
  <si>
    <t>Премиум, Fullscreen, брендирование страницы</t>
  </si>
  <si>
    <t>Премиум, Другие премиальные форматы</t>
  </si>
  <si>
    <t>Стандарт</t>
  </si>
  <si>
    <t>Мини-баннеры</t>
  </si>
  <si>
    <t>Видео InStream</t>
  </si>
  <si>
    <t>Clips</t>
  </si>
  <si>
    <t>Статика премиум</t>
  </si>
  <si>
    <t>Статика стандарт</t>
  </si>
  <si>
    <t>Текст</t>
  </si>
  <si>
    <t>Текст+баннер</t>
  </si>
  <si>
    <t>Текст+видео</t>
  </si>
  <si>
    <t>Видеобаннер</t>
  </si>
  <si>
    <t>Видео + текст</t>
  </si>
  <si>
    <t>Фото + текст</t>
  </si>
  <si>
    <t>Интеграции</t>
  </si>
  <si>
    <t>Вертикальные видео</t>
  </si>
  <si>
    <t>Альт-ролл</t>
  </si>
  <si>
    <t>Ролик</t>
  </si>
  <si>
    <t>norm_Format</t>
  </si>
  <si>
    <t>Integral_Index</t>
  </si>
  <si>
    <t>Спонсорская интеграция</t>
  </si>
  <si>
    <t>Format</t>
  </si>
  <si>
    <t>VTR</t>
  </si>
  <si>
    <t>Онлайн-кинотеатры (web, app)</t>
  </si>
  <si>
    <t>Онлайн-кинотеатры (smart, streaming)</t>
  </si>
  <si>
    <t>Баннер в Smart TV</t>
  </si>
  <si>
    <t>Статика стандарт (баннеры)</t>
  </si>
  <si>
    <t>Статика посты</t>
  </si>
  <si>
    <t>ContactTime</t>
  </si>
  <si>
    <t>norm_ContactTime</t>
  </si>
  <si>
    <t>Duration</t>
  </si>
  <si>
    <t>Weight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</si>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</sst>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5" fontId="0" fillId="0" borderId="0" xfId="0" applyNumberFormat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tabSelected="1" zoomScale="70" zoomScaleNormal="7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L22" sqref="L22"/>
    </sheetView>
  </sheetViews>
  <sheetFormatPr defaultRowHeight="14.5" x14ac:dyDescent="0.35"/>
  <cols>
    <col min="1" max="1" width="28.08984375" bestFit="1" customWidth="1"/>
    <col min="2" max="2" width="42.1796875" bestFit="1" customWidth="1"/>
    <col min="3" max="6" width="13.08984375" customWidth="1"/>
    <col min="7" max="7" width="13.6328125" customWidth="1"/>
    <col min="8" max="10" width="13.08984375" customWidth="1"/>
    <col min="11" max="18" width="13" customWidth="1"/>
  </cols>
  <sheetData>
    <row r="1" spans="1:18" s="1" customFormat="1" ht="31.25" customHeight="1" x14ac:dyDescent="0.35">
      <c r="A1" s="5" t="s">
        <v>0</v>
      </c>
      <c r="B1" s="5" t="s">
        <v>1</v>
      </c>
      <c r="C1" s="7" t="s">
        <v>68</v>
      </c>
      <c r="D1" s="7" t="s">
        <v>60</v>
      </c>
      <c r="E1" s="7" t="s">
        <v>2</v>
      </c>
      <c r="F1" s="7" t="s">
        <v>3</v>
      </c>
      <c r="G1" s="7" t="s">
        <v>59</v>
      </c>
      <c r="H1" s="7" t="s">
        <v>5</v>
      </c>
      <c r="I1" s="7" t="s">
        <v>66</v>
      </c>
      <c r="J1" s="7" t="s">
        <v>4</v>
      </c>
      <c r="K1" s="5" t="s">
        <v>6</v>
      </c>
      <c r="L1" s="5" t="s">
        <v>8</v>
      </c>
      <c r="M1" s="5" t="s">
        <v>56</v>
      </c>
      <c r="N1" s="5" t="s">
        <v>7</v>
      </c>
      <c r="O1" s="5" t="s">
        <v>67</v>
      </c>
      <c r="P1" s="5" t="s">
        <v>9</v>
      </c>
      <c r="Q1" s="5" t="s">
        <v>57</v>
      </c>
      <c r="R1" s="5">
        <v>100</v>
      </c>
    </row>
    <row r="2" spans="1:18" x14ac:dyDescent="0.35">
      <c r="A2" t="s">
        <v>10</v>
      </c>
      <c r="B2" t="s">
        <v>24</v>
      </c>
      <c r="C2">
        <v>5</v>
      </c>
      <c r="D2">
        <v>0.95</v>
      </c>
      <c r="E2">
        <v>0.52</v>
      </c>
      <c r="F2">
        <v>0.6</v>
      </c>
      <c r="G2">
        <v>1</v>
      </c>
      <c r="H2">
        <v>0.5</v>
      </c>
      <c r="I2">
        <f t="shared" ref="I2:I33" si="0">C2*D2</f>
        <v>4.75</v>
      </c>
      <c r="J2">
        <v>1</v>
      </c>
      <c r="K2" s="3">
        <f>(E2-E$131)/(E$132-E$131)</f>
        <v>0.50000000000000011</v>
      </c>
      <c r="L2" s="3">
        <f>1+(F$131-F2)/(F$132-F$131)</f>
        <v>1</v>
      </c>
      <c r="M2" s="3">
        <f>(G2-G$131)/(G$132-G$131)</f>
        <v>1</v>
      </c>
      <c r="N2" s="3">
        <f>(H2-H$131)/(H$132-H$131)</f>
        <v>1</v>
      </c>
      <c r="O2" s="3">
        <f>(I2-I$131)/(I$132-I$131)</f>
        <v>8.3166051349719952E-2</v>
      </c>
      <c r="P2" s="3">
        <f>1+(J$131-J2)/(J$132-J$131)</f>
        <v>1</v>
      </c>
      <c r="Q2" s="2">
        <f t="shared" ref="Q2:Q33" si="1">K2*$K$132+L2*$L$132+M2*$M$132+N2*$N$132+O2*$O$132+P2*$P$132</f>
        <v>0.67494981540491616</v>
      </c>
      <c r="R2" s="3">
        <f>Q2*100</f>
        <v>67.494981540491622</v>
      </c>
    </row>
    <row r="3" spans="1:18" x14ac:dyDescent="0.35">
      <c r="A3" t="s">
        <v>10</v>
      </c>
      <c r="B3" t="s">
        <v>24</v>
      </c>
      <c r="C3">
        <v>10</v>
      </c>
      <c r="D3">
        <v>0.9</v>
      </c>
      <c r="E3">
        <v>0.52</v>
      </c>
      <c r="F3">
        <v>0.6</v>
      </c>
      <c r="G3">
        <v>1</v>
      </c>
      <c r="H3">
        <v>0.5</v>
      </c>
      <c r="I3">
        <f t="shared" si="0"/>
        <v>9</v>
      </c>
      <c r="J3">
        <v>1</v>
      </c>
      <c r="K3" s="3">
        <f>(E3-E$131)/(E$132-E$131)</f>
        <v>0.50000000000000011</v>
      </c>
      <c r="L3" s="3">
        <f>1+(F$131-F3)/(F$132-F$131)</f>
        <v>1</v>
      </c>
      <c r="M3" s="3">
        <f>(G3-G$131)/(G$132-G$131)</f>
        <v>1</v>
      </c>
      <c r="N3" s="3">
        <f>(H3-H$131)/(H$132-H$131)</f>
        <v>1</v>
      </c>
      <c r="O3" s="3">
        <f>(I3-I$131)/(I$132-I$131)</f>
        <v>0.15774106152701545</v>
      </c>
      <c r="P3" s="3">
        <f>1+(J$131-J3)/(J$132-J$131)</f>
        <v>1</v>
      </c>
      <c r="Q3" s="2">
        <f t="shared" si="1"/>
        <v>0.69732231845810477</v>
      </c>
      <c r="R3" s="3">
        <f t="shared" ref="R3:R66" si="2">Q3*100</f>
        <v>69.732231845810475</v>
      </c>
    </row>
    <row r="4" spans="1:18" x14ac:dyDescent="0.35">
      <c r="A4" t="s">
        <v>10</v>
      </c>
      <c r="B4" t="s">
        <v>24</v>
      </c>
      <c r="C4">
        <v>15</v>
      </c>
      <c r="D4">
        <v>0.9</v>
      </c>
      <c r="E4">
        <v>0.52</v>
      </c>
      <c r="F4">
        <v>0.6</v>
      </c>
      <c r="G4">
        <v>1</v>
      </c>
      <c r="H4">
        <v>0.5</v>
      </c>
      <c r="I4">
        <f t="shared" si="0"/>
        <v>13.5</v>
      </c>
      <c r="J4">
        <v>1</v>
      </c>
      <c r="K4" s="3">
        <f>(E4-E$131)/(E$132-E$131)</f>
        <v>0.50000000000000011</v>
      </c>
      <c r="L4" s="3">
        <f>1+(F$131-F4)/(F$132-F$131)</f>
        <v>1</v>
      </c>
      <c r="M4" s="3">
        <f>(G4-G$131)/(G$132-G$131)</f>
        <v>1</v>
      </c>
      <c r="N4" s="3">
        <f>(H4-H$131)/(H$132-H$131)</f>
        <v>1</v>
      </c>
      <c r="O4" s="3">
        <f>(I4-I$131)/(I$132-I$131)</f>
        <v>0.23670283700885775</v>
      </c>
      <c r="P4" s="3">
        <f>1+(J$131-J4)/(J$132-J$131)</f>
        <v>1</v>
      </c>
      <c r="Q4" s="2">
        <f t="shared" si="1"/>
        <v>0.7210108511026575</v>
      </c>
      <c r="R4" s="3">
        <f t="shared" si="2"/>
        <v>72.101085110265757</v>
      </c>
    </row>
    <row r="5" spans="1:18" x14ac:dyDescent="0.35">
      <c r="A5" t="s">
        <v>10</v>
      </c>
      <c r="B5" t="s">
        <v>24</v>
      </c>
      <c r="C5">
        <v>20</v>
      </c>
      <c r="D5">
        <v>0.8</v>
      </c>
      <c r="E5">
        <v>0.52</v>
      </c>
      <c r="F5">
        <v>0.6</v>
      </c>
      <c r="G5">
        <v>1</v>
      </c>
      <c r="H5">
        <v>0.5</v>
      </c>
      <c r="I5">
        <f t="shared" si="0"/>
        <v>16</v>
      </c>
      <c r="J5">
        <v>1</v>
      </c>
      <c r="K5" s="3">
        <f>(E5-E$131)/(E$132-E$131)</f>
        <v>0.50000000000000011</v>
      </c>
      <c r="L5" s="3">
        <f>1+(F$131-F5)/(F$132-F$131)</f>
        <v>1</v>
      </c>
      <c r="M5" s="3">
        <f>(G5-G$131)/(G$132-G$131)</f>
        <v>1</v>
      </c>
      <c r="N5" s="3">
        <f>(H5-H$131)/(H$132-H$131)</f>
        <v>1</v>
      </c>
      <c r="O5" s="3">
        <f>(I5-I$131)/(I$132-I$131)</f>
        <v>0.28057049005432566</v>
      </c>
      <c r="P5" s="3">
        <f>1+(J$131-J5)/(J$132-J$131)</f>
        <v>1</v>
      </c>
      <c r="Q5" s="2">
        <f t="shared" si="1"/>
        <v>0.73417114701629782</v>
      </c>
      <c r="R5" s="3">
        <f t="shared" si="2"/>
        <v>73.417114701629785</v>
      </c>
    </row>
    <row r="6" spans="1:18" x14ac:dyDescent="0.35">
      <c r="A6" t="s">
        <v>10</v>
      </c>
      <c r="B6" t="s">
        <v>58</v>
      </c>
      <c r="C6">
        <v>5</v>
      </c>
      <c r="D6">
        <v>0.95</v>
      </c>
      <c r="E6">
        <v>0.52</v>
      </c>
      <c r="F6">
        <v>0.65</v>
      </c>
      <c r="G6">
        <v>1</v>
      </c>
      <c r="H6">
        <v>0.5</v>
      </c>
      <c r="I6">
        <f t="shared" si="0"/>
        <v>4.75</v>
      </c>
      <c r="J6">
        <v>1</v>
      </c>
      <c r="K6" s="3">
        <f>(E6-E$131)/(E$132-E$131)</f>
        <v>0.50000000000000011</v>
      </c>
      <c r="L6" s="3">
        <f>1+(F$131-F6)/(F$132-F$131)</f>
        <v>0.83333333333333326</v>
      </c>
      <c r="M6" s="3">
        <f>(G6-G$131)/(G$132-G$131)</f>
        <v>1</v>
      </c>
      <c r="N6" s="3">
        <f>(H6-H$131)/(H$132-H$131)</f>
        <v>1</v>
      </c>
      <c r="O6" s="3">
        <f>(I6-I$131)/(I$132-I$131)</f>
        <v>8.3166051349719952E-2</v>
      </c>
      <c r="P6" s="3">
        <f>1+(J$131-J6)/(J$132-J$131)</f>
        <v>1</v>
      </c>
      <c r="Q6" s="2">
        <f t="shared" si="1"/>
        <v>0.66661648207158275</v>
      </c>
      <c r="R6" s="3">
        <f t="shared" si="2"/>
        <v>66.661648207158279</v>
      </c>
    </row>
    <row r="7" spans="1:18" x14ac:dyDescent="0.35">
      <c r="A7" t="s">
        <v>10</v>
      </c>
      <c r="B7" t="s">
        <v>58</v>
      </c>
      <c r="C7">
        <v>10</v>
      </c>
      <c r="D7">
        <v>0.9</v>
      </c>
      <c r="E7">
        <v>0.52</v>
      </c>
      <c r="F7">
        <v>0.65</v>
      </c>
      <c r="G7">
        <v>1</v>
      </c>
      <c r="H7">
        <v>0.5</v>
      </c>
      <c r="I7">
        <f t="shared" si="0"/>
        <v>9</v>
      </c>
      <c r="J7">
        <v>1</v>
      </c>
      <c r="K7" s="3">
        <f>(E7-E$131)/(E$132-E$131)</f>
        <v>0.50000000000000011</v>
      </c>
      <c r="L7" s="3">
        <f>1+(F$131-F7)/(F$132-F$131)</f>
        <v>0.83333333333333326</v>
      </c>
      <c r="M7" s="3">
        <f>(G7-G$131)/(G$132-G$131)</f>
        <v>1</v>
      </c>
      <c r="N7" s="3">
        <f>(H7-H$131)/(H$132-H$131)</f>
        <v>1</v>
      </c>
      <c r="O7" s="3">
        <f>(I7-I$131)/(I$132-I$131)</f>
        <v>0.15774106152701545</v>
      </c>
      <c r="P7" s="3">
        <f>1+(J$131-J7)/(J$132-J$131)</f>
        <v>1</v>
      </c>
      <c r="Q7" s="2">
        <f t="shared" si="1"/>
        <v>0.68898898512477136</v>
      </c>
      <c r="R7" s="3">
        <f t="shared" si="2"/>
        <v>68.898898512477132</v>
      </c>
    </row>
    <row r="8" spans="1:18" x14ac:dyDescent="0.35">
      <c r="A8" t="s">
        <v>10</v>
      </c>
      <c r="B8" t="s">
        <v>58</v>
      </c>
      <c r="C8">
        <v>15</v>
      </c>
      <c r="D8">
        <v>0.9</v>
      </c>
      <c r="E8">
        <v>0.52</v>
      </c>
      <c r="F8">
        <v>0.65</v>
      </c>
      <c r="G8">
        <v>1</v>
      </c>
      <c r="H8">
        <v>0.5</v>
      </c>
      <c r="I8">
        <f t="shared" si="0"/>
        <v>13.5</v>
      </c>
      <c r="J8">
        <v>1</v>
      </c>
      <c r="K8" s="3">
        <f>(E8-E$131)/(E$132-E$131)</f>
        <v>0.50000000000000011</v>
      </c>
      <c r="L8" s="3">
        <f>1+(F$131-F8)/(F$132-F$131)</f>
        <v>0.83333333333333326</v>
      </c>
      <c r="M8" s="3">
        <f>(G8-G$131)/(G$132-G$131)</f>
        <v>1</v>
      </c>
      <c r="N8" s="3">
        <f>(H8-H$131)/(H$132-H$131)</f>
        <v>1</v>
      </c>
      <c r="O8" s="3">
        <f>(I8-I$131)/(I$132-I$131)</f>
        <v>0.23670283700885775</v>
      </c>
      <c r="P8" s="3">
        <f>1+(J$131-J8)/(J$132-J$131)</f>
        <v>1</v>
      </c>
      <c r="Q8" s="2">
        <f t="shared" si="1"/>
        <v>0.71267751776932409</v>
      </c>
      <c r="R8" s="3">
        <f t="shared" si="2"/>
        <v>71.267751776932414</v>
      </c>
    </row>
    <row r="9" spans="1:18" x14ac:dyDescent="0.35">
      <c r="A9" t="s">
        <v>10</v>
      </c>
      <c r="B9" t="s">
        <v>58</v>
      </c>
      <c r="C9">
        <v>20</v>
      </c>
      <c r="D9">
        <v>0.8</v>
      </c>
      <c r="E9">
        <v>0.52</v>
      </c>
      <c r="F9">
        <v>0.65</v>
      </c>
      <c r="G9">
        <v>1</v>
      </c>
      <c r="H9">
        <v>0.5</v>
      </c>
      <c r="I9">
        <f t="shared" si="0"/>
        <v>16</v>
      </c>
      <c r="J9">
        <v>1</v>
      </c>
      <c r="K9" s="3">
        <f>(E9-E$131)/(E$132-E$131)</f>
        <v>0.50000000000000011</v>
      </c>
      <c r="L9" s="3">
        <f>1+(F$131-F9)/(F$132-F$131)</f>
        <v>0.83333333333333326</v>
      </c>
      <c r="M9" s="3">
        <f>(G9-G$131)/(G$132-G$131)</f>
        <v>1</v>
      </c>
      <c r="N9" s="3">
        <f>(H9-H$131)/(H$132-H$131)</f>
        <v>1</v>
      </c>
      <c r="O9" s="3">
        <f>(I9-I$131)/(I$132-I$131)</f>
        <v>0.28057049005432566</v>
      </c>
      <c r="P9" s="3">
        <f>1+(J$131-J9)/(J$132-J$131)</f>
        <v>1</v>
      </c>
      <c r="Q9" s="2">
        <f t="shared" si="1"/>
        <v>0.72583781368296441</v>
      </c>
      <c r="R9" s="3">
        <f t="shared" si="2"/>
        <v>72.583781368296442</v>
      </c>
    </row>
    <row r="10" spans="1:18" x14ac:dyDescent="0.35">
      <c r="A10" t="s">
        <v>10</v>
      </c>
      <c r="B10" t="s">
        <v>58</v>
      </c>
      <c r="C10">
        <v>25</v>
      </c>
      <c r="D10">
        <v>0.8</v>
      </c>
      <c r="E10">
        <v>0.52</v>
      </c>
      <c r="F10">
        <v>0.65</v>
      </c>
      <c r="G10">
        <v>1</v>
      </c>
      <c r="H10">
        <v>0.5</v>
      </c>
      <c r="I10">
        <f t="shared" si="0"/>
        <v>20</v>
      </c>
      <c r="J10">
        <v>1</v>
      </c>
      <c r="K10" s="3">
        <f>(E10-E$131)/(E$132-E$131)</f>
        <v>0.50000000000000011</v>
      </c>
      <c r="L10" s="3">
        <f>1+(F$131-F10)/(F$132-F$131)</f>
        <v>0.83333333333333326</v>
      </c>
      <c r="M10" s="3">
        <f>(G10-G$131)/(G$132-G$131)</f>
        <v>1</v>
      </c>
      <c r="N10" s="3">
        <f>(H10-H$131)/(H$132-H$131)</f>
        <v>1</v>
      </c>
      <c r="O10" s="3">
        <f>(I10-I$131)/(I$132-I$131)</f>
        <v>0.35075873492707438</v>
      </c>
      <c r="P10" s="3">
        <f>1+(J$131-J10)/(J$132-J$131)</f>
        <v>1</v>
      </c>
      <c r="Q10" s="2">
        <f t="shared" si="1"/>
        <v>0.746894287144789</v>
      </c>
      <c r="R10" s="3">
        <f t="shared" si="2"/>
        <v>74.689428714478908</v>
      </c>
    </row>
    <row r="11" spans="1:18" x14ac:dyDescent="0.35">
      <c r="A11" t="s">
        <v>10</v>
      </c>
      <c r="B11" t="s">
        <v>58</v>
      </c>
      <c r="C11">
        <v>30</v>
      </c>
      <c r="D11">
        <v>0.8</v>
      </c>
      <c r="E11">
        <v>0.52</v>
      </c>
      <c r="F11">
        <v>0.65</v>
      </c>
      <c r="G11">
        <v>1</v>
      </c>
      <c r="H11">
        <v>0.5</v>
      </c>
      <c r="I11">
        <f t="shared" si="0"/>
        <v>24</v>
      </c>
      <c r="J11">
        <v>1</v>
      </c>
      <c r="K11" s="3">
        <f>(E11-E$131)/(E$132-E$131)</f>
        <v>0.50000000000000011</v>
      </c>
      <c r="L11" s="3">
        <f>1+(F$131-F11)/(F$132-F$131)</f>
        <v>0.83333333333333326</v>
      </c>
      <c r="M11" s="3">
        <f>(G11-G$131)/(G$132-G$131)</f>
        <v>1</v>
      </c>
      <c r="N11" s="3">
        <f>(H11-H$131)/(H$132-H$131)</f>
        <v>1</v>
      </c>
      <c r="O11" s="3">
        <f>(I11-I$131)/(I$132-I$131)</f>
        <v>0.4209469797998231</v>
      </c>
      <c r="P11" s="3">
        <f>1+(J$131-J11)/(J$132-J$131)</f>
        <v>1</v>
      </c>
      <c r="Q11" s="2">
        <f t="shared" si="1"/>
        <v>0.7679507606066136</v>
      </c>
      <c r="R11" s="3">
        <f t="shared" si="2"/>
        <v>76.795076060661358</v>
      </c>
    </row>
    <row r="12" spans="1:18" x14ac:dyDescent="0.35">
      <c r="A12" t="s">
        <v>10</v>
      </c>
      <c r="B12" t="s">
        <v>58</v>
      </c>
      <c r="C12">
        <v>45</v>
      </c>
      <c r="D12">
        <v>0.75</v>
      </c>
      <c r="E12">
        <v>0.52</v>
      </c>
      <c r="F12">
        <v>0.65</v>
      </c>
      <c r="G12">
        <v>1</v>
      </c>
      <c r="H12">
        <v>0.5</v>
      </c>
      <c r="I12">
        <f t="shared" si="0"/>
        <v>33.75</v>
      </c>
      <c r="J12">
        <v>1</v>
      </c>
      <c r="K12" s="3">
        <f>(E12-E$131)/(E$132-E$131)</f>
        <v>0.50000000000000011</v>
      </c>
      <c r="L12" s="3">
        <f>1+(F$131-F12)/(F$132-F$131)</f>
        <v>0.83333333333333326</v>
      </c>
      <c r="M12" s="3">
        <f>(G12-G$131)/(G$132-G$131)</f>
        <v>1</v>
      </c>
      <c r="N12" s="3">
        <f>(H12-H$131)/(H$132-H$131)</f>
        <v>1</v>
      </c>
      <c r="O12" s="3">
        <f>(I12-I$131)/(I$132-I$131)</f>
        <v>0.59203082667714813</v>
      </c>
      <c r="P12" s="3">
        <f>1+(J$131-J12)/(J$132-J$131)</f>
        <v>1</v>
      </c>
      <c r="Q12" s="2">
        <f t="shared" si="1"/>
        <v>0.8192759146698112</v>
      </c>
      <c r="R12" s="3">
        <f t="shared" si="2"/>
        <v>81.927591466981113</v>
      </c>
    </row>
    <row r="13" spans="1:18" x14ac:dyDescent="0.35">
      <c r="A13" t="s">
        <v>10</v>
      </c>
      <c r="B13" t="s">
        <v>58</v>
      </c>
      <c r="C13">
        <v>60</v>
      </c>
      <c r="D13">
        <v>0.7</v>
      </c>
      <c r="E13">
        <v>0.52</v>
      </c>
      <c r="F13">
        <v>0.65</v>
      </c>
      <c r="G13">
        <v>1</v>
      </c>
      <c r="H13">
        <v>0.5</v>
      </c>
      <c r="I13">
        <f t="shared" si="0"/>
        <v>42</v>
      </c>
      <c r="J13">
        <v>1</v>
      </c>
      <c r="K13" s="3">
        <f>(E13-E$131)/(E$132-E$131)</f>
        <v>0.50000000000000011</v>
      </c>
      <c r="L13" s="3">
        <f>1+(F$131-F13)/(F$132-F$131)</f>
        <v>0.83333333333333326</v>
      </c>
      <c r="M13" s="3">
        <f>(G13-G$131)/(G$132-G$131)</f>
        <v>1</v>
      </c>
      <c r="N13" s="3">
        <f>(H13-H$131)/(H$132-H$131)</f>
        <v>1</v>
      </c>
      <c r="O13" s="3">
        <f>(I13-I$131)/(I$132-I$131)</f>
        <v>0.7367940817271923</v>
      </c>
      <c r="P13" s="3">
        <f>1+(J$131-J13)/(J$132-J$131)</f>
        <v>1</v>
      </c>
      <c r="Q13" s="2">
        <f t="shared" si="1"/>
        <v>0.86270489118482441</v>
      </c>
      <c r="R13" s="3">
        <f t="shared" si="2"/>
        <v>86.270489118482445</v>
      </c>
    </row>
    <row r="14" spans="1:18" x14ac:dyDescent="0.35">
      <c r="A14" t="s">
        <v>11</v>
      </c>
      <c r="B14" t="s">
        <v>25</v>
      </c>
      <c r="C14">
        <v>10</v>
      </c>
      <c r="D14">
        <v>0.9</v>
      </c>
      <c r="E14">
        <v>0.48</v>
      </c>
      <c r="F14">
        <v>0.65</v>
      </c>
      <c r="G14">
        <v>0.6</v>
      </c>
      <c r="H14">
        <v>0.3</v>
      </c>
      <c r="I14">
        <f t="shared" si="0"/>
        <v>9</v>
      </c>
      <c r="J14">
        <v>7</v>
      </c>
      <c r="K14" s="3">
        <f>(E14-E$131)/(E$132-E$131)</f>
        <v>0.27777777777777773</v>
      </c>
      <c r="L14" s="3">
        <f>1+(F$131-F14)/(F$132-F$131)</f>
        <v>0.83333333333333326</v>
      </c>
      <c r="M14" s="3">
        <f>(G14-G$131)/(G$132-G$131)</f>
        <v>0.27272727272727265</v>
      </c>
      <c r="N14" s="3">
        <f>(H14-H$131)/(H$132-H$131)</f>
        <v>0.49999999999999994</v>
      </c>
      <c r="O14" s="3">
        <f>(I14-I$131)/(I$132-I$131)</f>
        <v>0.15774106152701545</v>
      </c>
      <c r="P14" s="3">
        <f>1+(J$131-J14)/(J$132-J$131)</f>
        <v>0</v>
      </c>
      <c r="Q14" s="2">
        <f t="shared" si="1"/>
        <v>0.29858494472073088</v>
      </c>
      <c r="R14" s="3">
        <f t="shared" si="2"/>
        <v>29.858494472073087</v>
      </c>
    </row>
    <row r="15" spans="1:18" x14ac:dyDescent="0.35">
      <c r="A15" t="s">
        <v>11</v>
      </c>
      <c r="B15" t="s">
        <v>25</v>
      </c>
      <c r="C15">
        <v>20</v>
      </c>
      <c r="D15">
        <v>0.8</v>
      </c>
      <c r="E15">
        <v>0.48</v>
      </c>
      <c r="F15">
        <v>0.65</v>
      </c>
      <c r="G15">
        <v>0.6</v>
      </c>
      <c r="H15">
        <v>0.3</v>
      </c>
      <c r="I15">
        <f t="shared" si="0"/>
        <v>16</v>
      </c>
      <c r="J15">
        <v>7</v>
      </c>
      <c r="K15" s="3">
        <f>(E15-E$131)/(E$132-E$131)</f>
        <v>0.27777777777777773</v>
      </c>
      <c r="L15" s="3">
        <f>1+(F$131-F15)/(F$132-F$131)</f>
        <v>0.83333333333333326</v>
      </c>
      <c r="M15" s="3">
        <f>(G15-G$131)/(G$132-G$131)</f>
        <v>0.27272727272727265</v>
      </c>
      <c r="N15" s="3">
        <f>(H15-H$131)/(H$132-H$131)</f>
        <v>0.49999999999999994</v>
      </c>
      <c r="O15" s="3">
        <f>(I15-I$131)/(I$132-I$131)</f>
        <v>0.28057049005432566</v>
      </c>
      <c r="P15" s="3">
        <f>1+(J$131-J15)/(J$132-J$131)</f>
        <v>0</v>
      </c>
      <c r="Q15" s="2">
        <f t="shared" si="1"/>
        <v>0.33543377327892393</v>
      </c>
      <c r="R15" s="3">
        <f t="shared" si="2"/>
        <v>33.543377327892394</v>
      </c>
    </row>
    <row r="16" spans="1:18" x14ac:dyDescent="0.35">
      <c r="A16" t="s">
        <v>11</v>
      </c>
      <c r="B16" t="s">
        <v>25</v>
      </c>
      <c r="C16">
        <v>30</v>
      </c>
      <c r="D16">
        <v>0.8</v>
      </c>
      <c r="E16">
        <v>0.48</v>
      </c>
      <c r="F16">
        <v>0.65</v>
      </c>
      <c r="G16">
        <v>0.6</v>
      </c>
      <c r="H16">
        <v>0.3</v>
      </c>
      <c r="I16">
        <f t="shared" si="0"/>
        <v>24</v>
      </c>
      <c r="J16">
        <v>7</v>
      </c>
      <c r="K16" s="3">
        <f>(E16-E$131)/(E$132-E$131)</f>
        <v>0.27777777777777773</v>
      </c>
      <c r="L16" s="3">
        <f>1+(F$131-F16)/(F$132-F$131)</f>
        <v>0.83333333333333326</v>
      </c>
      <c r="M16" s="3">
        <f>(G16-G$131)/(G$132-G$131)</f>
        <v>0.27272727272727265</v>
      </c>
      <c r="N16" s="3">
        <f>(H16-H$131)/(H$132-H$131)</f>
        <v>0.49999999999999994</v>
      </c>
      <c r="O16" s="3">
        <f>(I16-I$131)/(I$132-I$131)</f>
        <v>0.4209469797998231</v>
      </c>
      <c r="P16" s="3">
        <f>1+(J$131-J16)/(J$132-J$131)</f>
        <v>0</v>
      </c>
      <c r="Q16" s="2">
        <f t="shared" si="1"/>
        <v>0.37754672020257318</v>
      </c>
      <c r="R16" s="3">
        <f t="shared" si="2"/>
        <v>37.754672020257317</v>
      </c>
    </row>
    <row r="17" spans="1:18" x14ac:dyDescent="0.35">
      <c r="A17" t="s">
        <v>11</v>
      </c>
      <c r="B17" t="s">
        <v>24</v>
      </c>
      <c r="C17">
        <v>5</v>
      </c>
      <c r="D17">
        <v>0.95</v>
      </c>
      <c r="E17">
        <v>0.48</v>
      </c>
      <c r="F17">
        <v>0.7</v>
      </c>
      <c r="G17">
        <v>0.6</v>
      </c>
      <c r="H17">
        <v>0.3</v>
      </c>
      <c r="I17">
        <f t="shared" si="0"/>
        <v>4.75</v>
      </c>
      <c r="J17">
        <v>1</v>
      </c>
      <c r="K17" s="3">
        <f>(E17-E$131)/(E$132-E$131)</f>
        <v>0.27777777777777773</v>
      </c>
      <c r="L17" s="3">
        <f>1+(F$131-F17)/(F$132-F$131)</f>
        <v>0.66666666666666674</v>
      </c>
      <c r="M17" s="3">
        <f>(G17-G$131)/(G$132-G$131)</f>
        <v>0.27272727272727265</v>
      </c>
      <c r="N17" s="3">
        <f>(H17-H$131)/(H$132-H$131)</f>
        <v>0.49999999999999994</v>
      </c>
      <c r="O17" s="3">
        <f>(I17-I$131)/(I$132-I$131)</f>
        <v>8.3166051349719952E-2</v>
      </c>
      <c r="P17" s="3">
        <f>1+(J$131-J17)/(J$132-J$131)</f>
        <v>1</v>
      </c>
      <c r="Q17" s="2">
        <f t="shared" si="1"/>
        <v>0.31787910833420885</v>
      </c>
      <c r="R17" s="3">
        <f t="shared" si="2"/>
        <v>31.787910833420884</v>
      </c>
    </row>
    <row r="18" spans="1:18" x14ac:dyDescent="0.35">
      <c r="A18" t="s">
        <v>11</v>
      </c>
      <c r="B18" t="s">
        <v>24</v>
      </c>
      <c r="C18">
        <v>15</v>
      </c>
      <c r="D18">
        <v>0.9</v>
      </c>
      <c r="E18">
        <v>0.48</v>
      </c>
      <c r="F18">
        <v>0.7</v>
      </c>
      <c r="G18">
        <v>0.6</v>
      </c>
      <c r="H18">
        <v>0.3</v>
      </c>
      <c r="I18">
        <f t="shared" si="0"/>
        <v>13.5</v>
      </c>
      <c r="J18">
        <v>1</v>
      </c>
      <c r="K18" s="3">
        <f>(E18-E$131)/(E$132-E$131)</f>
        <v>0.27777777777777773</v>
      </c>
      <c r="L18" s="3">
        <f>1+(F$131-F18)/(F$132-F$131)</f>
        <v>0.66666666666666674</v>
      </c>
      <c r="M18" s="3">
        <f>(G18-G$131)/(G$132-G$131)</f>
        <v>0.27272727272727265</v>
      </c>
      <c r="N18" s="3">
        <f>(H18-H$131)/(H$132-H$131)</f>
        <v>0.49999999999999994</v>
      </c>
      <c r="O18" s="3">
        <f>(I18-I$131)/(I$132-I$131)</f>
        <v>0.23670283700885775</v>
      </c>
      <c r="P18" s="3">
        <f>1+(J$131-J18)/(J$132-J$131)</f>
        <v>1</v>
      </c>
      <c r="Q18" s="2">
        <f t="shared" si="1"/>
        <v>0.36394014403195019</v>
      </c>
      <c r="R18" s="3">
        <f t="shared" si="2"/>
        <v>36.394014403195015</v>
      </c>
    </row>
    <row r="19" spans="1:18" x14ac:dyDescent="0.35">
      <c r="A19" t="s">
        <v>11</v>
      </c>
      <c r="B19" t="s">
        <v>24</v>
      </c>
      <c r="C19">
        <v>20</v>
      </c>
      <c r="D19">
        <v>0.8</v>
      </c>
      <c r="E19">
        <v>0.48</v>
      </c>
      <c r="F19">
        <v>0.7</v>
      </c>
      <c r="G19">
        <v>0.6</v>
      </c>
      <c r="H19">
        <v>0.3</v>
      </c>
      <c r="I19">
        <f t="shared" si="0"/>
        <v>16</v>
      </c>
      <c r="J19">
        <v>1</v>
      </c>
      <c r="K19" s="3">
        <f>(E19-E$131)/(E$132-E$131)</f>
        <v>0.27777777777777773</v>
      </c>
      <c r="L19" s="3">
        <f>1+(F$131-F19)/(F$132-F$131)</f>
        <v>0.66666666666666674</v>
      </c>
      <c r="M19" s="3">
        <f>(G19-G$131)/(G$132-G$131)</f>
        <v>0.27272727272727265</v>
      </c>
      <c r="N19" s="3">
        <f>(H19-H$131)/(H$132-H$131)</f>
        <v>0.49999999999999994</v>
      </c>
      <c r="O19" s="3">
        <f>(I19-I$131)/(I$132-I$131)</f>
        <v>0.28057049005432566</v>
      </c>
      <c r="P19" s="3">
        <f>1+(J$131-J19)/(J$132-J$131)</f>
        <v>1</v>
      </c>
      <c r="Q19" s="2">
        <f t="shared" si="1"/>
        <v>0.37710043994559056</v>
      </c>
      <c r="R19" s="3">
        <f t="shared" si="2"/>
        <v>37.710043994559058</v>
      </c>
    </row>
    <row r="20" spans="1:18" x14ac:dyDescent="0.35">
      <c r="A20" t="s">
        <v>11</v>
      </c>
      <c r="B20" t="s">
        <v>58</v>
      </c>
      <c r="C20">
        <v>60</v>
      </c>
      <c r="D20">
        <v>0.95</v>
      </c>
      <c r="E20">
        <v>0.48</v>
      </c>
      <c r="F20">
        <v>0.75</v>
      </c>
      <c r="G20">
        <v>0.6</v>
      </c>
      <c r="H20">
        <v>0.3</v>
      </c>
      <c r="I20">
        <f t="shared" si="0"/>
        <v>57</v>
      </c>
      <c r="J20">
        <v>1</v>
      </c>
      <c r="K20" s="3">
        <f>(E20-E$131)/(E$132-E$131)</f>
        <v>0.27777777777777773</v>
      </c>
      <c r="L20" s="3">
        <f>1+(F$131-F20)/(F$132-F$131)</f>
        <v>0.5</v>
      </c>
      <c r="M20" s="3">
        <f>(G20-G$131)/(G$132-G$131)</f>
        <v>0.27272727272727265</v>
      </c>
      <c r="N20" s="3">
        <f>(H20-H$131)/(H$132-H$131)</f>
        <v>0.49999999999999994</v>
      </c>
      <c r="O20" s="3">
        <f>(I20-I$131)/(I$132-I$131)</f>
        <v>1</v>
      </c>
      <c r="P20" s="3">
        <f>1+(J$131-J20)/(J$132-J$131)</f>
        <v>1</v>
      </c>
      <c r="Q20" s="2">
        <f t="shared" si="1"/>
        <v>0.58459595959595956</v>
      </c>
      <c r="R20" s="3">
        <f t="shared" si="2"/>
        <v>58.459595959595958</v>
      </c>
    </row>
    <row r="21" spans="1:18" x14ac:dyDescent="0.35">
      <c r="A21" t="s">
        <v>12</v>
      </c>
      <c r="B21" t="s">
        <v>26</v>
      </c>
      <c r="C21" s="9">
        <v>3.2</v>
      </c>
      <c r="D21">
        <v>1</v>
      </c>
      <c r="E21">
        <v>0.48</v>
      </c>
      <c r="F21">
        <v>0.9</v>
      </c>
      <c r="G21">
        <v>0.55000000000000004</v>
      </c>
      <c r="H21" s="9">
        <v>0.24</v>
      </c>
      <c r="I21">
        <f t="shared" si="0"/>
        <v>3.2</v>
      </c>
      <c r="J21">
        <v>4</v>
      </c>
      <c r="K21" s="3">
        <f>(E21-E$131)/(E$132-E$131)</f>
        <v>0.27777777777777773</v>
      </c>
      <c r="L21" s="3">
        <f>1+(F$131-F21)/(F$132-F$131)+0.01</f>
        <v>0.01</v>
      </c>
      <c r="M21" s="3">
        <f>(G21-G$131)/(G$132-G$131)</f>
        <v>0.18181818181818185</v>
      </c>
      <c r="N21" s="3">
        <f>(H21-H$131)/(H$132-H$131)</f>
        <v>0.34999999999999992</v>
      </c>
      <c r="O21" s="3">
        <f>(I21-I$131)/(I$132-I$131)</f>
        <v>5.5968106461529818E-2</v>
      </c>
      <c r="P21" s="3">
        <f>1+(J$131-J21)/(J$132-J$131)</f>
        <v>0.5</v>
      </c>
      <c r="Q21" s="2">
        <f t="shared" si="1"/>
        <v>0.19461366426169124</v>
      </c>
      <c r="R21" s="3">
        <f t="shared" si="2"/>
        <v>19.461366426169125</v>
      </c>
    </row>
    <row r="22" spans="1:18" x14ac:dyDescent="0.35">
      <c r="A22" t="s">
        <v>12</v>
      </c>
      <c r="B22" t="s">
        <v>27</v>
      </c>
      <c r="C22">
        <v>0.42</v>
      </c>
      <c r="D22">
        <v>1</v>
      </c>
      <c r="E22">
        <v>0.48</v>
      </c>
      <c r="F22">
        <v>0.9</v>
      </c>
      <c r="G22">
        <v>0.45</v>
      </c>
      <c r="H22">
        <v>0.13</v>
      </c>
      <c r="I22">
        <f t="shared" si="0"/>
        <v>0.42</v>
      </c>
      <c r="J22">
        <v>6</v>
      </c>
      <c r="K22" s="3">
        <f>(E22-E$131)/(E$132-E$131)</f>
        <v>0.27777777777777773</v>
      </c>
      <c r="L22" s="3">
        <f t="shared" ref="L22:L28" si="3">1+(F$131-F22)/(F$132-F$131)+0.01</f>
        <v>0.01</v>
      </c>
      <c r="M22" s="3">
        <f>(G22-G$131)/(G$132-G$131)</f>
        <v>0</v>
      </c>
      <c r="N22" s="3">
        <f>(H22-H$131)/(H$132-H$131)</f>
        <v>7.4999999999999997E-2</v>
      </c>
      <c r="O22" s="3">
        <f>(I22-I$131)/(I$132-I$131)</f>
        <v>7.1872762749694667E-3</v>
      </c>
      <c r="P22" s="3">
        <f>1+(J$131-J22)/(J$132-J$131)</f>
        <v>0.16666666666666663</v>
      </c>
      <c r="Q22" s="2">
        <f t="shared" si="1"/>
        <v>5.3767293993601945E-2</v>
      </c>
      <c r="R22" s="3">
        <f t="shared" si="2"/>
        <v>5.3767293993601948</v>
      </c>
    </row>
    <row r="23" spans="1:18" x14ac:dyDescent="0.35">
      <c r="A23" t="s">
        <v>12</v>
      </c>
      <c r="B23" t="s">
        <v>28</v>
      </c>
      <c r="C23">
        <v>0.39</v>
      </c>
      <c r="D23">
        <v>1</v>
      </c>
      <c r="E23">
        <v>0.48</v>
      </c>
      <c r="F23">
        <v>0.9</v>
      </c>
      <c r="G23">
        <v>0.55000000000000004</v>
      </c>
      <c r="H23">
        <v>0.13</v>
      </c>
      <c r="I23">
        <f t="shared" si="0"/>
        <v>0.39</v>
      </c>
      <c r="J23">
        <v>6</v>
      </c>
      <c r="K23" s="3">
        <f>(E23-E$131)/(E$132-E$131)</f>
        <v>0.27777777777777773</v>
      </c>
      <c r="L23" s="3">
        <f t="shared" si="3"/>
        <v>0.01</v>
      </c>
      <c r="M23" s="3">
        <f>(G23-G$131)/(G$132-G$131)</f>
        <v>0.18181818181818185</v>
      </c>
      <c r="N23" s="3">
        <f>(H23-H$131)/(H$132-H$131)</f>
        <v>7.4999999999999997E-2</v>
      </c>
      <c r="O23" s="3">
        <f>(I23-I$131)/(I$132-I$131)</f>
        <v>6.6608644384238526E-3</v>
      </c>
      <c r="P23" s="3">
        <f>1+(J$131-J23)/(J$132-J$131)</f>
        <v>0.16666666666666663</v>
      </c>
      <c r="Q23" s="2">
        <f t="shared" si="1"/>
        <v>0.10815482498809281</v>
      </c>
      <c r="R23" s="3">
        <f t="shared" si="2"/>
        <v>10.815482498809281</v>
      </c>
    </row>
    <row r="24" spans="1:18" x14ac:dyDescent="0.35">
      <c r="A24" t="s">
        <v>12</v>
      </c>
      <c r="B24" t="s">
        <v>29</v>
      </c>
      <c r="C24">
        <v>0.28000000000000003</v>
      </c>
      <c r="D24">
        <v>1</v>
      </c>
      <c r="E24">
        <v>0.48</v>
      </c>
      <c r="F24">
        <v>0.9</v>
      </c>
      <c r="G24">
        <v>0.55000000000000004</v>
      </c>
      <c r="H24">
        <v>0.13</v>
      </c>
      <c r="I24">
        <f t="shared" si="0"/>
        <v>0.28000000000000003</v>
      </c>
      <c r="J24">
        <v>6</v>
      </c>
      <c r="K24" s="3">
        <f>(E24-E$131)/(E$132-E$131)</f>
        <v>0.27777777777777773</v>
      </c>
      <c r="L24" s="3">
        <f t="shared" si="3"/>
        <v>0.01</v>
      </c>
      <c r="M24" s="3">
        <f>(G24-G$131)/(G$132-G$131)</f>
        <v>0.18181818181818185</v>
      </c>
      <c r="N24" s="3">
        <f>(H24-H$131)/(H$132-H$131)</f>
        <v>7.4999999999999997E-2</v>
      </c>
      <c r="O24" s="3">
        <f>(I24-I$131)/(I$132-I$131)</f>
        <v>4.7306877044232627E-3</v>
      </c>
      <c r="P24" s="3">
        <f>1+(J$131-J24)/(J$132-J$131)</f>
        <v>0.16666666666666663</v>
      </c>
      <c r="Q24" s="2">
        <f t="shared" si="1"/>
        <v>0.10757577196789264</v>
      </c>
      <c r="R24" s="3">
        <f t="shared" si="2"/>
        <v>10.757577196789263</v>
      </c>
    </row>
    <row r="25" spans="1:18" x14ac:dyDescent="0.35">
      <c r="A25" t="s">
        <v>13</v>
      </c>
      <c r="B25" t="s">
        <v>26</v>
      </c>
      <c r="C25" s="9">
        <v>4.0999999999999996</v>
      </c>
      <c r="D25">
        <v>1</v>
      </c>
      <c r="E25">
        <v>0.48</v>
      </c>
      <c r="F25">
        <v>0.9</v>
      </c>
      <c r="G25">
        <v>0.55000000000000004</v>
      </c>
      <c r="H25" s="9">
        <v>0.28999999999999998</v>
      </c>
      <c r="I25">
        <f t="shared" si="0"/>
        <v>4.0999999999999996</v>
      </c>
      <c r="J25">
        <v>4</v>
      </c>
      <c r="K25" s="3">
        <f>(E25-E$131)/(E$132-E$131)</f>
        <v>0.27777777777777773</v>
      </c>
      <c r="L25" s="3">
        <f t="shared" si="3"/>
        <v>0.01</v>
      </c>
      <c r="M25" s="3">
        <f>(G25-G$131)/(G$132-G$131)</f>
        <v>0.18181818181818185</v>
      </c>
      <c r="N25" s="3">
        <f>(H25-H$131)/(H$132-H$131)</f>
        <v>0.47499999999999992</v>
      </c>
      <c r="O25" s="3">
        <f>(I25-I$131)/(I$132-I$131)</f>
        <v>7.1760461557898281E-2</v>
      </c>
      <c r="P25" s="3">
        <f>1+(J$131-J25)/(J$132-J$131)</f>
        <v>0.5</v>
      </c>
      <c r="Q25" s="2">
        <f t="shared" si="1"/>
        <v>0.2243513707906018</v>
      </c>
      <c r="R25" s="3">
        <f t="shared" si="2"/>
        <v>22.43513707906018</v>
      </c>
    </row>
    <row r="26" spans="1:18" x14ac:dyDescent="0.35">
      <c r="A26" t="s">
        <v>13</v>
      </c>
      <c r="B26" t="s">
        <v>27</v>
      </c>
      <c r="C26">
        <v>0.79</v>
      </c>
      <c r="D26">
        <v>1</v>
      </c>
      <c r="E26">
        <v>0.48</v>
      </c>
      <c r="F26">
        <v>0.9</v>
      </c>
      <c r="G26">
        <v>0.45</v>
      </c>
      <c r="H26">
        <v>0.18</v>
      </c>
      <c r="I26">
        <f t="shared" si="0"/>
        <v>0.79</v>
      </c>
      <c r="J26">
        <v>7</v>
      </c>
      <c r="K26" s="3">
        <f>(E26-E$131)/(E$132-E$131)</f>
        <v>0.27777777777777773</v>
      </c>
      <c r="L26" s="3">
        <f t="shared" si="3"/>
        <v>0.01</v>
      </c>
      <c r="M26" s="3">
        <f>(G26-G$131)/(G$132-G$131)</f>
        <v>0</v>
      </c>
      <c r="N26" s="3">
        <f>(H26-H$131)/(H$132-H$131)</f>
        <v>0.19999999999999996</v>
      </c>
      <c r="O26" s="3">
        <f>(I26-I$131)/(I$132-I$131)</f>
        <v>1.3679688925698725E-2</v>
      </c>
      <c r="P26" s="3">
        <f>1+(J$131-J26)/(J$132-J$131)</f>
        <v>0</v>
      </c>
      <c r="Q26" s="2">
        <f t="shared" si="1"/>
        <v>7.2381684455487386E-2</v>
      </c>
      <c r="R26" s="3">
        <f t="shared" si="2"/>
        <v>7.2381684455487383</v>
      </c>
    </row>
    <row r="27" spans="1:18" x14ac:dyDescent="0.35">
      <c r="A27" t="s">
        <v>13</v>
      </c>
      <c r="B27" t="s">
        <v>28</v>
      </c>
      <c r="C27">
        <v>0.76</v>
      </c>
      <c r="D27">
        <v>1</v>
      </c>
      <c r="E27">
        <v>0.48</v>
      </c>
      <c r="F27">
        <v>0.9</v>
      </c>
      <c r="G27">
        <v>0.55000000000000004</v>
      </c>
      <c r="H27">
        <v>0.18</v>
      </c>
      <c r="I27">
        <f t="shared" si="0"/>
        <v>0.76</v>
      </c>
      <c r="J27">
        <v>7</v>
      </c>
      <c r="K27" s="3">
        <f>(E27-E$131)/(E$132-E$131)</f>
        <v>0.27777777777777773</v>
      </c>
      <c r="L27" s="3">
        <f t="shared" si="3"/>
        <v>0.01</v>
      </c>
      <c r="M27" s="3">
        <f>(G27-G$131)/(G$132-G$131)</f>
        <v>0.18181818181818185</v>
      </c>
      <c r="N27" s="3">
        <f>(H27-H$131)/(H$132-H$131)</f>
        <v>0.19999999999999996</v>
      </c>
      <c r="O27" s="3">
        <f>(I27-I$131)/(I$132-I$131)</f>
        <v>1.3153277089153108E-2</v>
      </c>
      <c r="P27" s="3">
        <f>1+(J$131-J27)/(J$132-J$131)</f>
        <v>0</v>
      </c>
      <c r="Q27" s="2">
        <f t="shared" si="1"/>
        <v>0.12676921544997824</v>
      </c>
      <c r="R27" s="3">
        <f t="shared" si="2"/>
        <v>12.676921544997825</v>
      </c>
    </row>
    <row r="28" spans="1:18" x14ac:dyDescent="0.35">
      <c r="A28" t="s">
        <v>13</v>
      </c>
      <c r="B28" t="s">
        <v>29</v>
      </c>
      <c r="C28">
        <v>0.94</v>
      </c>
      <c r="D28">
        <v>1</v>
      </c>
      <c r="E28">
        <v>0.48</v>
      </c>
      <c r="F28">
        <v>0.9</v>
      </c>
      <c r="G28">
        <v>0.55000000000000004</v>
      </c>
      <c r="H28">
        <v>0.18</v>
      </c>
      <c r="I28">
        <f t="shared" si="0"/>
        <v>0.94</v>
      </c>
      <c r="J28">
        <v>7</v>
      </c>
      <c r="K28" s="3">
        <f>(E28-E$131)/(E$132-E$131)</f>
        <v>0.27777777777777773</v>
      </c>
      <c r="L28" s="3">
        <f t="shared" si="3"/>
        <v>0.01</v>
      </c>
      <c r="M28" s="3">
        <f>(G28-G$131)/(G$132-G$131)</f>
        <v>0.18181818181818185</v>
      </c>
      <c r="N28" s="3">
        <f>(H28-H$131)/(H$132-H$131)</f>
        <v>0.19999999999999996</v>
      </c>
      <c r="O28" s="3">
        <f>(I28-I$131)/(I$132-I$131)</f>
        <v>1.63117481084268E-2</v>
      </c>
      <c r="P28" s="3">
        <f>1+(J$131-J28)/(J$132-J$131)</f>
        <v>0</v>
      </c>
      <c r="Q28" s="2">
        <f t="shared" si="1"/>
        <v>0.12771675675576036</v>
      </c>
      <c r="R28" s="3">
        <f t="shared" si="2"/>
        <v>12.771675675576036</v>
      </c>
    </row>
    <row r="29" spans="1:18" x14ac:dyDescent="0.35">
      <c r="A29" t="s">
        <v>14</v>
      </c>
      <c r="B29" t="s">
        <v>30</v>
      </c>
      <c r="C29">
        <v>4.5</v>
      </c>
      <c r="D29">
        <v>1</v>
      </c>
      <c r="E29">
        <v>0.5</v>
      </c>
      <c r="F29">
        <v>0.7</v>
      </c>
      <c r="G29">
        <v>0.45</v>
      </c>
      <c r="H29">
        <v>0.2</v>
      </c>
      <c r="I29">
        <f t="shared" si="0"/>
        <v>4.5</v>
      </c>
      <c r="J29">
        <v>7</v>
      </c>
      <c r="K29" s="3">
        <f>(E29-E$131)/(E$132-E$131)</f>
        <v>0.38888888888888895</v>
      </c>
      <c r="L29" s="3">
        <f>1+(F$131-F29)/(F$132-F$131)</f>
        <v>0.66666666666666674</v>
      </c>
      <c r="M29" s="3">
        <f>(G29-G$131)/(G$132-G$131)</f>
        <v>0</v>
      </c>
      <c r="N29" s="3">
        <f>(H29-H$131)/(H$132-H$131)</f>
        <v>0.25</v>
      </c>
      <c r="O29" s="3">
        <f>(I29-I$131)/(I$132-I$131)</f>
        <v>7.8779286045173161E-2</v>
      </c>
      <c r="P29" s="3">
        <f>1+(J$131-J29)/(J$132-J$131)</f>
        <v>0</v>
      </c>
      <c r="Q29" s="2">
        <f t="shared" si="1"/>
        <v>0.1458560080357742</v>
      </c>
      <c r="R29" s="3">
        <f t="shared" si="2"/>
        <v>14.585600803577419</v>
      </c>
    </row>
    <row r="30" spans="1:18" x14ac:dyDescent="0.35">
      <c r="A30" t="s">
        <v>14</v>
      </c>
      <c r="B30" t="s">
        <v>31</v>
      </c>
      <c r="C30">
        <v>3</v>
      </c>
      <c r="D30">
        <v>1</v>
      </c>
      <c r="E30">
        <v>0.5</v>
      </c>
      <c r="F30">
        <v>0.7</v>
      </c>
      <c r="G30">
        <v>0.45</v>
      </c>
      <c r="H30">
        <v>0.25</v>
      </c>
      <c r="I30">
        <f t="shared" si="0"/>
        <v>3</v>
      </c>
      <c r="J30">
        <v>5</v>
      </c>
      <c r="K30" s="3">
        <f>(E30-E$131)/(E$132-E$131)</f>
        <v>0.38888888888888895</v>
      </c>
      <c r="L30" s="3">
        <f>1+(F$131-F30)/(F$132-F$131)</f>
        <v>0.66666666666666674</v>
      </c>
      <c r="M30" s="3">
        <f>(G30-G$131)/(G$132-G$131)</f>
        <v>0</v>
      </c>
      <c r="N30" s="3">
        <f>(H30-H$131)/(H$132-H$131)</f>
        <v>0.37499999999999994</v>
      </c>
      <c r="O30" s="3">
        <f>(I30-I$131)/(I$132-I$131)</f>
        <v>5.2458694217892385E-2</v>
      </c>
      <c r="P30" s="3">
        <f>1+(J$131-J30)/(J$132-J$131)</f>
        <v>0.33333333333333337</v>
      </c>
      <c r="Q30" s="2">
        <f t="shared" si="1"/>
        <v>0.17962649715425663</v>
      </c>
      <c r="R30" s="3">
        <f t="shared" si="2"/>
        <v>17.962649715425663</v>
      </c>
    </row>
    <row r="31" spans="1:18" x14ac:dyDescent="0.35">
      <c r="A31" t="s">
        <v>14</v>
      </c>
      <c r="B31" t="s">
        <v>32</v>
      </c>
      <c r="C31">
        <v>2</v>
      </c>
      <c r="D31">
        <v>1</v>
      </c>
      <c r="E31">
        <v>0.5</v>
      </c>
      <c r="F31">
        <v>0.7</v>
      </c>
      <c r="G31">
        <v>0.45</v>
      </c>
      <c r="H31">
        <v>0.2</v>
      </c>
      <c r="I31">
        <f t="shared" si="0"/>
        <v>2</v>
      </c>
      <c r="J31">
        <v>4</v>
      </c>
      <c r="K31" s="3">
        <f>(E31-E$131)/(E$132-E$131)</f>
        <v>0.38888888888888895</v>
      </c>
      <c r="L31" s="3">
        <f>1+(F$131-F31)/(F$132-F$131)</f>
        <v>0.66666666666666674</v>
      </c>
      <c r="M31" s="3">
        <f>(G31-G$131)/(G$132-G$131)</f>
        <v>0</v>
      </c>
      <c r="N31" s="3">
        <f>(H31-H$131)/(H$132-H$131)</f>
        <v>0.25</v>
      </c>
      <c r="O31" s="3">
        <f>(I31-I$131)/(I$132-I$131)</f>
        <v>3.4911632999705206E-2</v>
      </c>
      <c r="P31" s="3">
        <f>1+(J$131-J31)/(J$132-J$131)</f>
        <v>0.5</v>
      </c>
      <c r="Q31" s="2">
        <f t="shared" si="1"/>
        <v>0.15769571212213379</v>
      </c>
      <c r="R31" s="3">
        <f t="shared" si="2"/>
        <v>15.769571212213378</v>
      </c>
    </row>
    <row r="32" spans="1:18" x14ac:dyDescent="0.35">
      <c r="A32" t="s">
        <v>14</v>
      </c>
      <c r="B32" t="s">
        <v>33</v>
      </c>
      <c r="C32">
        <v>3</v>
      </c>
      <c r="D32">
        <v>1</v>
      </c>
      <c r="E32">
        <v>0.5</v>
      </c>
      <c r="F32">
        <v>0.7</v>
      </c>
      <c r="G32">
        <v>0.45</v>
      </c>
      <c r="H32">
        <v>0.2</v>
      </c>
      <c r="I32">
        <f t="shared" si="0"/>
        <v>3</v>
      </c>
      <c r="J32">
        <v>6</v>
      </c>
      <c r="K32" s="3">
        <f>(E32-E$131)/(E$132-E$131)</f>
        <v>0.38888888888888895</v>
      </c>
      <c r="L32" s="3">
        <f>1+(F$131-F32)/(F$132-F$131)</f>
        <v>0.66666666666666674</v>
      </c>
      <c r="M32" s="3">
        <f>(G32-G$131)/(G$132-G$131)</f>
        <v>0</v>
      </c>
      <c r="N32" s="3">
        <f>(H32-H$131)/(H$132-H$131)</f>
        <v>0.25</v>
      </c>
      <c r="O32" s="3">
        <f>(I32-I$131)/(I$132-I$131)</f>
        <v>5.2458694217892385E-2</v>
      </c>
      <c r="P32" s="3">
        <f>1+(J$131-J32)/(J$132-J$131)</f>
        <v>0.16666666666666663</v>
      </c>
      <c r="Q32" s="2">
        <f t="shared" si="1"/>
        <v>0.14629316382092331</v>
      </c>
      <c r="R32" s="3">
        <f t="shared" si="2"/>
        <v>14.62931638209233</v>
      </c>
    </row>
    <row r="33" spans="1:18" x14ac:dyDescent="0.35">
      <c r="A33" t="s">
        <v>15</v>
      </c>
      <c r="B33" t="s">
        <v>34</v>
      </c>
      <c r="C33">
        <v>10</v>
      </c>
      <c r="D33">
        <v>0.55000000000000004</v>
      </c>
      <c r="E33">
        <v>0.48</v>
      </c>
      <c r="F33">
        <v>0.65</v>
      </c>
      <c r="G33">
        <v>1</v>
      </c>
      <c r="H33">
        <v>0.45</v>
      </c>
      <c r="I33">
        <f t="shared" si="0"/>
        <v>5.5</v>
      </c>
      <c r="J33">
        <v>1.5</v>
      </c>
      <c r="K33" s="3">
        <f>(E33-E$131)/(E$132-E$131)</f>
        <v>0.27777777777777773</v>
      </c>
      <c r="L33" s="3">
        <f>1+(F$131-F33)/(F$132-F$131)</f>
        <v>0.83333333333333326</v>
      </c>
      <c r="M33" s="3">
        <f>(G33-G$131)/(G$132-G$131)</f>
        <v>1</v>
      </c>
      <c r="N33" s="3">
        <f>(H33-H$131)/(H$132-H$131)</f>
        <v>0.87499999999999989</v>
      </c>
      <c r="O33" s="3">
        <f>(I33-I$131)/(I$132-I$131)</f>
        <v>9.6326347263360326E-2</v>
      </c>
      <c r="P33" s="3">
        <f>1+(J$131-J33)/(J$132-J$131)</f>
        <v>0.91666666666666663</v>
      </c>
      <c r="Q33" s="2">
        <f t="shared" si="1"/>
        <v>0.61917568195678596</v>
      </c>
      <c r="R33" s="3">
        <f t="shared" si="2"/>
        <v>61.917568195678598</v>
      </c>
    </row>
    <row r="34" spans="1:18" x14ac:dyDescent="0.35">
      <c r="A34" t="s">
        <v>15</v>
      </c>
      <c r="B34" t="s">
        <v>34</v>
      </c>
      <c r="C34">
        <v>15</v>
      </c>
      <c r="D34">
        <v>0.5</v>
      </c>
      <c r="E34">
        <v>0.48</v>
      </c>
      <c r="F34">
        <v>0.65</v>
      </c>
      <c r="G34">
        <v>1</v>
      </c>
      <c r="H34">
        <v>0.45</v>
      </c>
      <c r="I34">
        <f t="shared" ref="I34:I65" si="4">C34*D34</f>
        <v>7.5</v>
      </c>
      <c r="J34">
        <v>1.5</v>
      </c>
      <c r="K34" s="3">
        <f>(E34-E$131)/(E$132-E$131)</f>
        <v>0.27777777777777773</v>
      </c>
      <c r="L34" s="3">
        <f>1+(F$131-F34)/(F$132-F$131)</f>
        <v>0.83333333333333326</v>
      </c>
      <c r="M34" s="3">
        <f>(G34-G$131)/(G$132-G$131)</f>
        <v>1</v>
      </c>
      <c r="N34" s="3">
        <f>(H34-H$131)/(H$132-H$131)</f>
        <v>0.87499999999999989</v>
      </c>
      <c r="O34" s="3">
        <f>(I34-I$131)/(I$132-I$131)</f>
        <v>0.1314204696997347</v>
      </c>
      <c r="P34" s="3">
        <f>1+(J$131-J34)/(J$132-J$131)</f>
        <v>0.91666666666666663</v>
      </c>
      <c r="Q34" s="2">
        <f t="shared" ref="Q34:Q65" si="5">K34*$K$132+L34*$L$132+M34*$M$132+N34*$N$132+O34*$O$132+P34*$P$132</f>
        <v>0.62970391868769826</v>
      </c>
      <c r="R34" s="3">
        <f t="shared" si="2"/>
        <v>62.970391868769823</v>
      </c>
    </row>
    <row r="35" spans="1:18" x14ac:dyDescent="0.35">
      <c r="A35" t="s">
        <v>15</v>
      </c>
      <c r="B35" t="s">
        <v>34</v>
      </c>
      <c r="C35">
        <v>20</v>
      </c>
      <c r="D35">
        <v>0.45</v>
      </c>
      <c r="E35">
        <v>0.48</v>
      </c>
      <c r="F35">
        <v>0.65</v>
      </c>
      <c r="G35">
        <v>1</v>
      </c>
      <c r="H35">
        <v>0.45</v>
      </c>
      <c r="I35">
        <f t="shared" si="4"/>
        <v>9</v>
      </c>
      <c r="J35">
        <v>1.5</v>
      </c>
      <c r="K35" s="3">
        <f>(E35-E$131)/(E$132-E$131)</f>
        <v>0.27777777777777773</v>
      </c>
      <c r="L35" s="3">
        <f>1+(F$131-F35)/(F$132-F$131)</f>
        <v>0.83333333333333326</v>
      </c>
      <c r="M35" s="3">
        <f>(G35-G$131)/(G$132-G$131)</f>
        <v>1</v>
      </c>
      <c r="N35" s="3">
        <f>(H35-H$131)/(H$132-H$131)</f>
        <v>0.87499999999999989</v>
      </c>
      <c r="O35" s="3">
        <f>(I35-I$131)/(I$132-I$131)</f>
        <v>0.15774106152701545</v>
      </c>
      <c r="P35" s="3">
        <f>1+(J$131-J35)/(J$132-J$131)</f>
        <v>0.91666666666666663</v>
      </c>
      <c r="Q35" s="2">
        <f t="shared" si="5"/>
        <v>0.63760009623588254</v>
      </c>
      <c r="R35" s="3">
        <f t="shared" si="2"/>
        <v>63.760009623588253</v>
      </c>
    </row>
    <row r="36" spans="1:18" x14ac:dyDescent="0.35">
      <c r="A36" t="s">
        <v>15</v>
      </c>
      <c r="B36" t="s">
        <v>34</v>
      </c>
      <c r="C36">
        <v>25</v>
      </c>
      <c r="D36">
        <v>0.4</v>
      </c>
      <c r="E36">
        <v>0.48</v>
      </c>
      <c r="F36">
        <v>0.65</v>
      </c>
      <c r="G36">
        <v>1</v>
      </c>
      <c r="H36">
        <v>0.45</v>
      </c>
      <c r="I36">
        <f t="shared" si="4"/>
        <v>10</v>
      </c>
      <c r="J36">
        <v>1.5</v>
      </c>
      <c r="K36" s="3">
        <f>(E36-E$131)/(E$132-E$131)</f>
        <v>0.27777777777777773</v>
      </c>
      <c r="L36" s="3">
        <f>1+(F$131-F36)/(F$132-F$131)</f>
        <v>0.83333333333333326</v>
      </c>
      <c r="M36" s="3">
        <f>(G36-G$131)/(G$132-G$131)</f>
        <v>1</v>
      </c>
      <c r="N36" s="3">
        <f>(H36-H$131)/(H$132-H$131)</f>
        <v>0.87499999999999989</v>
      </c>
      <c r="O36" s="3">
        <f>(I36-I$131)/(I$132-I$131)</f>
        <v>0.17528812274520261</v>
      </c>
      <c r="P36" s="3">
        <f>1+(J$131-J36)/(J$132-J$131)</f>
        <v>0.91666666666666663</v>
      </c>
      <c r="Q36" s="2">
        <f t="shared" si="5"/>
        <v>0.64286421460133858</v>
      </c>
      <c r="R36" s="3">
        <f t="shared" si="2"/>
        <v>64.286421460133852</v>
      </c>
    </row>
    <row r="37" spans="1:18" x14ac:dyDescent="0.35">
      <c r="A37" t="s">
        <v>15</v>
      </c>
      <c r="B37" t="s">
        <v>34</v>
      </c>
      <c r="C37">
        <v>30</v>
      </c>
      <c r="D37">
        <v>0.35</v>
      </c>
      <c r="E37">
        <v>0.48</v>
      </c>
      <c r="F37">
        <v>0.65</v>
      </c>
      <c r="G37">
        <v>1</v>
      </c>
      <c r="H37">
        <v>0.45</v>
      </c>
      <c r="I37">
        <f t="shared" si="4"/>
        <v>10.5</v>
      </c>
      <c r="J37">
        <v>1.5</v>
      </c>
      <c r="K37" s="3">
        <f>(E37-E$131)/(E$132-E$131)</f>
        <v>0.27777777777777773</v>
      </c>
      <c r="L37" s="3">
        <f>1+(F$131-F37)/(F$132-F$131)</f>
        <v>0.83333333333333326</v>
      </c>
      <c r="M37" s="3">
        <f>(G37-G$131)/(G$132-G$131)</f>
        <v>1</v>
      </c>
      <c r="N37" s="3">
        <f>(H37-H$131)/(H$132-H$131)</f>
        <v>0.87499999999999989</v>
      </c>
      <c r="O37" s="3">
        <f>(I37-I$131)/(I$132-I$131)</f>
        <v>0.1840616533542962</v>
      </c>
      <c r="P37" s="3">
        <f>1+(J$131-J37)/(J$132-J$131)</f>
        <v>0.91666666666666663</v>
      </c>
      <c r="Q37" s="2">
        <f t="shared" si="5"/>
        <v>0.6454962737840666</v>
      </c>
      <c r="R37" s="3">
        <f t="shared" si="2"/>
        <v>64.549627378406655</v>
      </c>
    </row>
    <row r="38" spans="1:18" x14ac:dyDescent="0.35">
      <c r="A38" t="s">
        <v>15</v>
      </c>
      <c r="B38" t="s">
        <v>35</v>
      </c>
      <c r="C38">
        <v>10</v>
      </c>
      <c r="D38">
        <v>0.95</v>
      </c>
      <c r="E38">
        <v>0.48</v>
      </c>
      <c r="F38">
        <v>0.65</v>
      </c>
      <c r="G38">
        <v>1</v>
      </c>
      <c r="H38">
        <v>0.5</v>
      </c>
      <c r="I38">
        <f t="shared" si="4"/>
        <v>9.5</v>
      </c>
      <c r="J38">
        <v>1.5</v>
      </c>
      <c r="K38" s="3">
        <f>(E38-E$131)/(E$132-E$131)</f>
        <v>0.27777777777777773</v>
      </c>
      <c r="L38" s="3">
        <f>1+(F$131-F38)/(F$132-F$131)</f>
        <v>0.83333333333333326</v>
      </c>
      <c r="M38" s="3">
        <f>(G38-G$131)/(G$132-G$131)</f>
        <v>1</v>
      </c>
      <c r="N38" s="3">
        <f>(H38-H$131)/(H$132-H$131)</f>
        <v>1</v>
      </c>
      <c r="O38" s="3">
        <f>(I38-I$131)/(I$132-I$131)</f>
        <v>0.16651459213610903</v>
      </c>
      <c r="P38" s="3">
        <f>1+(J$131-J38)/(J$132-J$131)</f>
        <v>0.91666666666666663</v>
      </c>
      <c r="Q38" s="2">
        <f t="shared" si="5"/>
        <v>0.66523215541861047</v>
      </c>
      <c r="R38" s="3">
        <f t="shared" si="2"/>
        <v>66.523215541861049</v>
      </c>
    </row>
    <row r="39" spans="1:18" x14ac:dyDescent="0.35">
      <c r="A39" t="s">
        <v>15</v>
      </c>
      <c r="B39" t="s">
        <v>35</v>
      </c>
      <c r="C39">
        <v>15</v>
      </c>
      <c r="D39">
        <v>0.93</v>
      </c>
      <c r="E39">
        <v>0.48</v>
      </c>
      <c r="F39">
        <v>0.65</v>
      </c>
      <c r="G39">
        <v>1</v>
      </c>
      <c r="H39">
        <v>0.5</v>
      </c>
      <c r="I39">
        <f t="shared" si="4"/>
        <v>13.950000000000001</v>
      </c>
      <c r="J39">
        <v>1.5</v>
      </c>
      <c r="K39" s="3">
        <f>(E39-E$131)/(E$132-E$131)</f>
        <v>0.27777777777777773</v>
      </c>
      <c r="L39" s="3">
        <f>1+(F$131-F39)/(F$132-F$131)</f>
        <v>0.83333333333333326</v>
      </c>
      <c r="M39" s="3">
        <f>(G39-G$131)/(G$132-G$131)</f>
        <v>1</v>
      </c>
      <c r="N39" s="3">
        <f>(H39-H$131)/(H$132-H$131)</f>
        <v>1</v>
      </c>
      <c r="O39" s="3">
        <f>(I39-I$131)/(I$132-I$131)</f>
        <v>0.24459901455704197</v>
      </c>
      <c r="P39" s="3">
        <f>1+(J$131-J39)/(J$132-J$131)</f>
        <v>0.91666666666666663</v>
      </c>
      <c r="Q39" s="2">
        <f t="shared" si="5"/>
        <v>0.68865748214489031</v>
      </c>
      <c r="R39" s="3">
        <f t="shared" si="2"/>
        <v>68.865748214489031</v>
      </c>
    </row>
    <row r="40" spans="1:18" x14ac:dyDescent="0.35">
      <c r="A40" t="s">
        <v>15</v>
      </c>
      <c r="B40" t="s">
        <v>35</v>
      </c>
      <c r="C40">
        <v>20</v>
      </c>
      <c r="D40">
        <v>0.9</v>
      </c>
      <c r="E40">
        <v>0.48</v>
      </c>
      <c r="F40">
        <v>0.65</v>
      </c>
      <c r="G40">
        <v>1</v>
      </c>
      <c r="H40">
        <v>0.5</v>
      </c>
      <c r="I40">
        <f t="shared" si="4"/>
        <v>18</v>
      </c>
      <c r="J40">
        <v>1.5</v>
      </c>
      <c r="K40" s="3">
        <f>(E40-E$131)/(E$132-E$131)</f>
        <v>0.27777777777777773</v>
      </c>
      <c r="L40" s="3">
        <f>1+(F$131-F40)/(F$132-F$131)</f>
        <v>0.83333333333333326</v>
      </c>
      <c r="M40" s="3">
        <f>(G40-G$131)/(G$132-G$131)</f>
        <v>1</v>
      </c>
      <c r="N40" s="3">
        <f>(H40-H$131)/(H$132-H$131)</f>
        <v>1</v>
      </c>
      <c r="O40" s="3">
        <f>(I40-I$131)/(I$132-I$131)</f>
        <v>0.31566461249070005</v>
      </c>
      <c r="P40" s="3">
        <f>1+(J$131-J40)/(J$132-J$131)</f>
        <v>0.91666666666666663</v>
      </c>
      <c r="Q40" s="2">
        <f t="shared" si="5"/>
        <v>0.70997716152498769</v>
      </c>
      <c r="R40" s="3">
        <f t="shared" si="2"/>
        <v>70.997716152498768</v>
      </c>
    </row>
    <row r="41" spans="1:18" x14ac:dyDescent="0.35">
      <c r="A41" t="s">
        <v>15</v>
      </c>
      <c r="B41" t="s">
        <v>35</v>
      </c>
      <c r="C41">
        <v>25</v>
      </c>
      <c r="D41">
        <v>0.85</v>
      </c>
      <c r="E41">
        <v>0.48</v>
      </c>
      <c r="F41">
        <v>0.65</v>
      </c>
      <c r="G41">
        <v>1</v>
      </c>
      <c r="H41">
        <v>0.5</v>
      </c>
      <c r="I41">
        <f t="shared" si="4"/>
        <v>21.25</v>
      </c>
      <c r="J41">
        <v>1.5</v>
      </c>
      <c r="K41" s="3">
        <f>(E41-E$131)/(E$132-E$131)</f>
        <v>0.27777777777777773</v>
      </c>
      <c r="L41" s="3">
        <f>1+(F$131-F41)/(F$132-F$131)</f>
        <v>0.83333333333333326</v>
      </c>
      <c r="M41" s="3">
        <f>(G41-G$131)/(G$132-G$131)</f>
        <v>1</v>
      </c>
      <c r="N41" s="3">
        <f>(H41-H$131)/(H$132-H$131)</f>
        <v>1</v>
      </c>
      <c r="O41" s="3">
        <f>(I41-I$131)/(I$132-I$131)</f>
        <v>0.37269256144980834</v>
      </c>
      <c r="P41" s="3">
        <f>1+(J$131-J41)/(J$132-J$131)</f>
        <v>0.91666666666666663</v>
      </c>
      <c r="Q41" s="2">
        <f t="shared" si="5"/>
        <v>0.72708554621272037</v>
      </c>
      <c r="R41" s="3">
        <f t="shared" si="2"/>
        <v>72.708554621272043</v>
      </c>
    </row>
    <row r="42" spans="1:18" x14ac:dyDescent="0.35">
      <c r="A42" t="s">
        <v>15</v>
      </c>
      <c r="B42" t="s">
        <v>35</v>
      </c>
      <c r="C42">
        <v>30</v>
      </c>
      <c r="D42">
        <v>0.8</v>
      </c>
      <c r="E42">
        <v>0.48</v>
      </c>
      <c r="F42">
        <v>0.65</v>
      </c>
      <c r="G42">
        <v>1</v>
      </c>
      <c r="H42">
        <v>0.5</v>
      </c>
      <c r="I42">
        <f t="shared" si="4"/>
        <v>24</v>
      </c>
      <c r="J42">
        <v>1.5</v>
      </c>
      <c r="K42" s="3">
        <f>(E42-E$131)/(E$132-E$131)</f>
        <v>0.27777777777777773</v>
      </c>
      <c r="L42" s="3">
        <f>1+(F$131-F42)/(F$132-F$131)</f>
        <v>0.83333333333333326</v>
      </c>
      <c r="M42" s="3">
        <f>(G42-G$131)/(G$132-G$131)</f>
        <v>1</v>
      </c>
      <c r="N42" s="3">
        <f>(H42-H$131)/(H$132-H$131)</f>
        <v>1</v>
      </c>
      <c r="O42" s="3">
        <f>(I42-I$131)/(I$132-I$131)</f>
        <v>0.4209469797998231</v>
      </c>
      <c r="P42" s="3">
        <f>1+(J$131-J42)/(J$132-J$131)</f>
        <v>0.91666666666666663</v>
      </c>
      <c r="Q42" s="2">
        <f t="shared" si="5"/>
        <v>0.74156187171772459</v>
      </c>
      <c r="R42" s="3">
        <f t="shared" si="2"/>
        <v>74.156187171772459</v>
      </c>
    </row>
    <row r="43" spans="1:18" x14ac:dyDescent="0.35">
      <c r="A43" t="s">
        <v>15</v>
      </c>
      <c r="B43" t="s">
        <v>36</v>
      </c>
      <c r="C43">
        <v>10</v>
      </c>
      <c r="D43" s="9">
        <v>0.15</v>
      </c>
      <c r="E43">
        <v>0.48</v>
      </c>
      <c r="F43">
        <v>0.65</v>
      </c>
      <c r="G43">
        <v>0.55000000000000004</v>
      </c>
      <c r="H43">
        <v>0.3</v>
      </c>
      <c r="I43">
        <f t="shared" si="4"/>
        <v>1.5</v>
      </c>
      <c r="J43">
        <v>6</v>
      </c>
      <c r="K43" s="3">
        <f>(E43-E$131)/(E$132-E$131)</f>
        <v>0.27777777777777773</v>
      </c>
      <c r="L43" s="3">
        <f>1+(F$131-F43)/(F$132-F$131)</f>
        <v>0.83333333333333326</v>
      </c>
      <c r="M43" s="3">
        <f>(G43-G$131)/(G$132-G$131)</f>
        <v>0.18181818181818185</v>
      </c>
      <c r="N43" s="3">
        <f>(H43-H$131)/(H$132-H$131)</f>
        <v>0.49999999999999994</v>
      </c>
      <c r="O43" s="3">
        <f>(I43-I$131)/(I$132-I$131)</f>
        <v>2.6138102390611619E-2</v>
      </c>
      <c r="P43" s="3">
        <f>1+(J$131-J43)/(J$132-J$131)</f>
        <v>0.16666666666666663</v>
      </c>
      <c r="Q43" s="2">
        <f t="shared" si="5"/>
        <v>0.24016466304041584</v>
      </c>
      <c r="R43" s="3">
        <f t="shared" si="2"/>
        <v>24.016466304041582</v>
      </c>
    </row>
    <row r="44" spans="1:18" x14ac:dyDescent="0.35">
      <c r="A44" t="s">
        <v>15</v>
      </c>
      <c r="B44" t="s">
        <v>36</v>
      </c>
      <c r="C44">
        <v>15</v>
      </c>
      <c r="D44" s="9">
        <v>0.1</v>
      </c>
      <c r="E44">
        <v>0.48</v>
      </c>
      <c r="F44">
        <v>0.65</v>
      </c>
      <c r="G44">
        <v>0.55000000000000004</v>
      </c>
      <c r="H44">
        <v>0.3</v>
      </c>
      <c r="I44">
        <f t="shared" si="4"/>
        <v>1.5</v>
      </c>
      <c r="J44">
        <v>6</v>
      </c>
      <c r="K44" s="3">
        <f>(E44-E$131)/(E$132-E$131)</f>
        <v>0.27777777777777773</v>
      </c>
      <c r="L44" s="3">
        <f>1+(F$131-F44)/(F$132-F$131)</f>
        <v>0.83333333333333326</v>
      </c>
      <c r="M44" s="3">
        <f>(G44-G$131)/(G$132-G$131)</f>
        <v>0.18181818181818185</v>
      </c>
      <c r="N44" s="3">
        <f>(H44-H$131)/(H$132-H$131)</f>
        <v>0.49999999999999994</v>
      </c>
      <c r="O44" s="3">
        <f>(I44-I$131)/(I$132-I$131)</f>
        <v>2.6138102390611619E-2</v>
      </c>
      <c r="P44" s="3">
        <f>1+(J$131-J44)/(J$132-J$131)</f>
        <v>0.16666666666666663</v>
      </c>
      <c r="Q44" s="2">
        <f t="shared" si="5"/>
        <v>0.24016466304041584</v>
      </c>
      <c r="R44" s="3">
        <f t="shared" si="2"/>
        <v>24.016466304041582</v>
      </c>
    </row>
    <row r="45" spans="1:18" x14ac:dyDescent="0.35">
      <c r="A45" t="s">
        <v>15</v>
      </c>
      <c r="B45" t="s">
        <v>36</v>
      </c>
      <c r="C45">
        <v>20</v>
      </c>
      <c r="D45" s="9">
        <v>0.08</v>
      </c>
      <c r="E45">
        <v>0.48</v>
      </c>
      <c r="F45">
        <v>0.65</v>
      </c>
      <c r="G45">
        <v>0.55000000000000004</v>
      </c>
      <c r="H45">
        <v>0.3</v>
      </c>
      <c r="I45">
        <f t="shared" si="4"/>
        <v>1.6</v>
      </c>
      <c r="J45">
        <v>6</v>
      </c>
      <c r="K45" s="3">
        <f>(E45-E$131)/(E$132-E$131)</f>
        <v>0.27777777777777773</v>
      </c>
      <c r="L45" s="3">
        <f>1+(F$131-F45)/(F$132-F$131)</f>
        <v>0.83333333333333326</v>
      </c>
      <c r="M45" s="3">
        <f>(G45-G$131)/(G$132-G$131)</f>
        <v>0.18181818181818185</v>
      </c>
      <c r="N45" s="3">
        <f>(H45-H$131)/(H$132-H$131)</f>
        <v>0.49999999999999994</v>
      </c>
      <c r="O45" s="3">
        <f>(I45-I$131)/(I$132-I$131)</f>
        <v>2.7892808512430339E-2</v>
      </c>
      <c r="P45" s="3">
        <f>1+(J$131-J45)/(J$132-J$131)</f>
        <v>0.16666666666666663</v>
      </c>
      <c r="Q45" s="2">
        <f t="shared" si="5"/>
        <v>0.24069107487696145</v>
      </c>
      <c r="R45" s="3">
        <f t="shared" si="2"/>
        <v>24.069107487696144</v>
      </c>
    </row>
    <row r="46" spans="1:18" x14ac:dyDescent="0.35">
      <c r="A46" t="s">
        <v>15</v>
      </c>
      <c r="B46" t="s">
        <v>36</v>
      </c>
      <c r="C46">
        <v>25</v>
      </c>
      <c r="D46" s="9">
        <v>7.0000000000000007E-2</v>
      </c>
      <c r="E46">
        <v>0.48</v>
      </c>
      <c r="F46">
        <v>0.65</v>
      </c>
      <c r="G46">
        <v>0.55000000000000004</v>
      </c>
      <c r="H46">
        <v>0.3</v>
      </c>
      <c r="I46">
        <f t="shared" si="4"/>
        <v>1.7500000000000002</v>
      </c>
      <c r="J46">
        <v>6</v>
      </c>
      <c r="K46" s="3">
        <f>(E46-E$131)/(E$132-E$131)</f>
        <v>0.27777777777777773</v>
      </c>
      <c r="L46" s="3">
        <f>1+(F$131-F46)/(F$132-F$131)</f>
        <v>0.83333333333333326</v>
      </c>
      <c r="M46" s="3">
        <f>(G46-G$131)/(G$132-G$131)</f>
        <v>0.18181818181818185</v>
      </c>
      <c r="N46" s="3">
        <f>(H46-H$131)/(H$132-H$131)</f>
        <v>0.49999999999999994</v>
      </c>
      <c r="O46" s="3">
        <f>(I46-I$131)/(I$132-I$131)</f>
        <v>3.0524867695158418E-2</v>
      </c>
      <c r="P46" s="3">
        <f>1+(J$131-J46)/(J$132-J$131)</f>
        <v>0.16666666666666663</v>
      </c>
      <c r="Q46" s="2">
        <f t="shared" si="5"/>
        <v>0.24148069263177988</v>
      </c>
      <c r="R46" s="3">
        <f t="shared" si="2"/>
        <v>24.148069263177987</v>
      </c>
    </row>
    <row r="47" spans="1:18" x14ac:dyDescent="0.35">
      <c r="A47" t="s">
        <v>15</v>
      </c>
      <c r="B47" t="s">
        <v>36</v>
      </c>
      <c r="C47">
        <v>30</v>
      </c>
      <c r="D47" s="9">
        <v>0.06</v>
      </c>
      <c r="E47">
        <v>0.48</v>
      </c>
      <c r="F47">
        <v>0.65</v>
      </c>
      <c r="G47">
        <v>0.55000000000000004</v>
      </c>
      <c r="H47">
        <v>0.3</v>
      </c>
      <c r="I47">
        <f t="shared" si="4"/>
        <v>1.7999999999999998</v>
      </c>
      <c r="J47">
        <v>6</v>
      </c>
      <c r="K47" s="3">
        <f>(E47-E$131)/(E$132-E$131)</f>
        <v>0.27777777777777773</v>
      </c>
      <c r="L47" s="3">
        <f>1+(F$131-F47)/(F$132-F$131)</f>
        <v>0.83333333333333326</v>
      </c>
      <c r="M47" s="3">
        <f>(G47-G$131)/(G$132-G$131)</f>
        <v>0.18181818181818185</v>
      </c>
      <c r="N47" s="3">
        <f>(H47-H$131)/(H$132-H$131)</f>
        <v>0.49999999999999994</v>
      </c>
      <c r="O47" s="3">
        <f>(I47-I$131)/(I$132-I$131)</f>
        <v>3.1402220756067772E-2</v>
      </c>
      <c r="P47" s="3">
        <f>1+(J$131-J47)/(J$132-J$131)</f>
        <v>0.16666666666666663</v>
      </c>
      <c r="Q47" s="2">
        <f t="shared" si="5"/>
        <v>0.24174389855005268</v>
      </c>
      <c r="R47" s="3">
        <f t="shared" si="2"/>
        <v>24.17438985500527</v>
      </c>
    </row>
    <row r="48" spans="1:18" x14ac:dyDescent="0.35">
      <c r="A48" t="s">
        <v>15</v>
      </c>
      <c r="B48" t="s">
        <v>61</v>
      </c>
      <c r="C48">
        <v>10</v>
      </c>
      <c r="D48">
        <v>0.9</v>
      </c>
      <c r="E48">
        <v>0.48</v>
      </c>
      <c r="F48">
        <v>0.65</v>
      </c>
      <c r="G48">
        <v>1</v>
      </c>
      <c r="H48">
        <v>0.5</v>
      </c>
      <c r="I48">
        <f t="shared" si="4"/>
        <v>9</v>
      </c>
      <c r="J48">
        <v>1.5</v>
      </c>
      <c r="K48" s="3">
        <f>(E48-E$131)/(E$132-E$131)</f>
        <v>0.27777777777777773</v>
      </c>
      <c r="L48" s="3">
        <f>1+(F$131-F48)/(F$132-F$131)</f>
        <v>0.83333333333333326</v>
      </c>
      <c r="M48" s="3">
        <f>(G48-G$131)/(G$132-G$131)</f>
        <v>1</v>
      </c>
      <c r="N48" s="3">
        <f>(H48-H$131)/(H$132-H$131)</f>
        <v>1</v>
      </c>
      <c r="O48" s="3">
        <f>(I48-I$131)/(I$132-I$131)</f>
        <v>0.15774106152701545</v>
      </c>
      <c r="P48" s="3">
        <f>1+(J$131-J48)/(J$132-J$131)</f>
        <v>0.91666666666666663</v>
      </c>
      <c r="Q48" s="2">
        <f t="shared" si="5"/>
        <v>0.66260009623588245</v>
      </c>
      <c r="R48" s="3">
        <f t="shared" si="2"/>
        <v>66.260009623588246</v>
      </c>
    </row>
    <row r="49" spans="1:18" x14ac:dyDescent="0.35">
      <c r="A49" t="s">
        <v>15</v>
      </c>
      <c r="B49" t="s">
        <v>61</v>
      </c>
      <c r="C49">
        <v>15</v>
      </c>
      <c r="D49">
        <v>0.9</v>
      </c>
      <c r="E49">
        <v>0.48</v>
      </c>
      <c r="F49">
        <v>0.65</v>
      </c>
      <c r="G49">
        <v>1</v>
      </c>
      <c r="H49">
        <v>0.5</v>
      </c>
      <c r="I49">
        <f t="shared" si="4"/>
        <v>13.5</v>
      </c>
      <c r="J49">
        <v>1.5</v>
      </c>
      <c r="K49" s="3">
        <f>(E49-E$131)/(E$132-E$131)</f>
        <v>0.27777777777777773</v>
      </c>
      <c r="L49" s="3">
        <f>1+(F$131-F49)/(F$132-F$131)</f>
        <v>0.83333333333333326</v>
      </c>
      <c r="M49" s="3">
        <f>(G49-G$131)/(G$132-G$131)</f>
        <v>1</v>
      </c>
      <c r="N49" s="3">
        <f>(H49-H$131)/(H$132-H$131)</f>
        <v>1</v>
      </c>
      <c r="O49" s="3">
        <f>(I49-I$131)/(I$132-I$131)</f>
        <v>0.23670283700885775</v>
      </c>
      <c r="P49" s="3">
        <f>1+(J$131-J49)/(J$132-J$131)</f>
        <v>0.91666666666666663</v>
      </c>
      <c r="Q49" s="2">
        <f t="shared" si="5"/>
        <v>0.68628862888043507</v>
      </c>
      <c r="R49" s="3">
        <f t="shared" si="2"/>
        <v>68.6288628880435</v>
      </c>
    </row>
    <row r="50" spans="1:18" x14ac:dyDescent="0.35">
      <c r="A50" t="s">
        <v>15</v>
      </c>
      <c r="B50" t="s">
        <v>61</v>
      </c>
      <c r="C50">
        <v>20</v>
      </c>
      <c r="D50">
        <v>0.85</v>
      </c>
      <c r="E50">
        <v>0.48</v>
      </c>
      <c r="F50">
        <v>0.65</v>
      </c>
      <c r="G50">
        <v>1</v>
      </c>
      <c r="H50">
        <v>0.5</v>
      </c>
      <c r="I50">
        <f t="shared" si="4"/>
        <v>17</v>
      </c>
      <c r="J50">
        <v>1.5</v>
      </c>
      <c r="K50" s="3">
        <f>(E50-E$131)/(E$132-E$131)</f>
        <v>0.27777777777777773</v>
      </c>
      <c r="L50" s="3">
        <f>1+(F$131-F50)/(F$132-F$131)</f>
        <v>0.83333333333333326</v>
      </c>
      <c r="M50" s="3">
        <f>(G50-G$131)/(G$132-G$131)</f>
        <v>1</v>
      </c>
      <c r="N50" s="3">
        <f>(H50-H$131)/(H$132-H$131)</f>
        <v>1</v>
      </c>
      <c r="O50" s="3">
        <f>(I50-I$131)/(I$132-I$131)</f>
        <v>0.29811755127251283</v>
      </c>
      <c r="P50" s="3">
        <f>1+(J$131-J50)/(J$132-J$131)</f>
        <v>0.91666666666666663</v>
      </c>
      <c r="Q50" s="2">
        <f t="shared" si="5"/>
        <v>0.70471304315953165</v>
      </c>
      <c r="R50" s="3">
        <f t="shared" si="2"/>
        <v>70.471304315953162</v>
      </c>
    </row>
    <row r="51" spans="1:18" x14ac:dyDescent="0.35">
      <c r="A51" t="s">
        <v>15</v>
      </c>
      <c r="B51" t="s">
        <v>61</v>
      </c>
      <c r="C51">
        <v>25</v>
      </c>
      <c r="D51">
        <v>0.83</v>
      </c>
      <c r="E51">
        <v>0.48</v>
      </c>
      <c r="F51">
        <v>0.65</v>
      </c>
      <c r="G51">
        <v>1</v>
      </c>
      <c r="H51">
        <v>0.5</v>
      </c>
      <c r="I51">
        <f t="shared" si="4"/>
        <v>20.75</v>
      </c>
      <c r="J51">
        <v>1.5</v>
      </c>
      <c r="K51" s="3">
        <f>(E51-E$131)/(E$132-E$131)</f>
        <v>0.27777777777777773</v>
      </c>
      <c r="L51" s="3">
        <f>1+(F$131-F51)/(F$132-F$131)</f>
        <v>0.83333333333333326</v>
      </c>
      <c r="M51" s="3">
        <f>(G51-G$131)/(G$132-G$131)</f>
        <v>1</v>
      </c>
      <c r="N51" s="3">
        <f>(H51-H$131)/(H$132-H$131)</f>
        <v>1</v>
      </c>
      <c r="O51" s="3">
        <f>(I51-I$131)/(I$132-I$131)</f>
        <v>0.36391903084071475</v>
      </c>
      <c r="P51" s="3">
        <f>1+(J$131-J51)/(J$132-J$131)</f>
        <v>0.91666666666666663</v>
      </c>
      <c r="Q51" s="2">
        <f t="shared" si="5"/>
        <v>0.72445348702999213</v>
      </c>
      <c r="R51" s="3">
        <f t="shared" si="2"/>
        <v>72.445348702999212</v>
      </c>
    </row>
    <row r="52" spans="1:18" x14ac:dyDescent="0.35">
      <c r="A52" t="s">
        <v>15</v>
      </c>
      <c r="B52" t="s">
        <v>61</v>
      </c>
      <c r="C52">
        <v>30</v>
      </c>
      <c r="D52">
        <v>0.8</v>
      </c>
      <c r="E52">
        <v>0.48</v>
      </c>
      <c r="F52">
        <v>0.65</v>
      </c>
      <c r="G52">
        <v>1</v>
      </c>
      <c r="H52">
        <v>0.5</v>
      </c>
      <c r="I52">
        <f t="shared" si="4"/>
        <v>24</v>
      </c>
      <c r="J52">
        <v>1.5</v>
      </c>
      <c r="K52" s="3">
        <f>(E52-E$131)/(E$132-E$131)</f>
        <v>0.27777777777777773</v>
      </c>
      <c r="L52" s="3">
        <f>1+(F$131-F52)/(F$132-F$131)</f>
        <v>0.83333333333333326</v>
      </c>
      <c r="M52" s="3">
        <f>(G52-G$131)/(G$132-G$131)</f>
        <v>1</v>
      </c>
      <c r="N52" s="3">
        <f>(H52-H$131)/(H$132-H$131)</f>
        <v>1</v>
      </c>
      <c r="O52" s="3">
        <f>(I52-I$131)/(I$132-I$131)</f>
        <v>0.4209469797998231</v>
      </c>
      <c r="P52" s="3">
        <f>1+(J$131-J52)/(J$132-J$131)</f>
        <v>0.91666666666666663</v>
      </c>
      <c r="Q52" s="2">
        <f t="shared" si="5"/>
        <v>0.74156187171772459</v>
      </c>
      <c r="R52" s="3">
        <f t="shared" si="2"/>
        <v>74.156187171772459</v>
      </c>
    </row>
    <row r="53" spans="1:18" x14ac:dyDescent="0.35">
      <c r="A53" t="s">
        <v>15</v>
      </c>
      <c r="B53" t="s">
        <v>61</v>
      </c>
      <c r="C53">
        <v>35</v>
      </c>
      <c r="D53">
        <v>0.8</v>
      </c>
      <c r="E53">
        <v>0.48</v>
      </c>
      <c r="F53">
        <v>0.65</v>
      </c>
      <c r="G53">
        <v>1</v>
      </c>
      <c r="H53">
        <v>0.5</v>
      </c>
      <c r="I53">
        <f t="shared" si="4"/>
        <v>28</v>
      </c>
      <c r="J53">
        <v>1.5</v>
      </c>
      <c r="K53" s="3">
        <f>(E53-E$131)/(E$132-E$131)</f>
        <v>0.27777777777777773</v>
      </c>
      <c r="L53" s="3">
        <f>1+(F$131-F53)/(F$132-F$131)</f>
        <v>0.83333333333333326</v>
      </c>
      <c r="M53" s="3">
        <f>(G53-G$131)/(G$132-G$131)</f>
        <v>1</v>
      </c>
      <c r="N53" s="3">
        <f>(H53-H$131)/(H$132-H$131)</f>
        <v>1</v>
      </c>
      <c r="O53" s="3">
        <f>(I53-I$131)/(I$132-I$131)</f>
        <v>0.49113522467257181</v>
      </c>
      <c r="P53" s="3">
        <f>1+(J$131-J53)/(J$132-J$131)</f>
        <v>0.91666666666666663</v>
      </c>
      <c r="Q53" s="2">
        <f t="shared" si="5"/>
        <v>0.76261834517954941</v>
      </c>
      <c r="R53" s="3">
        <f t="shared" si="2"/>
        <v>76.261834517954938</v>
      </c>
    </row>
    <row r="54" spans="1:18" x14ac:dyDescent="0.35">
      <c r="A54" t="s">
        <v>15</v>
      </c>
      <c r="B54" t="s">
        <v>61</v>
      </c>
      <c r="C54">
        <v>40</v>
      </c>
      <c r="D54">
        <v>0.8</v>
      </c>
      <c r="E54">
        <v>0.48</v>
      </c>
      <c r="F54">
        <v>0.65</v>
      </c>
      <c r="G54">
        <v>1</v>
      </c>
      <c r="H54">
        <v>0.5</v>
      </c>
      <c r="I54">
        <f t="shared" si="4"/>
        <v>32</v>
      </c>
      <c r="J54">
        <v>1.5</v>
      </c>
      <c r="K54" s="3">
        <f>(E54-E$131)/(E$132-E$131)</f>
        <v>0.27777777777777773</v>
      </c>
      <c r="L54" s="3">
        <f>1+(F$131-F54)/(F$132-F$131)</f>
        <v>0.83333333333333326</v>
      </c>
      <c r="M54" s="3">
        <f>(G54-G$131)/(G$132-G$131)</f>
        <v>1</v>
      </c>
      <c r="N54" s="3">
        <f>(H54-H$131)/(H$132-H$131)</f>
        <v>1</v>
      </c>
      <c r="O54" s="3">
        <f>(I54-I$131)/(I$132-I$131)</f>
        <v>0.56132346954532053</v>
      </c>
      <c r="P54" s="3">
        <f>1+(J$131-J54)/(J$132-J$131)</f>
        <v>0.91666666666666663</v>
      </c>
      <c r="Q54" s="2">
        <f t="shared" si="5"/>
        <v>0.783674818641374</v>
      </c>
      <c r="R54" s="3">
        <f t="shared" si="2"/>
        <v>78.367481864137403</v>
      </c>
    </row>
    <row r="55" spans="1:18" x14ac:dyDescent="0.35">
      <c r="A55" t="s">
        <v>15</v>
      </c>
      <c r="B55" t="s">
        <v>61</v>
      </c>
      <c r="C55">
        <v>45</v>
      </c>
      <c r="D55">
        <v>0.78</v>
      </c>
      <c r="E55">
        <v>0.48</v>
      </c>
      <c r="F55">
        <v>0.65</v>
      </c>
      <c r="G55">
        <v>1</v>
      </c>
      <c r="H55">
        <v>0.5</v>
      </c>
      <c r="I55">
        <f t="shared" si="4"/>
        <v>35.1</v>
      </c>
      <c r="J55">
        <v>1.5</v>
      </c>
      <c r="K55" s="3">
        <f>(E55-E$131)/(E$132-E$131)</f>
        <v>0.27777777777777773</v>
      </c>
      <c r="L55" s="3">
        <f>1+(F$131-F55)/(F$132-F$131)</f>
        <v>0.83333333333333326</v>
      </c>
      <c r="M55" s="3">
        <f>(G55-G$131)/(G$132-G$131)</f>
        <v>1</v>
      </c>
      <c r="N55" s="3">
        <f>(H55-H$131)/(H$132-H$131)</f>
        <v>1</v>
      </c>
      <c r="O55" s="3">
        <f>(I55-I$131)/(I$132-I$131)</f>
        <v>0.61571935932170085</v>
      </c>
      <c r="P55" s="3">
        <f>1+(J$131-J55)/(J$132-J$131)</f>
        <v>0.91666666666666663</v>
      </c>
      <c r="Q55" s="2">
        <f t="shared" si="5"/>
        <v>0.79999358557428812</v>
      </c>
      <c r="R55" s="3">
        <f t="shared" si="2"/>
        <v>79.999358557428806</v>
      </c>
    </row>
    <row r="56" spans="1:18" x14ac:dyDescent="0.35">
      <c r="A56" t="s">
        <v>15</v>
      </c>
      <c r="B56" t="s">
        <v>61</v>
      </c>
      <c r="C56">
        <v>60</v>
      </c>
      <c r="D56">
        <v>0.75</v>
      </c>
      <c r="E56">
        <v>0.48</v>
      </c>
      <c r="F56">
        <v>0.65</v>
      </c>
      <c r="G56">
        <v>1</v>
      </c>
      <c r="H56">
        <v>0.5</v>
      </c>
      <c r="I56">
        <f t="shared" si="4"/>
        <v>45</v>
      </c>
      <c r="J56">
        <v>1.5</v>
      </c>
      <c r="K56" s="3">
        <f>(E56-E$131)/(E$132-E$131)</f>
        <v>0.27777777777777773</v>
      </c>
      <c r="L56" s="3">
        <f>1+(F$131-F56)/(F$132-F$131)</f>
        <v>0.83333333333333326</v>
      </c>
      <c r="M56" s="3">
        <f>(G56-G$131)/(G$132-G$131)</f>
        <v>1</v>
      </c>
      <c r="N56" s="3">
        <f>(H56-H$131)/(H$132-H$131)</f>
        <v>1</v>
      </c>
      <c r="O56" s="3">
        <f>(I56-I$131)/(I$132-I$131)</f>
        <v>0.7894352653817539</v>
      </c>
      <c r="P56" s="3">
        <f>1+(J$131-J56)/(J$132-J$131)</f>
        <v>0.91666666666666663</v>
      </c>
      <c r="Q56" s="2">
        <f t="shared" si="5"/>
        <v>0.85210835739230384</v>
      </c>
      <c r="R56" s="3">
        <f t="shared" si="2"/>
        <v>85.21083573923039</v>
      </c>
    </row>
    <row r="57" spans="1:18" x14ac:dyDescent="0.35">
      <c r="A57" t="s">
        <v>15</v>
      </c>
      <c r="B57" t="s">
        <v>62</v>
      </c>
      <c r="C57">
        <v>10</v>
      </c>
      <c r="D57">
        <v>0.98</v>
      </c>
      <c r="E57">
        <v>0.52</v>
      </c>
      <c r="F57">
        <v>0.6</v>
      </c>
      <c r="G57">
        <v>1</v>
      </c>
      <c r="H57">
        <v>0.5</v>
      </c>
      <c r="I57">
        <f t="shared" si="4"/>
        <v>9.8000000000000007</v>
      </c>
      <c r="J57" s="9">
        <v>6</v>
      </c>
      <c r="K57" s="3">
        <f>(E57-E$131)/(E$132-E$131)</f>
        <v>0.50000000000000011</v>
      </c>
      <c r="L57" s="3">
        <f>1+(F$131-F57)/(F$132-F$131)</f>
        <v>1</v>
      </c>
      <c r="M57" s="3">
        <f>(G57-G$131)/(G$132-G$131)</f>
        <v>1</v>
      </c>
      <c r="N57" s="3">
        <f>(H57-H$131)/(H$132-H$131)</f>
        <v>1</v>
      </c>
      <c r="O57" s="3">
        <f>(I57-I$131)/(I$132-I$131)</f>
        <v>0.17177871050156518</v>
      </c>
      <c r="P57" s="3">
        <f>1+(J$131-J57)/(J$132-J$131)</f>
        <v>0.16666666666666663</v>
      </c>
      <c r="Q57" s="2">
        <f t="shared" si="5"/>
        <v>0.65986694648380295</v>
      </c>
      <c r="R57" s="3">
        <f t="shared" si="2"/>
        <v>65.986694648380293</v>
      </c>
    </row>
    <row r="58" spans="1:18" x14ac:dyDescent="0.35">
      <c r="A58" t="s">
        <v>15</v>
      </c>
      <c r="B58" t="s">
        <v>62</v>
      </c>
      <c r="C58">
        <v>15</v>
      </c>
      <c r="D58">
        <v>0.98</v>
      </c>
      <c r="E58">
        <v>0.52</v>
      </c>
      <c r="F58">
        <v>0.6</v>
      </c>
      <c r="G58">
        <v>1</v>
      </c>
      <c r="H58">
        <v>0.5</v>
      </c>
      <c r="I58">
        <f t="shared" si="4"/>
        <v>14.7</v>
      </c>
      <c r="J58" s="9">
        <v>6</v>
      </c>
      <c r="K58" s="3">
        <f>(E58-E$131)/(E$132-E$131)</f>
        <v>0.50000000000000011</v>
      </c>
      <c r="L58" s="3">
        <f>1+(F$131-F58)/(F$132-F$131)</f>
        <v>1</v>
      </c>
      <c r="M58" s="3">
        <f>(G58-G$131)/(G$132-G$131)</f>
        <v>1</v>
      </c>
      <c r="N58" s="3">
        <f>(H58-H$131)/(H$132-H$131)</f>
        <v>1</v>
      </c>
      <c r="O58" s="3">
        <f>(I58-I$131)/(I$132-I$131)</f>
        <v>0.25775931047068235</v>
      </c>
      <c r="P58" s="3">
        <f>1+(J$131-J58)/(J$132-J$131)</f>
        <v>0.16666666666666663</v>
      </c>
      <c r="Q58" s="2">
        <f t="shared" si="5"/>
        <v>0.68566112647453814</v>
      </c>
      <c r="R58" s="3">
        <f t="shared" si="2"/>
        <v>68.566112647453821</v>
      </c>
    </row>
    <row r="59" spans="1:18" x14ac:dyDescent="0.35">
      <c r="A59" t="s">
        <v>15</v>
      </c>
      <c r="B59" t="s">
        <v>62</v>
      </c>
      <c r="C59">
        <v>20</v>
      </c>
      <c r="D59">
        <v>0.97</v>
      </c>
      <c r="E59">
        <v>0.52</v>
      </c>
      <c r="F59">
        <v>0.6</v>
      </c>
      <c r="G59">
        <v>1</v>
      </c>
      <c r="H59">
        <v>0.5</v>
      </c>
      <c r="I59">
        <f t="shared" si="4"/>
        <v>19.399999999999999</v>
      </c>
      <c r="J59" s="9">
        <v>6</v>
      </c>
      <c r="K59" s="3">
        <f>(E59-E$131)/(E$132-E$131)</f>
        <v>0.50000000000000011</v>
      </c>
      <c r="L59" s="3">
        <f>1+(F$131-F59)/(F$132-F$131)</f>
        <v>1</v>
      </c>
      <c r="M59" s="3">
        <f>(G59-G$131)/(G$132-G$131)</f>
        <v>1</v>
      </c>
      <c r="N59" s="3">
        <f>(H59-H$131)/(H$132-H$131)</f>
        <v>1</v>
      </c>
      <c r="O59" s="3">
        <f>(I59-I$131)/(I$132-I$131)</f>
        <v>0.34023049819616208</v>
      </c>
      <c r="P59" s="3">
        <f>1+(J$131-J59)/(J$132-J$131)</f>
        <v>0.16666666666666663</v>
      </c>
      <c r="Q59" s="2">
        <f t="shared" si="5"/>
        <v>0.71040248279218199</v>
      </c>
      <c r="R59" s="3">
        <f t="shared" si="2"/>
        <v>71.040248279218204</v>
      </c>
    </row>
    <row r="60" spans="1:18" x14ac:dyDescent="0.35">
      <c r="A60" t="s">
        <v>15</v>
      </c>
      <c r="B60" t="s">
        <v>62</v>
      </c>
      <c r="C60">
        <v>25</v>
      </c>
      <c r="D60">
        <v>0.95</v>
      </c>
      <c r="E60">
        <v>0.52</v>
      </c>
      <c r="F60">
        <v>0.6</v>
      </c>
      <c r="G60">
        <v>1</v>
      </c>
      <c r="H60">
        <v>0.5</v>
      </c>
      <c r="I60">
        <f t="shared" si="4"/>
        <v>23.75</v>
      </c>
      <c r="J60" s="9">
        <v>6</v>
      </c>
      <c r="K60" s="3">
        <f>(E60-E$131)/(E$132-E$131)</f>
        <v>0.50000000000000011</v>
      </c>
      <c r="L60" s="3">
        <f>1+(F$131-F60)/(F$132-F$131)</f>
        <v>1</v>
      </c>
      <c r="M60" s="3">
        <f>(G60-G$131)/(G$132-G$131)</f>
        <v>1</v>
      </c>
      <c r="N60" s="3">
        <f>(H60-H$131)/(H$132-H$131)</f>
        <v>1</v>
      </c>
      <c r="O60" s="3">
        <f>(I60-I$131)/(I$132-I$131)</f>
        <v>0.4165602144952763</v>
      </c>
      <c r="P60" s="3">
        <f>1+(J$131-J60)/(J$132-J$131)</f>
        <v>0.16666666666666663</v>
      </c>
      <c r="Q60" s="2">
        <f t="shared" si="5"/>
        <v>0.73330139768191627</v>
      </c>
      <c r="R60" s="3">
        <f t="shared" si="2"/>
        <v>73.330139768191628</v>
      </c>
    </row>
    <row r="61" spans="1:18" x14ac:dyDescent="0.35">
      <c r="A61" t="s">
        <v>15</v>
      </c>
      <c r="B61" t="s">
        <v>62</v>
      </c>
      <c r="C61">
        <v>30</v>
      </c>
      <c r="D61">
        <v>0.93</v>
      </c>
      <c r="E61">
        <v>0.52</v>
      </c>
      <c r="F61">
        <v>0.6</v>
      </c>
      <c r="G61">
        <v>1</v>
      </c>
      <c r="H61">
        <v>0.5</v>
      </c>
      <c r="I61">
        <f t="shared" si="4"/>
        <v>27.900000000000002</v>
      </c>
      <c r="J61" s="9">
        <v>6</v>
      </c>
      <c r="K61" s="3">
        <f>(E61-E$131)/(E$132-E$131)</f>
        <v>0.50000000000000011</v>
      </c>
      <c r="L61" s="3">
        <f>1+(F$131-F61)/(F$132-F$131)</f>
        <v>1</v>
      </c>
      <c r="M61" s="3">
        <f>(G61-G$131)/(G$132-G$131)</f>
        <v>1</v>
      </c>
      <c r="N61" s="3">
        <f>(H61-H$131)/(H$132-H$131)</f>
        <v>1</v>
      </c>
      <c r="O61" s="3">
        <f>(I61-I$131)/(I$132-I$131)</f>
        <v>0.4893805185507531</v>
      </c>
      <c r="P61" s="3">
        <f>1+(J$131-J61)/(J$132-J$131)</f>
        <v>0.16666666666666663</v>
      </c>
      <c r="Q61" s="2">
        <f t="shared" si="5"/>
        <v>0.75514748889855932</v>
      </c>
      <c r="R61" s="3">
        <f t="shared" si="2"/>
        <v>75.514748889855937</v>
      </c>
    </row>
    <row r="62" spans="1:18" x14ac:dyDescent="0.35">
      <c r="A62" t="s">
        <v>15</v>
      </c>
      <c r="B62" t="s">
        <v>62</v>
      </c>
      <c r="C62">
        <v>35</v>
      </c>
      <c r="D62">
        <v>0.91</v>
      </c>
      <c r="E62">
        <v>0.52</v>
      </c>
      <c r="F62">
        <v>0.6</v>
      </c>
      <c r="G62">
        <v>1</v>
      </c>
      <c r="H62">
        <v>0.5</v>
      </c>
      <c r="I62">
        <f t="shared" si="4"/>
        <v>31.85</v>
      </c>
      <c r="J62" s="9">
        <v>6</v>
      </c>
      <c r="K62" s="3">
        <f>(E62-E$131)/(E$132-E$131)</f>
        <v>0.50000000000000011</v>
      </c>
      <c r="L62" s="3">
        <f>1+(F$131-F62)/(F$132-F$131)</f>
        <v>1</v>
      </c>
      <c r="M62" s="3">
        <f>(G62-G$131)/(G$132-G$131)</f>
        <v>1</v>
      </c>
      <c r="N62" s="3">
        <f>(H62-H$131)/(H$132-H$131)</f>
        <v>1</v>
      </c>
      <c r="O62" s="3">
        <f>(I62-I$131)/(I$132-I$131)</f>
        <v>0.55869141036259251</v>
      </c>
      <c r="P62" s="3">
        <f>1+(J$131-J62)/(J$132-J$131)</f>
        <v>0.16666666666666663</v>
      </c>
      <c r="Q62" s="2">
        <f t="shared" si="5"/>
        <v>0.77594075644211113</v>
      </c>
      <c r="R62" s="3">
        <f t="shared" si="2"/>
        <v>77.594075644211117</v>
      </c>
    </row>
    <row r="63" spans="1:18" x14ac:dyDescent="0.35">
      <c r="A63" t="s">
        <v>15</v>
      </c>
      <c r="B63" t="s">
        <v>62</v>
      </c>
      <c r="C63">
        <v>40</v>
      </c>
      <c r="D63">
        <v>0.89</v>
      </c>
      <c r="E63">
        <v>0.52</v>
      </c>
      <c r="F63">
        <v>0.6</v>
      </c>
      <c r="G63">
        <v>1</v>
      </c>
      <c r="H63">
        <v>0.5</v>
      </c>
      <c r="I63">
        <f t="shared" si="4"/>
        <v>35.6</v>
      </c>
      <c r="J63" s="9">
        <v>6</v>
      </c>
      <c r="K63" s="3">
        <f>(E63-E$131)/(E$132-E$131)</f>
        <v>0.50000000000000011</v>
      </c>
      <c r="L63" s="3">
        <f>1+(F$131-F63)/(F$132-F$131)</f>
        <v>1</v>
      </c>
      <c r="M63" s="3">
        <f>(G63-G$131)/(G$132-G$131)</f>
        <v>1</v>
      </c>
      <c r="N63" s="3">
        <f>(H63-H$131)/(H$132-H$131)</f>
        <v>1</v>
      </c>
      <c r="O63" s="3">
        <f>(I63-I$131)/(I$132-I$131)</f>
        <v>0.62449288993079444</v>
      </c>
      <c r="P63" s="3">
        <f>1+(J$131-J63)/(J$132-J$131)</f>
        <v>0.16666666666666663</v>
      </c>
      <c r="Q63" s="2">
        <f t="shared" si="5"/>
        <v>0.79568120031257172</v>
      </c>
      <c r="R63" s="3">
        <f t="shared" si="2"/>
        <v>79.568120031257166</v>
      </c>
    </row>
    <row r="64" spans="1:18" x14ac:dyDescent="0.35">
      <c r="A64" t="s">
        <v>15</v>
      </c>
      <c r="B64" t="s">
        <v>62</v>
      </c>
      <c r="C64">
        <v>45</v>
      </c>
      <c r="D64">
        <v>0.87</v>
      </c>
      <c r="E64">
        <v>0.52</v>
      </c>
      <c r="F64">
        <v>0.6</v>
      </c>
      <c r="G64">
        <v>1</v>
      </c>
      <c r="H64">
        <v>0.5</v>
      </c>
      <c r="I64">
        <f t="shared" si="4"/>
        <v>39.15</v>
      </c>
      <c r="J64" s="9">
        <v>6</v>
      </c>
      <c r="K64" s="3">
        <f>(E64-E$131)/(E$132-E$131)</f>
        <v>0.50000000000000011</v>
      </c>
      <c r="L64" s="3">
        <f>1+(F$131-F64)/(F$132-F$131)</f>
        <v>1</v>
      </c>
      <c r="M64" s="3">
        <f>(G64-G$131)/(G$132-G$131)</f>
        <v>1</v>
      </c>
      <c r="N64" s="3">
        <f>(H64-H$131)/(H$132-H$131)</f>
        <v>1</v>
      </c>
      <c r="O64" s="3">
        <f>(I64-I$131)/(I$132-I$131)</f>
        <v>0.68678495725535882</v>
      </c>
      <c r="P64" s="3">
        <f>1+(J$131-J64)/(J$132-J$131)</f>
        <v>0.16666666666666663</v>
      </c>
      <c r="Q64" s="2">
        <f t="shared" si="5"/>
        <v>0.81436882050994108</v>
      </c>
      <c r="R64" s="3">
        <f t="shared" si="2"/>
        <v>81.436882050994114</v>
      </c>
    </row>
    <row r="65" spans="1:18" x14ac:dyDescent="0.35">
      <c r="A65" t="s">
        <v>15</v>
      </c>
      <c r="B65" t="s">
        <v>62</v>
      </c>
      <c r="C65">
        <v>60</v>
      </c>
      <c r="D65">
        <v>0.85</v>
      </c>
      <c r="E65">
        <v>0.52</v>
      </c>
      <c r="F65">
        <v>0.6</v>
      </c>
      <c r="G65">
        <v>1</v>
      </c>
      <c r="H65">
        <v>0.5</v>
      </c>
      <c r="I65">
        <f t="shared" si="4"/>
        <v>51</v>
      </c>
      <c r="J65" s="9">
        <v>6</v>
      </c>
      <c r="K65" s="3">
        <f>(E65-E$131)/(E$132-E$131)</f>
        <v>0.50000000000000011</v>
      </c>
      <c r="L65" s="3">
        <f>1+(F$131-F65)/(F$132-F$131)</f>
        <v>1</v>
      </c>
      <c r="M65" s="3">
        <f>(G65-G$131)/(G$132-G$131)</f>
        <v>1</v>
      </c>
      <c r="N65" s="3">
        <f>(H65-H$131)/(H$132-H$131)</f>
        <v>1</v>
      </c>
      <c r="O65" s="3">
        <f>(I65-I$131)/(I$132-I$131)</f>
        <v>0.8947176326908769</v>
      </c>
      <c r="P65" s="3">
        <f>1+(J$131-J65)/(J$132-J$131)</f>
        <v>0.16666666666666663</v>
      </c>
      <c r="Q65" s="2">
        <f t="shared" si="5"/>
        <v>0.87674862314059643</v>
      </c>
      <c r="R65" s="3">
        <f t="shared" si="2"/>
        <v>87.674862314059638</v>
      </c>
    </row>
    <row r="66" spans="1:18" x14ac:dyDescent="0.35">
      <c r="A66" t="s">
        <v>16</v>
      </c>
      <c r="B66" t="s">
        <v>37</v>
      </c>
      <c r="C66">
        <v>5</v>
      </c>
      <c r="D66">
        <v>0.98</v>
      </c>
      <c r="E66">
        <v>0.45</v>
      </c>
      <c r="F66">
        <v>0.7</v>
      </c>
      <c r="G66">
        <v>0.6</v>
      </c>
      <c r="H66">
        <v>0.3</v>
      </c>
      <c r="I66">
        <f t="shared" ref="I66:I97" si="6">C66*D66</f>
        <v>4.9000000000000004</v>
      </c>
      <c r="J66">
        <v>1</v>
      </c>
      <c r="K66" s="3">
        <f>(E66-E$131)/(E$132-E$131)</f>
        <v>0.11111111111111122</v>
      </c>
      <c r="L66" s="3">
        <f>1+(F$131-F66)/(F$132-F$131)</f>
        <v>0.66666666666666674</v>
      </c>
      <c r="M66" s="3">
        <f>(G66-G$131)/(G$132-G$131)</f>
        <v>0.27272727272727265</v>
      </c>
      <c r="N66" s="3">
        <f>(H66-H$131)/(H$132-H$131)</f>
        <v>0.49999999999999994</v>
      </c>
      <c r="O66" s="3">
        <f>(I66-I$131)/(I$132-I$131)</f>
        <v>8.5798110532448027E-2</v>
      </c>
      <c r="P66" s="3">
        <f>1+(J$131-J66)/(J$132-J$131)</f>
        <v>1</v>
      </c>
      <c r="Q66" s="2">
        <f t="shared" ref="Q66:Q97" si="7">K66*$K$132+L66*$L$132+M66*$M$132+N66*$N$132+O66*$O$132+P66*$P$132</f>
        <v>0.30200205942236064</v>
      </c>
      <c r="R66" s="3">
        <f t="shared" si="2"/>
        <v>30.200205942236064</v>
      </c>
    </row>
    <row r="67" spans="1:18" x14ac:dyDescent="0.35">
      <c r="A67" t="s">
        <v>16</v>
      </c>
      <c r="B67" t="s">
        <v>37</v>
      </c>
      <c r="C67">
        <v>10</v>
      </c>
      <c r="D67">
        <v>0.98</v>
      </c>
      <c r="E67">
        <v>0.45</v>
      </c>
      <c r="F67">
        <v>0.7</v>
      </c>
      <c r="G67">
        <v>0.6</v>
      </c>
      <c r="H67">
        <v>0.3</v>
      </c>
      <c r="I67">
        <f t="shared" si="6"/>
        <v>9.8000000000000007</v>
      </c>
      <c r="J67">
        <v>1</v>
      </c>
      <c r="K67" s="3">
        <f>(E67-E$131)/(E$132-E$131)</f>
        <v>0.11111111111111122</v>
      </c>
      <c r="L67" s="3">
        <f>1+(F$131-F67)/(F$132-F$131)</f>
        <v>0.66666666666666674</v>
      </c>
      <c r="M67" s="3">
        <f>(G67-G$131)/(G$132-G$131)</f>
        <v>0.27272727272727265</v>
      </c>
      <c r="N67" s="3">
        <f>(H67-H$131)/(H$132-H$131)</f>
        <v>0.49999999999999994</v>
      </c>
      <c r="O67" s="3">
        <f>(I67-I$131)/(I$132-I$131)</f>
        <v>0.17177871050156518</v>
      </c>
      <c r="P67" s="3">
        <f>1+(J$131-J67)/(J$132-J$131)</f>
        <v>1</v>
      </c>
      <c r="Q67" s="2">
        <f t="shared" si="7"/>
        <v>0.32779623941309577</v>
      </c>
      <c r="R67" s="3">
        <f t="shared" ref="R67:R125" si="8">Q67*100</f>
        <v>32.77962394130958</v>
      </c>
    </row>
    <row r="68" spans="1:18" x14ac:dyDescent="0.35">
      <c r="A68" t="s">
        <v>16</v>
      </c>
      <c r="B68" t="s">
        <v>37</v>
      </c>
      <c r="C68">
        <v>15</v>
      </c>
      <c r="D68">
        <v>0.98</v>
      </c>
      <c r="E68">
        <v>0.45</v>
      </c>
      <c r="F68">
        <v>0.7</v>
      </c>
      <c r="G68">
        <v>0.6</v>
      </c>
      <c r="H68">
        <v>0.3</v>
      </c>
      <c r="I68">
        <f t="shared" si="6"/>
        <v>14.7</v>
      </c>
      <c r="J68">
        <v>1</v>
      </c>
      <c r="K68" s="3">
        <f>(E68-E$131)/(E$132-E$131)</f>
        <v>0.11111111111111122</v>
      </c>
      <c r="L68" s="3">
        <f>1+(F$131-F68)/(F$132-F$131)</f>
        <v>0.66666666666666674</v>
      </c>
      <c r="M68" s="3">
        <f>(G68-G$131)/(G$132-G$131)</f>
        <v>0.27272727272727265</v>
      </c>
      <c r="N68" s="3">
        <f>(H68-H$131)/(H$132-H$131)</f>
        <v>0.49999999999999994</v>
      </c>
      <c r="O68" s="3">
        <f>(I68-I$131)/(I$132-I$131)</f>
        <v>0.25775931047068235</v>
      </c>
      <c r="P68" s="3">
        <f>1+(J$131-J68)/(J$132-J$131)</f>
        <v>1</v>
      </c>
      <c r="Q68" s="2">
        <f t="shared" si="7"/>
        <v>0.3535904194038309</v>
      </c>
      <c r="R68" s="3">
        <f t="shared" si="8"/>
        <v>35.359041940383094</v>
      </c>
    </row>
    <row r="69" spans="1:18" x14ac:dyDescent="0.35">
      <c r="A69" t="s">
        <v>16</v>
      </c>
      <c r="B69" t="s">
        <v>37</v>
      </c>
      <c r="C69">
        <v>20</v>
      </c>
      <c r="D69">
        <v>0.95</v>
      </c>
      <c r="E69">
        <v>0.45</v>
      </c>
      <c r="F69">
        <v>0.7</v>
      </c>
      <c r="G69">
        <v>0.6</v>
      </c>
      <c r="H69">
        <v>0.3</v>
      </c>
      <c r="I69">
        <f t="shared" si="6"/>
        <v>19</v>
      </c>
      <c r="J69">
        <v>1</v>
      </c>
      <c r="K69" s="3">
        <f>(E69-E$131)/(E$132-E$131)</f>
        <v>0.11111111111111122</v>
      </c>
      <c r="L69" s="3">
        <f>1+(F$131-F69)/(F$132-F$131)</f>
        <v>0.66666666666666674</v>
      </c>
      <c r="M69" s="3">
        <f>(G69-G$131)/(G$132-G$131)</f>
        <v>0.27272727272727265</v>
      </c>
      <c r="N69" s="3">
        <f>(H69-H$131)/(H$132-H$131)</f>
        <v>0.49999999999999994</v>
      </c>
      <c r="O69" s="3">
        <f>(I69-I$131)/(I$132-I$131)</f>
        <v>0.33321167370888721</v>
      </c>
      <c r="P69" s="3">
        <f>1+(J$131-J69)/(J$132-J$131)</f>
        <v>1</v>
      </c>
      <c r="Q69" s="2">
        <f t="shared" si="7"/>
        <v>0.3762261283752924</v>
      </c>
      <c r="R69" s="3">
        <f t="shared" si="8"/>
        <v>37.622612837529239</v>
      </c>
    </row>
    <row r="70" spans="1:18" x14ac:dyDescent="0.35">
      <c r="A70" t="s">
        <v>16</v>
      </c>
      <c r="B70" t="s">
        <v>37</v>
      </c>
      <c r="C70">
        <v>25</v>
      </c>
      <c r="D70">
        <v>0.95</v>
      </c>
      <c r="E70">
        <v>0.45</v>
      </c>
      <c r="F70">
        <v>0.7</v>
      </c>
      <c r="G70">
        <v>0.6</v>
      </c>
      <c r="H70">
        <v>0.3</v>
      </c>
      <c r="I70">
        <f t="shared" si="6"/>
        <v>23.75</v>
      </c>
      <c r="J70">
        <v>1</v>
      </c>
      <c r="K70" s="3">
        <f>(E70-E$131)/(E$132-E$131)</f>
        <v>0.11111111111111122</v>
      </c>
      <c r="L70" s="3">
        <f>1+(F$131-F70)/(F$132-F$131)</f>
        <v>0.66666666666666674</v>
      </c>
      <c r="M70" s="3">
        <f>(G70-G$131)/(G$132-G$131)</f>
        <v>0.27272727272727265</v>
      </c>
      <c r="N70" s="3">
        <f>(H70-H$131)/(H$132-H$131)</f>
        <v>0.49999999999999994</v>
      </c>
      <c r="O70" s="3">
        <f>(I70-I$131)/(I$132-I$131)</f>
        <v>0.4165602144952763</v>
      </c>
      <c r="P70" s="3">
        <f>1+(J$131-J70)/(J$132-J$131)</f>
        <v>1</v>
      </c>
      <c r="Q70" s="2">
        <f t="shared" si="7"/>
        <v>0.40123069061120908</v>
      </c>
      <c r="R70" s="3">
        <f t="shared" si="8"/>
        <v>40.123069061120908</v>
      </c>
    </row>
    <row r="71" spans="1:18" x14ac:dyDescent="0.35">
      <c r="A71" t="s">
        <v>16</v>
      </c>
      <c r="B71" t="s">
        <v>37</v>
      </c>
      <c r="C71">
        <v>30</v>
      </c>
      <c r="D71">
        <v>0.9</v>
      </c>
      <c r="E71">
        <v>0.45</v>
      </c>
      <c r="F71">
        <v>0.7</v>
      </c>
      <c r="G71">
        <v>0.6</v>
      </c>
      <c r="H71">
        <v>0.3</v>
      </c>
      <c r="I71">
        <f t="shared" si="6"/>
        <v>27</v>
      </c>
      <c r="J71">
        <v>1</v>
      </c>
      <c r="K71" s="3">
        <f>(E71-E$131)/(E$132-E$131)</f>
        <v>0.11111111111111122</v>
      </c>
      <c r="L71" s="3">
        <f>1+(F$131-F71)/(F$132-F$131)</f>
        <v>0.66666666666666674</v>
      </c>
      <c r="M71" s="3">
        <f>(G71-G$131)/(G$132-G$131)</f>
        <v>0.27272727272727265</v>
      </c>
      <c r="N71" s="3">
        <f>(H71-H$131)/(H$132-H$131)</f>
        <v>0.49999999999999994</v>
      </c>
      <c r="O71" s="3">
        <f>(I71-I$131)/(I$132-I$131)</f>
        <v>0.47358816345438465</v>
      </c>
      <c r="P71" s="3">
        <f>1+(J$131-J71)/(J$132-J$131)</f>
        <v>1</v>
      </c>
      <c r="Q71" s="2">
        <f t="shared" si="7"/>
        <v>0.4183390752989416</v>
      </c>
      <c r="R71" s="3">
        <f t="shared" si="8"/>
        <v>41.833907529894162</v>
      </c>
    </row>
    <row r="72" spans="1:18" x14ac:dyDescent="0.35">
      <c r="A72" t="s">
        <v>17</v>
      </c>
      <c r="B72" t="s">
        <v>38</v>
      </c>
      <c r="C72">
        <v>1.3</v>
      </c>
      <c r="D72">
        <v>1</v>
      </c>
      <c r="E72">
        <v>0.43</v>
      </c>
      <c r="F72">
        <v>0.61</v>
      </c>
      <c r="G72">
        <v>0.45</v>
      </c>
      <c r="H72">
        <v>0.5</v>
      </c>
      <c r="I72">
        <f t="shared" si="6"/>
        <v>1.3</v>
      </c>
      <c r="J72">
        <v>1</v>
      </c>
      <c r="K72" s="3">
        <f>(E72-E$131)/(E$132-E$131)</f>
        <v>0</v>
      </c>
      <c r="L72" s="3">
        <f>1+(F$131-F72)/(F$132-F$131)</f>
        <v>0.96666666666666667</v>
      </c>
      <c r="M72" s="3">
        <f>(G72-G$131)/(G$132-G$131)</f>
        <v>0</v>
      </c>
      <c r="N72" s="3">
        <f>(H72-H$131)/(H$132-H$131)</f>
        <v>1</v>
      </c>
      <c r="O72" s="3">
        <f>(I72-I$131)/(I$132-I$131)</f>
        <v>2.2628690146974186E-2</v>
      </c>
      <c r="P72" s="3">
        <f>1+(J$131-J72)/(J$132-J$131)</f>
        <v>1</v>
      </c>
      <c r="Q72" s="2">
        <f t="shared" si="7"/>
        <v>0.30512194037742557</v>
      </c>
      <c r="R72" s="3">
        <f t="shared" si="8"/>
        <v>30.512194037742557</v>
      </c>
    </row>
    <row r="73" spans="1:18" x14ac:dyDescent="0.35">
      <c r="A73" t="s">
        <v>17</v>
      </c>
      <c r="B73" t="s">
        <v>39</v>
      </c>
      <c r="C73">
        <v>1.17</v>
      </c>
      <c r="D73">
        <v>1</v>
      </c>
      <c r="E73">
        <v>0.43</v>
      </c>
      <c r="F73">
        <v>0.61</v>
      </c>
      <c r="G73">
        <v>0.45</v>
      </c>
      <c r="H73">
        <v>0.45</v>
      </c>
      <c r="I73">
        <f t="shared" si="6"/>
        <v>1.17</v>
      </c>
      <c r="J73">
        <v>1.5</v>
      </c>
      <c r="K73" s="3">
        <f>(E73-E$131)/(E$132-E$131)</f>
        <v>0</v>
      </c>
      <c r="L73" s="3">
        <f>1+(F$131-F73)/(F$132-F$131)</f>
        <v>0.96666666666666667</v>
      </c>
      <c r="M73" s="3">
        <f>(G73-G$131)/(G$132-G$131)</f>
        <v>0</v>
      </c>
      <c r="N73" s="3">
        <f>(H73-H$131)/(H$132-H$131)</f>
        <v>0.87499999999999989</v>
      </c>
      <c r="O73" s="3">
        <f>(I73-I$131)/(I$132-I$131)</f>
        <v>2.0347572188609851E-2</v>
      </c>
      <c r="P73" s="3">
        <f>1+(J$131-J73)/(J$132-J$131)</f>
        <v>0.91666666666666663</v>
      </c>
      <c r="Q73" s="2">
        <f t="shared" si="7"/>
        <v>0.27527093832324961</v>
      </c>
      <c r="R73" s="3">
        <f t="shared" si="8"/>
        <v>27.527093832324962</v>
      </c>
    </row>
    <row r="74" spans="1:18" x14ac:dyDescent="0.35">
      <c r="A74" t="s">
        <v>17</v>
      </c>
      <c r="B74" t="s">
        <v>40</v>
      </c>
      <c r="C74">
        <v>1</v>
      </c>
      <c r="D74">
        <v>1</v>
      </c>
      <c r="E74">
        <v>0.43</v>
      </c>
      <c r="F74">
        <v>0.61</v>
      </c>
      <c r="G74">
        <v>0.45</v>
      </c>
      <c r="H74">
        <v>0.25</v>
      </c>
      <c r="I74">
        <f t="shared" si="6"/>
        <v>1</v>
      </c>
      <c r="J74">
        <v>7</v>
      </c>
      <c r="K74" s="3">
        <f>(E74-E$131)/(E$132-E$131)</f>
        <v>0</v>
      </c>
      <c r="L74" s="3">
        <f>1+(F$131-F74)/(F$132-F$131)</f>
        <v>0.96666666666666667</v>
      </c>
      <c r="M74" s="3">
        <f>(G74-G$131)/(G$132-G$131)</f>
        <v>0</v>
      </c>
      <c r="N74" s="3">
        <f>(H74-H$131)/(H$132-H$131)</f>
        <v>0.37499999999999994</v>
      </c>
      <c r="O74" s="3">
        <f>(I74-I$131)/(I$132-I$131)</f>
        <v>1.736457178151803E-2</v>
      </c>
      <c r="P74" s="3">
        <f>1+(J$131-J74)/(J$132-J$131)</f>
        <v>0</v>
      </c>
      <c r="Q74" s="2">
        <f t="shared" si="7"/>
        <v>0.12854270486778874</v>
      </c>
      <c r="R74" s="3">
        <f t="shared" si="8"/>
        <v>12.854270486778873</v>
      </c>
    </row>
    <row r="75" spans="1:18" x14ac:dyDescent="0.35">
      <c r="A75" t="s">
        <v>17</v>
      </c>
      <c r="B75" t="s">
        <v>41</v>
      </c>
      <c r="C75">
        <v>1</v>
      </c>
      <c r="D75">
        <v>1</v>
      </c>
      <c r="E75">
        <v>0.43</v>
      </c>
      <c r="F75">
        <v>0.61</v>
      </c>
      <c r="G75">
        <v>0.45</v>
      </c>
      <c r="H75">
        <v>0.1</v>
      </c>
      <c r="I75">
        <f t="shared" si="6"/>
        <v>1</v>
      </c>
      <c r="J75">
        <v>5</v>
      </c>
      <c r="K75" s="3">
        <f>(E75-E$131)/(E$132-E$131)</f>
        <v>0</v>
      </c>
      <c r="L75" s="3">
        <f>1+(F$131-F75)/(F$132-F$131)</f>
        <v>0.96666666666666667</v>
      </c>
      <c r="M75" s="3">
        <f>(G75-G$131)/(G$132-G$131)</f>
        <v>0</v>
      </c>
      <c r="N75" s="3">
        <f>(H75-H$131)/(H$132-H$131)</f>
        <v>0</v>
      </c>
      <c r="O75" s="3">
        <f>(I75-I$131)/(I$132-I$131)</f>
        <v>1.736457178151803E-2</v>
      </c>
      <c r="P75" s="3">
        <f>1+(J$131-J75)/(J$132-J$131)</f>
        <v>0.33333333333333337</v>
      </c>
      <c r="Q75" s="2">
        <f t="shared" si="7"/>
        <v>7.0209371534455417E-2</v>
      </c>
      <c r="R75" s="3">
        <f t="shared" si="8"/>
        <v>7.0209371534455416</v>
      </c>
    </row>
    <row r="76" spans="1:18" x14ac:dyDescent="0.35">
      <c r="A76" t="s">
        <v>17</v>
      </c>
      <c r="B76" t="s">
        <v>63</v>
      </c>
      <c r="C76">
        <v>0.65</v>
      </c>
      <c r="D76">
        <v>1</v>
      </c>
      <c r="E76">
        <v>0.52</v>
      </c>
      <c r="F76">
        <v>0.6</v>
      </c>
      <c r="G76">
        <v>0.45</v>
      </c>
      <c r="H76">
        <v>0.2</v>
      </c>
      <c r="I76">
        <f t="shared" si="6"/>
        <v>0.65</v>
      </c>
      <c r="J76">
        <v>1.5</v>
      </c>
      <c r="K76" s="3">
        <f>(E76-E$131)/(E$132-E$131)</f>
        <v>0.50000000000000011</v>
      </c>
      <c r="L76" s="3">
        <f>1+(F$131-F76)/(F$132-F$131)</f>
        <v>1</v>
      </c>
      <c r="M76" s="3">
        <f>(G76-G$131)/(G$132-G$131)</f>
        <v>0</v>
      </c>
      <c r="N76" s="3">
        <f>(H76-H$131)/(H$132-H$131)</f>
        <v>0.25</v>
      </c>
      <c r="O76" s="3">
        <f>(I76-I$131)/(I$132-I$131)</f>
        <v>1.122310035515252E-2</v>
      </c>
      <c r="P76" s="3">
        <f>1+(J$131-J76)/(J$132-J$131)</f>
        <v>0.91666666666666663</v>
      </c>
      <c r="Q76" s="2">
        <f t="shared" si="7"/>
        <v>0.19920026343987912</v>
      </c>
      <c r="R76" s="3">
        <f t="shared" si="8"/>
        <v>19.920026343987914</v>
      </c>
    </row>
    <row r="77" spans="1:18" x14ac:dyDescent="0.35">
      <c r="A77" t="s">
        <v>18</v>
      </c>
      <c r="B77" t="s">
        <v>38</v>
      </c>
      <c r="C77">
        <v>1.3</v>
      </c>
      <c r="D77">
        <v>1</v>
      </c>
      <c r="E77">
        <v>0.43</v>
      </c>
      <c r="F77">
        <v>0.61</v>
      </c>
      <c r="G77">
        <v>0.45</v>
      </c>
      <c r="H77">
        <v>0.5</v>
      </c>
      <c r="I77">
        <f t="shared" si="6"/>
        <v>1.3</v>
      </c>
      <c r="J77">
        <v>1</v>
      </c>
      <c r="K77" s="3">
        <f>(E77-E$131)/(E$132-E$131)</f>
        <v>0</v>
      </c>
      <c r="L77" s="3">
        <f>1+(F$131-F77)/(F$132-F$131)</f>
        <v>0.96666666666666667</v>
      </c>
      <c r="M77" s="3">
        <f>(G77-G$131)/(G$132-G$131)</f>
        <v>0</v>
      </c>
      <c r="N77" s="3">
        <f>(H77-H$131)/(H$132-H$131)</f>
        <v>1</v>
      </c>
      <c r="O77" s="3">
        <f>(I77-I$131)/(I$132-I$131)</f>
        <v>2.2628690146974186E-2</v>
      </c>
      <c r="P77" s="3">
        <f>1+(J$131-J77)/(J$132-J$131)</f>
        <v>1</v>
      </c>
      <c r="Q77" s="2">
        <f t="shared" si="7"/>
        <v>0.30512194037742557</v>
      </c>
      <c r="R77" s="3">
        <f t="shared" si="8"/>
        <v>30.512194037742557</v>
      </c>
    </row>
    <row r="78" spans="1:18" x14ac:dyDescent="0.35">
      <c r="A78" t="s">
        <v>18</v>
      </c>
      <c r="B78" t="s">
        <v>40</v>
      </c>
      <c r="C78">
        <v>1</v>
      </c>
      <c r="D78">
        <v>1</v>
      </c>
      <c r="E78">
        <v>0.43</v>
      </c>
      <c r="F78">
        <v>0.61</v>
      </c>
      <c r="G78">
        <v>0.45</v>
      </c>
      <c r="H78">
        <v>0.25</v>
      </c>
      <c r="I78">
        <f t="shared" si="6"/>
        <v>1</v>
      </c>
      <c r="J78">
        <v>7</v>
      </c>
      <c r="K78" s="3">
        <f>(E78-E$131)/(E$132-E$131)</f>
        <v>0</v>
      </c>
      <c r="L78" s="3">
        <f>1+(F$131-F78)/(F$132-F$131)</f>
        <v>0.96666666666666667</v>
      </c>
      <c r="M78" s="3">
        <f>(G78-G$131)/(G$132-G$131)</f>
        <v>0</v>
      </c>
      <c r="N78" s="3">
        <f>(H78-H$131)/(H$132-H$131)</f>
        <v>0.37499999999999994</v>
      </c>
      <c r="O78" s="3">
        <f>(I78-I$131)/(I$132-I$131)</f>
        <v>1.736457178151803E-2</v>
      </c>
      <c r="P78" s="3">
        <f>1+(J$131-J78)/(J$132-J$131)</f>
        <v>0</v>
      </c>
      <c r="Q78" s="2">
        <f t="shared" si="7"/>
        <v>0.12854270486778874</v>
      </c>
      <c r="R78" s="3">
        <f t="shared" si="8"/>
        <v>12.854270486778873</v>
      </c>
    </row>
    <row r="79" spans="1:18" x14ac:dyDescent="0.35">
      <c r="A79" t="s">
        <v>19</v>
      </c>
      <c r="B79" t="s">
        <v>42</v>
      </c>
      <c r="C79">
        <v>5</v>
      </c>
      <c r="D79">
        <v>0.6</v>
      </c>
      <c r="E79">
        <v>0.44</v>
      </c>
      <c r="F79">
        <v>0.6</v>
      </c>
      <c r="G79">
        <v>1</v>
      </c>
      <c r="H79">
        <v>0.4</v>
      </c>
      <c r="I79">
        <f t="shared" si="6"/>
        <v>3</v>
      </c>
      <c r="J79">
        <v>1.5</v>
      </c>
      <c r="K79" s="3">
        <f>(E79-E$131)/(E$132-E$131)</f>
        <v>5.5555555555555608E-2</v>
      </c>
      <c r="L79" s="3">
        <f>1+(F$131-F79)/(F$132-F$131)</f>
        <v>1</v>
      </c>
      <c r="M79" s="3">
        <f>(G79-G$131)/(G$132-G$131)</f>
        <v>1</v>
      </c>
      <c r="N79" s="3">
        <f>(H79-H$131)/(H$132-H$131)</f>
        <v>0.75000000000000011</v>
      </c>
      <c r="O79" s="3">
        <f>(I79-I$131)/(I$132-I$131)</f>
        <v>5.2458694217892385E-2</v>
      </c>
      <c r="P79" s="3">
        <f>1+(J$131-J79)/(J$132-J$131)</f>
        <v>0.91666666666666663</v>
      </c>
      <c r="Q79" s="2">
        <f t="shared" si="7"/>
        <v>0.56712649715425667</v>
      </c>
      <c r="R79" s="3">
        <f t="shared" si="8"/>
        <v>56.71264971542567</v>
      </c>
    </row>
    <row r="80" spans="1:18" x14ac:dyDescent="0.35">
      <c r="A80" t="s">
        <v>19</v>
      </c>
      <c r="B80" t="s">
        <v>42</v>
      </c>
      <c r="C80">
        <v>10</v>
      </c>
      <c r="D80">
        <v>0.55000000000000004</v>
      </c>
      <c r="E80">
        <v>0.44</v>
      </c>
      <c r="F80">
        <v>0.6</v>
      </c>
      <c r="G80">
        <v>1</v>
      </c>
      <c r="H80">
        <v>0.4</v>
      </c>
      <c r="I80">
        <f t="shared" si="6"/>
        <v>5.5</v>
      </c>
      <c r="J80">
        <v>1.5</v>
      </c>
      <c r="K80" s="3">
        <f>(E80-E$131)/(E$132-E$131)</f>
        <v>5.5555555555555608E-2</v>
      </c>
      <c r="L80" s="3">
        <f>1+(F$131-F80)/(F$132-F$131)</f>
        <v>1</v>
      </c>
      <c r="M80" s="3">
        <f>(G80-G$131)/(G$132-G$131)</f>
        <v>1</v>
      </c>
      <c r="N80" s="3">
        <f>(H80-H$131)/(H$132-H$131)</f>
        <v>0.75000000000000011</v>
      </c>
      <c r="O80" s="3">
        <f>(I80-I$131)/(I$132-I$131)</f>
        <v>9.6326347263360326E-2</v>
      </c>
      <c r="P80" s="3">
        <f>1+(J$131-J80)/(J$132-J$131)</f>
        <v>0.91666666666666663</v>
      </c>
      <c r="Q80" s="2">
        <f t="shared" si="7"/>
        <v>0.58028679306789699</v>
      </c>
      <c r="R80" s="3">
        <f t="shared" si="8"/>
        <v>58.028679306789698</v>
      </c>
    </row>
    <row r="81" spans="1:18" x14ac:dyDescent="0.35">
      <c r="A81" t="s">
        <v>19</v>
      </c>
      <c r="B81" t="s">
        <v>42</v>
      </c>
      <c r="C81">
        <v>15</v>
      </c>
      <c r="D81">
        <v>0.5</v>
      </c>
      <c r="E81">
        <v>0.44</v>
      </c>
      <c r="F81">
        <v>0.6</v>
      </c>
      <c r="G81">
        <v>1</v>
      </c>
      <c r="H81">
        <v>0.4</v>
      </c>
      <c r="I81">
        <f t="shared" si="6"/>
        <v>7.5</v>
      </c>
      <c r="J81">
        <v>1.5</v>
      </c>
      <c r="K81" s="3">
        <f>(E81-E$131)/(E$132-E$131)</f>
        <v>5.5555555555555608E-2</v>
      </c>
      <c r="L81" s="3">
        <f>1+(F$131-F81)/(F$132-F$131)</f>
        <v>1</v>
      </c>
      <c r="M81" s="3">
        <f>(G81-G$131)/(G$132-G$131)</f>
        <v>1</v>
      </c>
      <c r="N81" s="3">
        <f>(H81-H$131)/(H$132-H$131)</f>
        <v>0.75000000000000011</v>
      </c>
      <c r="O81" s="3">
        <f>(I81-I$131)/(I$132-I$131)</f>
        <v>0.1314204696997347</v>
      </c>
      <c r="P81" s="3">
        <f>1+(J$131-J81)/(J$132-J$131)</f>
        <v>0.91666666666666663</v>
      </c>
      <c r="Q81" s="2">
        <f t="shared" si="7"/>
        <v>0.59081502979880929</v>
      </c>
      <c r="R81" s="3">
        <f t="shared" si="8"/>
        <v>59.081502979880931</v>
      </c>
    </row>
    <row r="82" spans="1:18" x14ac:dyDescent="0.35">
      <c r="A82" t="s">
        <v>19</v>
      </c>
      <c r="B82" t="s">
        <v>42</v>
      </c>
      <c r="C82">
        <v>20</v>
      </c>
      <c r="D82">
        <v>0.45</v>
      </c>
      <c r="E82">
        <v>0.44</v>
      </c>
      <c r="F82">
        <v>0.6</v>
      </c>
      <c r="G82">
        <v>1</v>
      </c>
      <c r="H82">
        <v>0.4</v>
      </c>
      <c r="I82">
        <f t="shared" si="6"/>
        <v>9</v>
      </c>
      <c r="J82">
        <v>1.5</v>
      </c>
      <c r="K82" s="3">
        <f>(E82-E$131)/(E$132-E$131)</f>
        <v>5.5555555555555608E-2</v>
      </c>
      <c r="L82" s="3">
        <f>1+(F$131-F82)/(F$132-F$131)</f>
        <v>1</v>
      </c>
      <c r="M82" s="3">
        <f>(G82-G$131)/(G$132-G$131)</f>
        <v>1</v>
      </c>
      <c r="N82" s="3">
        <f>(H82-H$131)/(H$132-H$131)</f>
        <v>0.75000000000000011</v>
      </c>
      <c r="O82" s="3">
        <f>(I82-I$131)/(I$132-I$131)</f>
        <v>0.15774106152701545</v>
      </c>
      <c r="P82" s="3">
        <f>1+(J$131-J82)/(J$132-J$131)</f>
        <v>0.91666666666666663</v>
      </c>
      <c r="Q82" s="2">
        <f t="shared" si="7"/>
        <v>0.59871120734699357</v>
      </c>
      <c r="R82" s="3">
        <f t="shared" si="8"/>
        <v>59.87112073469936</v>
      </c>
    </row>
    <row r="83" spans="1:18" x14ac:dyDescent="0.35">
      <c r="A83" t="s">
        <v>19</v>
      </c>
      <c r="B83" t="s">
        <v>42</v>
      </c>
      <c r="C83">
        <v>25</v>
      </c>
      <c r="D83">
        <v>0.4</v>
      </c>
      <c r="E83">
        <v>0.44</v>
      </c>
      <c r="F83">
        <v>0.6</v>
      </c>
      <c r="G83">
        <v>1</v>
      </c>
      <c r="H83">
        <v>0.4</v>
      </c>
      <c r="I83">
        <f t="shared" si="6"/>
        <v>10</v>
      </c>
      <c r="J83">
        <v>1.5</v>
      </c>
      <c r="K83" s="3">
        <f>(E83-E$131)/(E$132-E$131)</f>
        <v>5.5555555555555608E-2</v>
      </c>
      <c r="L83" s="3">
        <f>1+(F$131-F83)/(F$132-F$131)</f>
        <v>1</v>
      </c>
      <c r="M83" s="3">
        <f>(G83-G$131)/(G$132-G$131)</f>
        <v>1</v>
      </c>
      <c r="N83" s="3">
        <f>(H83-H$131)/(H$132-H$131)</f>
        <v>0.75000000000000011</v>
      </c>
      <c r="O83" s="3">
        <f>(I83-I$131)/(I$132-I$131)</f>
        <v>0.17528812274520261</v>
      </c>
      <c r="P83" s="3">
        <f>1+(J$131-J83)/(J$132-J$131)</f>
        <v>0.91666666666666663</v>
      </c>
      <c r="Q83" s="2">
        <f t="shared" si="7"/>
        <v>0.60397532571244961</v>
      </c>
      <c r="R83" s="3">
        <f t="shared" si="8"/>
        <v>60.397532571244959</v>
      </c>
    </row>
    <row r="84" spans="1:18" x14ac:dyDescent="0.35">
      <c r="A84" t="s">
        <v>19</v>
      </c>
      <c r="B84" t="s">
        <v>42</v>
      </c>
      <c r="C84">
        <v>30</v>
      </c>
      <c r="D84">
        <v>0.35</v>
      </c>
      <c r="E84">
        <v>0.44</v>
      </c>
      <c r="F84">
        <v>0.6</v>
      </c>
      <c r="G84">
        <v>1</v>
      </c>
      <c r="H84">
        <v>0.4</v>
      </c>
      <c r="I84">
        <f t="shared" si="6"/>
        <v>10.5</v>
      </c>
      <c r="J84">
        <v>1.5</v>
      </c>
      <c r="K84" s="3">
        <f>(E84-E$131)/(E$132-E$131)</f>
        <v>5.5555555555555608E-2</v>
      </c>
      <c r="L84" s="3">
        <f>1+(F$131-F84)/(F$132-F$131)</f>
        <v>1</v>
      </c>
      <c r="M84" s="3">
        <f>(G84-G$131)/(G$132-G$131)</f>
        <v>1</v>
      </c>
      <c r="N84" s="3">
        <f>(H84-H$131)/(H$132-H$131)</f>
        <v>0.75000000000000011</v>
      </c>
      <c r="O84" s="3">
        <f>(I84-I$131)/(I$132-I$131)</f>
        <v>0.1840616533542962</v>
      </c>
      <c r="P84" s="3">
        <f>1+(J$131-J84)/(J$132-J$131)</f>
        <v>0.91666666666666663</v>
      </c>
      <c r="Q84" s="2">
        <f t="shared" si="7"/>
        <v>0.60660738489517763</v>
      </c>
      <c r="R84" s="3">
        <f t="shared" si="8"/>
        <v>60.660738489517762</v>
      </c>
    </row>
    <row r="85" spans="1:18" x14ac:dyDescent="0.35">
      <c r="A85" t="s">
        <v>19</v>
      </c>
      <c r="B85" t="s">
        <v>43</v>
      </c>
      <c r="C85">
        <v>5</v>
      </c>
      <c r="D85">
        <v>0.05</v>
      </c>
      <c r="E85">
        <v>0.44</v>
      </c>
      <c r="F85">
        <v>0.6</v>
      </c>
      <c r="G85">
        <v>1</v>
      </c>
      <c r="H85">
        <v>0.5</v>
      </c>
      <c r="I85">
        <f t="shared" si="6"/>
        <v>0.25</v>
      </c>
      <c r="J85">
        <v>1</v>
      </c>
      <c r="K85" s="3">
        <f>(E85-E$131)/(E$132-E$131)</f>
        <v>5.5555555555555608E-2</v>
      </c>
      <c r="L85" s="3">
        <f>1+(F$131-F85)/(F$132-F$131)</f>
        <v>1</v>
      </c>
      <c r="M85" s="3">
        <f>(G85-G$131)/(G$132-G$131)</f>
        <v>1</v>
      </c>
      <c r="N85" s="3">
        <f>(H85-H$131)/(H$132-H$131)</f>
        <v>1</v>
      </c>
      <c r="O85" s="3">
        <f>(I85-I$131)/(I$132-I$131)</f>
        <v>4.2042758678776477E-3</v>
      </c>
      <c r="P85" s="3">
        <f>1+(J$131-J85)/(J$132-J$131)</f>
        <v>1</v>
      </c>
      <c r="Q85" s="2">
        <f t="shared" si="7"/>
        <v>0.60681683831591893</v>
      </c>
      <c r="R85" s="3">
        <f t="shared" si="8"/>
        <v>60.68168383159189</v>
      </c>
    </row>
    <row r="86" spans="1:18" x14ac:dyDescent="0.35">
      <c r="A86" t="s">
        <v>19</v>
      </c>
      <c r="B86" t="s">
        <v>43</v>
      </c>
      <c r="C86">
        <v>10</v>
      </c>
      <c r="D86">
        <v>0.03</v>
      </c>
      <c r="E86">
        <v>0.44</v>
      </c>
      <c r="F86">
        <v>0.6</v>
      </c>
      <c r="G86">
        <v>1</v>
      </c>
      <c r="H86">
        <v>0.5</v>
      </c>
      <c r="I86">
        <f t="shared" si="6"/>
        <v>0.3</v>
      </c>
      <c r="J86">
        <v>1</v>
      </c>
      <c r="K86" s="3">
        <f>(E86-E$131)/(E$132-E$131)</f>
        <v>5.5555555555555608E-2</v>
      </c>
      <c r="L86" s="3">
        <f>1+(F$131-F86)/(F$132-F$131)</f>
        <v>1</v>
      </c>
      <c r="M86" s="3">
        <f>(G86-G$131)/(G$132-G$131)</f>
        <v>1</v>
      </c>
      <c r="N86" s="3">
        <f>(H86-H$131)/(H$132-H$131)</f>
        <v>1</v>
      </c>
      <c r="O86" s="3">
        <f>(I86-I$131)/(I$132-I$131)</f>
        <v>5.081628928787006E-3</v>
      </c>
      <c r="P86" s="3">
        <f>1+(J$131-J86)/(J$132-J$131)</f>
        <v>1</v>
      </c>
      <c r="Q86" s="2">
        <f t="shared" si="7"/>
        <v>0.60708004423419171</v>
      </c>
      <c r="R86" s="3">
        <f t="shared" si="8"/>
        <v>60.708004423419169</v>
      </c>
    </row>
    <row r="87" spans="1:18" x14ac:dyDescent="0.35">
      <c r="A87" t="s">
        <v>19</v>
      </c>
      <c r="B87" t="s">
        <v>43</v>
      </c>
      <c r="C87">
        <v>15</v>
      </c>
      <c r="D87">
        <v>0.02</v>
      </c>
      <c r="E87">
        <v>0.44</v>
      </c>
      <c r="F87">
        <v>0.6</v>
      </c>
      <c r="G87">
        <v>1</v>
      </c>
      <c r="H87">
        <v>0.5</v>
      </c>
      <c r="I87">
        <f t="shared" si="6"/>
        <v>0.3</v>
      </c>
      <c r="J87">
        <v>1</v>
      </c>
      <c r="K87" s="3">
        <f>(E87-E$131)/(E$132-E$131)</f>
        <v>5.5555555555555608E-2</v>
      </c>
      <c r="L87" s="3">
        <f>1+(F$131-F87)/(F$132-F$131)</f>
        <v>1</v>
      </c>
      <c r="M87" s="3">
        <f>(G87-G$131)/(G$132-G$131)</f>
        <v>1</v>
      </c>
      <c r="N87" s="3">
        <f>(H87-H$131)/(H$132-H$131)</f>
        <v>1</v>
      </c>
      <c r="O87" s="3">
        <f>(I87-I$131)/(I$132-I$131)</f>
        <v>5.081628928787006E-3</v>
      </c>
      <c r="P87" s="3">
        <f>1+(J$131-J87)/(J$132-J$131)</f>
        <v>1</v>
      </c>
      <c r="Q87" s="2">
        <f t="shared" si="7"/>
        <v>0.60708004423419171</v>
      </c>
      <c r="R87" s="3">
        <f t="shared" si="8"/>
        <v>60.708004423419169</v>
      </c>
    </row>
    <row r="88" spans="1:18" x14ac:dyDescent="0.35">
      <c r="A88" t="s">
        <v>19</v>
      </c>
      <c r="B88" t="s">
        <v>44</v>
      </c>
      <c r="C88">
        <v>1.3</v>
      </c>
      <c r="D88">
        <v>0.02</v>
      </c>
      <c r="E88">
        <v>0.44</v>
      </c>
      <c r="F88">
        <v>0.6</v>
      </c>
      <c r="G88">
        <v>0.45</v>
      </c>
      <c r="H88">
        <v>0.5</v>
      </c>
      <c r="I88">
        <f t="shared" si="6"/>
        <v>2.6000000000000002E-2</v>
      </c>
      <c r="J88">
        <v>1</v>
      </c>
      <c r="K88" s="3">
        <f>(E88-E$131)/(E$132-E$131)</f>
        <v>5.5555555555555608E-2</v>
      </c>
      <c r="L88" s="3">
        <f>1+(F$131-F88)/(F$132-F$131)</f>
        <v>1</v>
      </c>
      <c r="M88" s="3">
        <f>(G88-G$131)/(G$132-G$131)</f>
        <v>0</v>
      </c>
      <c r="N88" s="3">
        <f>(H88-H$131)/(H$132-H$131)</f>
        <v>1</v>
      </c>
      <c r="O88" s="3">
        <f>(I88-I$131)/(I$132-I$131)</f>
        <v>2.7373415500371996E-4</v>
      </c>
      <c r="P88" s="3">
        <f>1+(J$131-J88)/(J$132-J$131)</f>
        <v>1</v>
      </c>
      <c r="Q88" s="2">
        <f t="shared" si="7"/>
        <v>0.3056376758020567</v>
      </c>
      <c r="R88" s="3">
        <f t="shared" si="8"/>
        <v>30.563767580205671</v>
      </c>
    </row>
    <row r="89" spans="1:18" x14ac:dyDescent="0.35">
      <c r="A89" t="s">
        <v>19</v>
      </c>
      <c r="B89" t="s">
        <v>64</v>
      </c>
      <c r="C89">
        <v>0.65</v>
      </c>
      <c r="D89">
        <v>0.02</v>
      </c>
      <c r="E89">
        <v>0.44</v>
      </c>
      <c r="F89">
        <v>0.6</v>
      </c>
      <c r="G89">
        <v>0.45</v>
      </c>
      <c r="H89">
        <v>0.25</v>
      </c>
      <c r="I89">
        <f t="shared" si="6"/>
        <v>1.3000000000000001E-2</v>
      </c>
      <c r="J89">
        <v>1.5</v>
      </c>
      <c r="K89" s="3">
        <f>(E89-E$131)/(E$132-E$131)</f>
        <v>5.5555555555555608E-2</v>
      </c>
      <c r="L89" s="3">
        <f>1+(F$131-F89)/(F$132-F$131)</f>
        <v>1</v>
      </c>
      <c r="M89" s="3">
        <f>(G89-G$131)/(G$132-G$131)</f>
        <v>0</v>
      </c>
      <c r="N89" s="3">
        <f>(H89-H$131)/(H$132-H$131)</f>
        <v>0.37499999999999994</v>
      </c>
      <c r="O89" s="3">
        <f>(I89-I$131)/(I$132-I$131)</f>
        <v>4.5622359167286656E-5</v>
      </c>
      <c r="P89" s="3">
        <f>1+(J$131-J89)/(J$132-J$131)</f>
        <v>0.91666666666666663</v>
      </c>
      <c r="Q89" s="2">
        <f t="shared" si="7"/>
        <v>0.17640257559663908</v>
      </c>
      <c r="R89" s="3">
        <f t="shared" si="8"/>
        <v>17.640257559663908</v>
      </c>
    </row>
    <row r="90" spans="1:18" x14ac:dyDescent="0.35">
      <c r="A90" t="s">
        <v>19</v>
      </c>
      <c r="B90" t="s">
        <v>65</v>
      </c>
      <c r="C90">
        <v>0.52</v>
      </c>
      <c r="D90">
        <v>0.02</v>
      </c>
      <c r="E90">
        <v>0.44</v>
      </c>
      <c r="F90">
        <v>0.6</v>
      </c>
      <c r="G90">
        <v>0.45</v>
      </c>
      <c r="H90">
        <v>0.2</v>
      </c>
      <c r="I90">
        <f t="shared" si="6"/>
        <v>1.0400000000000001E-2</v>
      </c>
      <c r="J90">
        <v>1</v>
      </c>
      <c r="K90" s="3">
        <f>(E90-E$131)/(E$132-E$131)</f>
        <v>5.5555555555555608E-2</v>
      </c>
      <c r="L90" s="3">
        <f>1+(F$131-F90)/(F$132-F$131)</f>
        <v>1</v>
      </c>
      <c r="M90" s="3">
        <f>(G90-G$131)/(G$132-G$131)</f>
        <v>0</v>
      </c>
      <c r="N90" s="3">
        <f>(H90-H$131)/(H$132-H$131)</f>
        <v>0.25</v>
      </c>
      <c r="O90" s="3">
        <f>(I90-I$131)/(I$132-I$131)</f>
        <v>0</v>
      </c>
      <c r="P90" s="3">
        <f>1+(J$131-J90)/(J$132-J$131)</f>
        <v>1</v>
      </c>
      <c r="Q90" s="2">
        <f t="shared" si="7"/>
        <v>0.15555555555555556</v>
      </c>
      <c r="R90" s="3">
        <f t="shared" si="8"/>
        <v>15.555555555555555</v>
      </c>
    </row>
    <row r="91" spans="1:18" x14ac:dyDescent="0.35">
      <c r="A91" t="s">
        <v>20</v>
      </c>
      <c r="B91" t="s">
        <v>46</v>
      </c>
      <c r="C91">
        <v>0.26</v>
      </c>
      <c r="D91">
        <v>0.26</v>
      </c>
      <c r="E91">
        <v>0.44</v>
      </c>
      <c r="F91">
        <v>0.67</v>
      </c>
      <c r="G91">
        <v>0.45</v>
      </c>
      <c r="H91">
        <v>0.15</v>
      </c>
      <c r="I91">
        <f t="shared" si="6"/>
        <v>6.7600000000000007E-2</v>
      </c>
      <c r="J91">
        <v>1</v>
      </c>
      <c r="K91" s="3">
        <f>(E91-E$131)/(E$132-E$131)</f>
        <v>5.5555555555555608E-2</v>
      </c>
      <c r="L91" s="3">
        <f>1+(F$131-F91)/(F$132-F$131)</f>
        <v>0.7666666666666665</v>
      </c>
      <c r="M91" s="3">
        <f>(G91-G$131)/(G$132-G$131)</f>
        <v>0</v>
      </c>
      <c r="N91" s="3">
        <f>(H91-H$131)/(H$132-H$131)</f>
        <v>0.12499999999999997</v>
      </c>
      <c r="O91" s="3">
        <f>(I91-I$131)/(I$132-I$131)</f>
        <v>1.0036919016803067E-3</v>
      </c>
      <c r="P91" s="3">
        <f>1+(J$131-J91)/(J$132-J$131)</f>
        <v>1</v>
      </c>
      <c r="Q91" s="2">
        <f t="shared" si="7"/>
        <v>0.11918999645939299</v>
      </c>
      <c r="R91" s="3">
        <f t="shared" si="8"/>
        <v>11.918999645939298</v>
      </c>
    </row>
    <row r="92" spans="1:18" x14ac:dyDescent="0.35">
      <c r="A92" t="s">
        <v>20</v>
      </c>
      <c r="B92" t="s">
        <v>47</v>
      </c>
      <c r="C92">
        <v>0.65</v>
      </c>
      <c r="D92">
        <v>0.65</v>
      </c>
      <c r="E92">
        <v>0.44</v>
      </c>
      <c r="F92">
        <v>0.67</v>
      </c>
      <c r="G92">
        <v>0.45</v>
      </c>
      <c r="H92">
        <v>0.35</v>
      </c>
      <c r="I92">
        <f t="shared" si="6"/>
        <v>0.42250000000000004</v>
      </c>
      <c r="J92">
        <v>1</v>
      </c>
      <c r="K92" s="3">
        <f>(E92-E$131)/(E$132-E$131)</f>
        <v>5.5555555555555608E-2</v>
      </c>
      <c r="L92" s="3">
        <f>1+(F$131-F92)/(F$132-F$131)</f>
        <v>0.7666666666666665</v>
      </c>
      <c r="M92" s="3">
        <f>(G92-G$131)/(G$132-G$131)</f>
        <v>0</v>
      </c>
      <c r="N92" s="3">
        <f>(H92-H$131)/(H$132-H$131)</f>
        <v>0.62499999999999989</v>
      </c>
      <c r="O92" s="3">
        <f>(I92-I$131)/(I$132-I$131)</f>
        <v>7.2311439280149364E-3</v>
      </c>
      <c r="P92" s="3">
        <f>1+(J$131-J92)/(J$132-J$131)</f>
        <v>1</v>
      </c>
      <c r="Q92" s="2">
        <f t="shared" si="7"/>
        <v>0.22105823206729336</v>
      </c>
      <c r="R92" s="3">
        <f t="shared" si="8"/>
        <v>22.105823206729337</v>
      </c>
    </row>
    <row r="93" spans="1:18" x14ac:dyDescent="0.35">
      <c r="A93" t="s">
        <v>20</v>
      </c>
      <c r="B93" t="s">
        <v>48</v>
      </c>
      <c r="C93">
        <v>0.78</v>
      </c>
      <c r="D93">
        <v>0.78</v>
      </c>
      <c r="E93">
        <v>0.44</v>
      </c>
      <c r="F93">
        <v>0.67</v>
      </c>
      <c r="G93">
        <v>0.55000000000000004</v>
      </c>
      <c r="H93">
        <v>0.35</v>
      </c>
      <c r="I93">
        <f t="shared" si="6"/>
        <v>0.60840000000000005</v>
      </c>
      <c r="J93">
        <v>1</v>
      </c>
      <c r="K93" s="3">
        <f>(E93-E$131)/(E$132-E$131)</f>
        <v>5.5555555555555608E-2</v>
      </c>
      <c r="L93" s="3">
        <f>1+(F$131-F93)/(F$132-F$131)</f>
        <v>0.7666666666666665</v>
      </c>
      <c r="M93" s="3">
        <f>(G93-G$131)/(G$132-G$131)</f>
        <v>0.18181818181818185</v>
      </c>
      <c r="N93" s="3">
        <f>(H93-H$131)/(H$132-H$131)</f>
        <v>0.62499999999999989</v>
      </c>
      <c r="O93" s="3">
        <f>(I93-I$131)/(I$132-I$131)</f>
        <v>1.0493142608475933E-2</v>
      </c>
      <c r="P93" s="3">
        <f>1+(J$131-J93)/(J$132-J$131)</f>
        <v>1</v>
      </c>
      <c r="Q93" s="2">
        <f t="shared" si="7"/>
        <v>0.27658228621688619</v>
      </c>
      <c r="R93" s="3">
        <f t="shared" si="8"/>
        <v>27.658228621688618</v>
      </c>
    </row>
    <row r="94" spans="1:18" x14ac:dyDescent="0.35">
      <c r="A94" t="s">
        <v>21</v>
      </c>
      <c r="B94" t="s">
        <v>49</v>
      </c>
      <c r="C94">
        <v>10</v>
      </c>
      <c r="D94">
        <v>0.17</v>
      </c>
      <c r="E94">
        <v>0.43</v>
      </c>
      <c r="F94">
        <v>0.65</v>
      </c>
      <c r="G94">
        <v>0.55000000000000004</v>
      </c>
      <c r="H94">
        <v>0.45</v>
      </c>
      <c r="I94">
        <f t="shared" si="6"/>
        <v>1.7000000000000002</v>
      </c>
      <c r="J94">
        <v>3</v>
      </c>
      <c r="K94" s="3">
        <f>(E94-E$131)/(E$132-E$131)</f>
        <v>0</v>
      </c>
      <c r="L94" s="3">
        <f>1+(F$131-F94)/(F$132-F$131)</f>
        <v>0.83333333333333326</v>
      </c>
      <c r="M94" s="3">
        <f>(G94-G$131)/(G$132-G$131)</f>
        <v>0.18181818181818185</v>
      </c>
      <c r="N94" s="3">
        <f>(H94-H$131)/(H$132-H$131)</f>
        <v>0.87499999999999989</v>
      </c>
      <c r="O94" s="3">
        <f>(I94-I$131)/(I$132-I$131)</f>
        <v>2.9647514634249059E-2</v>
      </c>
      <c r="P94" s="3">
        <f>1+(J$131-J94)/(J$132-J$131)</f>
        <v>0.66666666666666674</v>
      </c>
      <c r="Q94" s="2">
        <f t="shared" si="7"/>
        <v>0.31343970893572926</v>
      </c>
      <c r="R94" s="3">
        <f t="shared" si="8"/>
        <v>31.343970893572926</v>
      </c>
    </row>
    <row r="95" spans="1:18" x14ac:dyDescent="0.35">
      <c r="A95" t="s">
        <v>21</v>
      </c>
      <c r="B95" t="s">
        <v>49</v>
      </c>
      <c r="C95">
        <v>15</v>
      </c>
      <c r="D95">
        <v>0.16</v>
      </c>
      <c r="E95">
        <v>0.43</v>
      </c>
      <c r="F95">
        <v>0.65</v>
      </c>
      <c r="G95">
        <v>0.55000000000000004</v>
      </c>
      <c r="H95">
        <v>0.45</v>
      </c>
      <c r="I95">
        <f t="shared" si="6"/>
        <v>2.4</v>
      </c>
      <c r="J95">
        <v>3</v>
      </c>
      <c r="K95" s="3">
        <f>(E95-E$131)/(E$132-E$131)</f>
        <v>0</v>
      </c>
      <c r="L95" s="3">
        <f>1+(F$131-F95)/(F$132-F$131)</f>
        <v>0.83333333333333326</v>
      </c>
      <c r="M95" s="3">
        <f>(G95-G$131)/(G$132-G$131)</f>
        <v>0.18181818181818185</v>
      </c>
      <c r="N95" s="3">
        <f>(H95-H$131)/(H$132-H$131)</f>
        <v>0.87499999999999989</v>
      </c>
      <c r="O95" s="3">
        <f>(I95-I$131)/(I$132-I$131)</f>
        <v>4.1930457486980072E-2</v>
      </c>
      <c r="P95" s="3">
        <f>1+(J$131-J95)/(J$132-J$131)</f>
        <v>0.66666666666666674</v>
      </c>
      <c r="Q95" s="2">
        <f t="shared" si="7"/>
        <v>0.31712459179154856</v>
      </c>
      <c r="R95" s="3">
        <f t="shared" si="8"/>
        <v>31.712459179154855</v>
      </c>
    </row>
    <row r="96" spans="1:18" x14ac:dyDescent="0.35">
      <c r="A96" t="s">
        <v>21</v>
      </c>
      <c r="B96" t="s">
        <v>49</v>
      </c>
      <c r="C96">
        <v>20</v>
      </c>
      <c r="D96">
        <v>0.15</v>
      </c>
      <c r="E96">
        <v>0.43</v>
      </c>
      <c r="F96">
        <v>0.65</v>
      </c>
      <c r="G96">
        <v>0.55000000000000004</v>
      </c>
      <c r="H96">
        <v>0.45</v>
      </c>
      <c r="I96">
        <f t="shared" si="6"/>
        <v>3</v>
      </c>
      <c r="J96">
        <v>3</v>
      </c>
      <c r="K96" s="3">
        <f>(E96-E$131)/(E$132-E$131)</f>
        <v>0</v>
      </c>
      <c r="L96" s="3">
        <f>1+(F$131-F96)/(F$132-F$131)</f>
        <v>0.83333333333333326</v>
      </c>
      <c r="M96" s="3">
        <f>(G96-G$131)/(G$132-G$131)</f>
        <v>0.18181818181818185</v>
      </c>
      <c r="N96" s="3">
        <f>(H96-H$131)/(H$132-H$131)</f>
        <v>0.87499999999999989</v>
      </c>
      <c r="O96" s="3">
        <f>(I96-I$131)/(I$132-I$131)</f>
        <v>5.2458694217892385E-2</v>
      </c>
      <c r="P96" s="3">
        <f>1+(J$131-J96)/(J$132-J$131)</f>
        <v>0.66666666666666674</v>
      </c>
      <c r="Q96" s="2">
        <f t="shared" si="7"/>
        <v>0.32028306281082231</v>
      </c>
      <c r="R96" s="3">
        <f t="shared" si="8"/>
        <v>32.02830628108223</v>
      </c>
    </row>
    <row r="97" spans="1:18" x14ac:dyDescent="0.35">
      <c r="A97" t="s">
        <v>21</v>
      </c>
      <c r="B97" t="s">
        <v>49</v>
      </c>
      <c r="C97">
        <v>25</v>
      </c>
      <c r="D97">
        <v>0.12</v>
      </c>
      <c r="E97">
        <v>0.43</v>
      </c>
      <c r="F97">
        <v>0.65</v>
      </c>
      <c r="G97">
        <v>0.55000000000000004</v>
      </c>
      <c r="H97">
        <v>0.45</v>
      </c>
      <c r="I97">
        <f t="shared" si="6"/>
        <v>3</v>
      </c>
      <c r="J97">
        <v>3</v>
      </c>
      <c r="K97" s="3">
        <f>(E97-E$131)/(E$132-E$131)</f>
        <v>0</v>
      </c>
      <c r="L97" s="3">
        <f>1+(F$131-F97)/(F$132-F$131)</f>
        <v>0.83333333333333326</v>
      </c>
      <c r="M97" s="3">
        <f>(G97-G$131)/(G$132-G$131)</f>
        <v>0.18181818181818185</v>
      </c>
      <c r="N97" s="3">
        <f>(H97-H$131)/(H$132-H$131)</f>
        <v>0.87499999999999989</v>
      </c>
      <c r="O97" s="3">
        <f>(I97-I$131)/(I$132-I$131)</f>
        <v>5.2458694217892385E-2</v>
      </c>
      <c r="P97" s="3">
        <f>1+(J$131-J97)/(J$132-J$131)</f>
        <v>0.66666666666666674</v>
      </c>
      <c r="Q97" s="2">
        <f t="shared" si="7"/>
        <v>0.32028306281082231</v>
      </c>
      <c r="R97" s="3">
        <f t="shared" si="8"/>
        <v>32.02830628108223</v>
      </c>
    </row>
    <row r="98" spans="1:18" x14ac:dyDescent="0.35">
      <c r="A98" t="s">
        <v>21</v>
      </c>
      <c r="B98" t="s">
        <v>49</v>
      </c>
      <c r="C98">
        <v>30</v>
      </c>
      <c r="D98">
        <v>0.1</v>
      </c>
      <c r="E98">
        <v>0.43</v>
      </c>
      <c r="F98">
        <v>0.65</v>
      </c>
      <c r="G98">
        <v>0.55000000000000004</v>
      </c>
      <c r="H98">
        <v>0.45</v>
      </c>
      <c r="I98">
        <f t="shared" ref="I98:I125" si="9">C98*D98</f>
        <v>3</v>
      </c>
      <c r="J98">
        <v>3</v>
      </c>
      <c r="K98" s="3">
        <f>(E98-E$131)/(E$132-E$131)</f>
        <v>0</v>
      </c>
      <c r="L98" s="3">
        <f>1+(F$131-F98)/(F$132-F$131)</f>
        <v>0.83333333333333326</v>
      </c>
      <c r="M98" s="3">
        <f>(G98-G$131)/(G$132-G$131)</f>
        <v>0.18181818181818185</v>
      </c>
      <c r="N98" s="3">
        <f>(H98-H$131)/(H$132-H$131)</f>
        <v>0.87499999999999989</v>
      </c>
      <c r="O98" s="3">
        <f>(I98-I$131)/(I$132-I$131)</f>
        <v>5.2458694217892385E-2</v>
      </c>
      <c r="P98" s="3">
        <f>1+(J$131-J98)/(J$132-J$131)</f>
        <v>0.66666666666666674</v>
      </c>
      <c r="Q98" s="2">
        <f t="shared" ref="Q98:Q125" si="10">K98*$K$132+L98*$L$132+M98*$M$132+N98*$N$132+O98*$O$132+P98*$P$132</f>
        <v>0.32028306281082231</v>
      </c>
      <c r="R98" s="3">
        <f t="shared" si="8"/>
        <v>32.02830628108223</v>
      </c>
    </row>
    <row r="99" spans="1:18" x14ac:dyDescent="0.35">
      <c r="A99" t="s">
        <v>21</v>
      </c>
      <c r="B99" t="s">
        <v>44</v>
      </c>
      <c r="C99">
        <v>1.17</v>
      </c>
      <c r="D99">
        <v>1</v>
      </c>
      <c r="E99">
        <v>0.43</v>
      </c>
      <c r="F99">
        <v>0.65</v>
      </c>
      <c r="G99">
        <v>0.45</v>
      </c>
      <c r="H99">
        <v>0.45</v>
      </c>
      <c r="I99">
        <f t="shared" si="9"/>
        <v>1.17</v>
      </c>
      <c r="J99">
        <v>3</v>
      </c>
      <c r="K99" s="3">
        <f>(E99-E$131)/(E$132-E$131)</f>
        <v>0</v>
      </c>
      <c r="L99" s="3">
        <f>1+(F$131-F99)/(F$132-F$131)</f>
        <v>0.83333333333333326</v>
      </c>
      <c r="M99" s="3">
        <f>(G99-G$131)/(G$132-G$131)</f>
        <v>0</v>
      </c>
      <c r="N99" s="3">
        <f>(H99-H$131)/(H$132-H$131)</f>
        <v>0.87499999999999989</v>
      </c>
      <c r="O99" s="3">
        <f>(I99-I$131)/(I$132-I$131)</f>
        <v>2.0347572188609851E-2</v>
      </c>
      <c r="P99" s="3">
        <f>1+(J$131-J99)/(J$132-J$131)</f>
        <v>0.66666666666666674</v>
      </c>
      <c r="Q99" s="2">
        <f t="shared" si="10"/>
        <v>0.25610427165658295</v>
      </c>
      <c r="R99" s="3">
        <f t="shared" si="8"/>
        <v>25.610427165658294</v>
      </c>
    </row>
    <row r="100" spans="1:18" x14ac:dyDescent="0.35">
      <c r="A100" t="s">
        <v>21</v>
      </c>
      <c r="B100" t="s">
        <v>45</v>
      </c>
      <c r="C100">
        <v>0.65</v>
      </c>
      <c r="D100">
        <v>1</v>
      </c>
      <c r="E100">
        <v>0.43</v>
      </c>
      <c r="F100">
        <v>0.65</v>
      </c>
      <c r="G100">
        <v>0.45</v>
      </c>
      <c r="H100">
        <v>0.25</v>
      </c>
      <c r="I100">
        <f t="shared" si="9"/>
        <v>0.65</v>
      </c>
      <c r="J100">
        <v>5</v>
      </c>
      <c r="K100" s="3">
        <f>(E100-E$131)/(E$132-E$131)</f>
        <v>0</v>
      </c>
      <c r="L100" s="3">
        <f>1+(F$131-F100)/(F$132-F$131)</f>
        <v>0.83333333333333326</v>
      </c>
      <c r="M100" s="3">
        <f>(G100-G$131)/(G$132-G$131)</f>
        <v>0</v>
      </c>
      <c r="N100" s="3">
        <f>(H100-H$131)/(H$132-H$131)</f>
        <v>0.37499999999999994</v>
      </c>
      <c r="O100" s="3">
        <f>(I100-I$131)/(I$132-I$131)</f>
        <v>1.122310035515252E-2</v>
      </c>
      <c r="P100" s="3">
        <f>1+(J$131-J100)/(J$132-J$131)</f>
        <v>0.33333333333333337</v>
      </c>
      <c r="Q100" s="2">
        <f t="shared" si="10"/>
        <v>0.13670026343987909</v>
      </c>
      <c r="R100" s="3">
        <f t="shared" si="8"/>
        <v>13.67002634398791</v>
      </c>
    </row>
    <row r="101" spans="1:18" x14ac:dyDescent="0.35">
      <c r="A101" t="s">
        <v>22</v>
      </c>
      <c r="B101" t="s">
        <v>50</v>
      </c>
      <c r="C101">
        <v>0.78</v>
      </c>
      <c r="D101">
        <v>1</v>
      </c>
      <c r="E101">
        <v>0.56999999999999995</v>
      </c>
      <c r="F101">
        <v>0.65</v>
      </c>
      <c r="G101">
        <v>0.55000000000000004</v>
      </c>
      <c r="H101">
        <v>0.3</v>
      </c>
      <c r="I101">
        <f t="shared" si="9"/>
        <v>0.78</v>
      </c>
      <c r="J101">
        <v>2</v>
      </c>
      <c r="K101" s="3">
        <f>(E101-E$131)/(E$132-E$131)</f>
        <v>0.77777777777777757</v>
      </c>
      <c r="L101" s="3">
        <f>1+(F$131-F101)/(F$132-F$131)</f>
        <v>0.83333333333333326</v>
      </c>
      <c r="M101" s="3">
        <f>(G101-G$131)/(G$132-G$131)</f>
        <v>0.18181818181818185</v>
      </c>
      <c r="N101" s="3">
        <f>(H101-H$131)/(H$132-H$131)</f>
        <v>0.49999999999999994</v>
      </c>
      <c r="O101" s="3">
        <f>(I101-I$131)/(I$132-I$131)</f>
        <v>1.3504218313516853E-2</v>
      </c>
      <c r="P101" s="3">
        <f>1+(J$131-J101)/(J$132-J$131)</f>
        <v>0.83333333333333337</v>
      </c>
      <c r="Q101" s="2">
        <f t="shared" si="10"/>
        <v>0.31970783115062074</v>
      </c>
      <c r="R101" s="3">
        <f t="shared" si="8"/>
        <v>31.970783115062073</v>
      </c>
    </row>
    <row r="102" spans="1:18" x14ac:dyDescent="0.35">
      <c r="A102" t="s">
        <v>22</v>
      </c>
      <c r="B102" t="s">
        <v>51</v>
      </c>
      <c r="C102">
        <v>0.65</v>
      </c>
      <c r="D102">
        <v>1</v>
      </c>
      <c r="E102">
        <v>0.56999999999999995</v>
      </c>
      <c r="F102">
        <v>0.65</v>
      </c>
      <c r="G102">
        <v>0.45</v>
      </c>
      <c r="H102">
        <v>0.25</v>
      </c>
      <c r="I102">
        <f t="shared" si="9"/>
        <v>0.65</v>
      </c>
      <c r="J102">
        <v>2</v>
      </c>
      <c r="K102" s="3">
        <f>(E102-E$131)/(E$132-E$131)</f>
        <v>0.77777777777777757</v>
      </c>
      <c r="L102" s="3">
        <f>1+(F$131-F102)/(F$132-F$131)</f>
        <v>0.83333333333333326</v>
      </c>
      <c r="M102" s="3">
        <f>(G102-G$131)/(G$132-G$131)</f>
        <v>0</v>
      </c>
      <c r="N102" s="3">
        <f>(H102-H$131)/(H$132-H$131)</f>
        <v>0.37499999999999994</v>
      </c>
      <c r="O102" s="3">
        <f>(I102-I$131)/(I$132-I$131)</f>
        <v>1.122310035515252E-2</v>
      </c>
      <c r="P102" s="3">
        <f>1+(J$131-J102)/(J$132-J$131)</f>
        <v>0.83333333333333337</v>
      </c>
      <c r="Q102" s="2">
        <f t="shared" si="10"/>
        <v>0.23947804121765687</v>
      </c>
      <c r="R102" s="3">
        <f t="shared" si="8"/>
        <v>23.947804121765685</v>
      </c>
    </row>
    <row r="103" spans="1:18" x14ac:dyDescent="0.35">
      <c r="A103" t="s">
        <v>23</v>
      </c>
      <c r="B103" t="s">
        <v>52</v>
      </c>
      <c r="C103">
        <v>30</v>
      </c>
      <c r="D103">
        <v>0.45</v>
      </c>
      <c r="E103" s="9">
        <v>0.61</v>
      </c>
      <c r="F103">
        <v>0.63</v>
      </c>
      <c r="G103">
        <v>1</v>
      </c>
      <c r="H103">
        <v>0.5</v>
      </c>
      <c r="I103">
        <f t="shared" si="9"/>
        <v>13.5</v>
      </c>
      <c r="J103">
        <v>1</v>
      </c>
      <c r="K103" s="3">
        <f>(E103-E$131)/(E$132-E$131)</f>
        <v>1</v>
      </c>
      <c r="L103" s="3">
        <f>1+(F$131-F103)/(F$132-F$131)</f>
        <v>0.89999999999999991</v>
      </c>
      <c r="M103" s="3">
        <f>(G103-G$131)/(G$132-G$131)</f>
        <v>1</v>
      </c>
      <c r="N103" s="3">
        <f>(H103-H$131)/(H$132-H$131)</f>
        <v>1</v>
      </c>
      <c r="O103" s="3">
        <f>(I103-I$131)/(I$132-I$131)</f>
        <v>0.23670283700885775</v>
      </c>
      <c r="P103" s="3">
        <f>1+(J$131-J103)/(J$132-J$131)</f>
        <v>1</v>
      </c>
      <c r="Q103" s="2">
        <f t="shared" si="10"/>
        <v>0.76601085110265743</v>
      </c>
      <c r="R103" s="3">
        <f t="shared" si="8"/>
        <v>76.601085110265743</v>
      </c>
    </row>
    <row r="104" spans="1:18" x14ac:dyDescent="0.35">
      <c r="A104" t="s">
        <v>23</v>
      </c>
      <c r="B104" t="s">
        <v>52</v>
      </c>
      <c r="C104">
        <v>60</v>
      </c>
      <c r="D104">
        <v>0.4</v>
      </c>
      <c r="E104" s="9">
        <v>0.61</v>
      </c>
      <c r="F104">
        <v>0.63</v>
      </c>
      <c r="G104">
        <v>1</v>
      </c>
      <c r="H104">
        <v>0.5</v>
      </c>
      <c r="I104">
        <f t="shared" si="9"/>
        <v>24</v>
      </c>
      <c r="J104">
        <v>1</v>
      </c>
      <c r="K104" s="3">
        <f>(E104-E$131)/(E$132-E$131)</f>
        <v>1</v>
      </c>
      <c r="L104" s="3">
        <f>1+(F$131-F104)/(F$132-F$131)</f>
        <v>0.89999999999999991</v>
      </c>
      <c r="M104" s="3">
        <f>(G104-G$131)/(G$132-G$131)</f>
        <v>1</v>
      </c>
      <c r="N104" s="3">
        <f>(H104-H$131)/(H$132-H$131)</f>
        <v>1</v>
      </c>
      <c r="O104" s="3">
        <f>(I104-I$131)/(I$132-I$131)</f>
        <v>0.4209469797998231</v>
      </c>
      <c r="P104" s="3">
        <f>1+(J$131-J104)/(J$132-J$131)</f>
        <v>1</v>
      </c>
      <c r="Q104" s="2">
        <f t="shared" si="10"/>
        <v>0.82128409393994695</v>
      </c>
      <c r="R104" s="3">
        <f t="shared" si="8"/>
        <v>82.128409393994701</v>
      </c>
    </row>
    <row r="105" spans="1:18" x14ac:dyDescent="0.35">
      <c r="A105" t="s">
        <v>23</v>
      </c>
      <c r="B105" t="s">
        <v>52</v>
      </c>
      <c r="C105">
        <v>90</v>
      </c>
      <c r="D105">
        <v>0.35</v>
      </c>
      <c r="E105" s="9">
        <v>0.61</v>
      </c>
      <c r="F105">
        <v>0.63</v>
      </c>
      <c r="G105">
        <v>1</v>
      </c>
      <c r="H105">
        <v>0.5</v>
      </c>
      <c r="I105">
        <f t="shared" si="9"/>
        <v>31.499999999999996</v>
      </c>
      <c r="J105">
        <v>1</v>
      </c>
      <c r="K105" s="3">
        <f>(E105-E$131)/(E$132-E$131)</f>
        <v>1</v>
      </c>
      <c r="L105" s="3">
        <f>1+(F$131-F105)/(F$132-F$131)</f>
        <v>0.89999999999999991</v>
      </c>
      <c r="M105" s="3">
        <f>(G105-G$131)/(G$132-G$131)</f>
        <v>1</v>
      </c>
      <c r="N105" s="3">
        <f>(H105-H$131)/(H$132-H$131)</f>
        <v>1</v>
      </c>
      <c r="O105" s="3">
        <f>(I105-I$131)/(I$132-I$131)</f>
        <v>0.55254993893622684</v>
      </c>
      <c r="P105" s="3">
        <f>1+(J$131-J105)/(J$132-J$131)</f>
        <v>1</v>
      </c>
      <c r="Q105" s="2">
        <f t="shared" si="10"/>
        <v>0.86076498168086812</v>
      </c>
      <c r="R105" s="3">
        <f t="shared" si="8"/>
        <v>86.076498168086815</v>
      </c>
    </row>
    <row r="106" spans="1:18" x14ac:dyDescent="0.35">
      <c r="A106" t="s">
        <v>23</v>
      </c>
      <c r="B106" t="s">
        <v>52</v>
      </c>
      <c r="C106">
        <v>120</v>
      </c>
      <c r="D106">
        <v>0.3</v>
      </c>
      <c r="E106" s="9">
        <v>0.61</v>
      </c>
      <c r="F106">
        <v>0.63</v>
      </c>
      <c r="G106">
        <v>1</v>
      </c>
      <c r="H106">
        <v>0.5</v>
      </c>
      <c r="I106">
        <f t="shared" si="9"/>
        <v>36</v>
      </c>
      <c r="J106">
        <v>1</v>
      </c>
      <c r="K106" s="3">
        <f>(E106-E$131)/(E$132-E$131)</f>
        <v>1</v>
      </c>
      <c r="L106" s="3">
        <f>1+(F$131-F106)/(F$132-F$131)</f>
        <v>0.89999999999999991</v>
      </c>
      <c r="M106" s="3">
        <f>(G106-G$131)/(G$132-G$131)</f>
        <v>1</v>
      </c>
      <c r="N106" s="3">
        <f>(H106-H$131)/(H$132-H$131)</f>
        <v>1</v>
      </c>
      <c r="O106" s="3">
        <f>(I106-I$131)/(I$132-I$131)</f>
        <v>0.6315117144180693</v>
      </c>
      <c r="P106" s="3">
        <f>1+(J$131-J106)/(J$132-J$131)</f>
        <v>1</v>
      </c>
      <c r="Q106" s="2">
        <f t="shared" si="10"/>
        <v>0.88445351432542085</v>
      </c>
      <c r="R106" s="3">
        <f t="shared" si="8"/>
        <v>88.445351432542083</v>
      </c>
    </row>
    <row r="107" spans="1:18" x14ac:dyDescent="0.35">
      <c r="A107" t="s">
        <v>23</v>
      </c>
      <c r="B107" t="s">
        <v>53</v>
      </c>
      <c r="C107">
        <v>5</v>
      </c>
      <c r="D107">
        <v>0.85</v>
      </c>
      <c r="E107" s="9">
        <v>0.61</v>
      </c>
      <c r="F107">
        <v>0.63</v>
      </c>
      <c r="G107">
        <v>1</v>
      </c>
      <c r="H107">
        <v>0.5</v>
      </c>
      <c r="I107">
        <f t="shared" si="9"/>
        <v>4.25</v>
      </c>
      <c r="J107">
        <v>1</v>
      </c>
      <c r="K107" s="3">
        <f>(E107-E$131)/(E$132-E$131)</f>
        <v>1</v>
      </c>
      <c r="L107" s="3">
        <f>1+(F$131-F107)/(F$132-F$131)</f>
        <v>0.89999999999999991</v>
      </c>
      <c r="M107" s="3">
        <f>(G107-G$131)/(G$132-G$131)</f>
        <v>1</v>
      </c>
      <c r="N107" s="3">
        <f>(H107-H$131)/(H$132-H$131)</f>
        <v>1</v>
      </c>
      <c r="O107" s="3">
        <f>(I107-I$131)/(I$132-I$131)</f>
        <v>7.4392520740626356E-2</v>
      </c>
      <c r="P107" s="3">
        <f>1+(J$131-J107)/(J$132-J$131)</f>
        <v>1</v>
      </c>
      <c r="Q107" s="2">
        <f t="shared" si="10"/>
        <v>0.71731775622218796</v>
      </c>
      <c r="R107" s="3">
        <f t="shared" si="8"/>
        <v>71.731775622218791</v>
      </c>
    </row>
    <row r="108" spans="1:18" x14ac:dyDescent="0.35">
      <c r="A108" t="s">
        <v>23</v>
      </c>
      <c r="B108" t="s">
        <v>53</v>
      </c>
      <c r="C108">
        <v>10</v>
      </c>
      <c r="D108">
        <v>0.8</v>
      </c>
      <c r="E108" s="9">
        <v>0.61</v>
      </c>
      <c r="F108">
        <v>0.63</v>
      </c>
      <c r="G108">
        <v>1</v>
      </c>
      <c r="H108">
        <v>0.5</v>
      </c>
      <c r="I108">
        <f t="shared" si="9"/>
        <v>8</v>
      </c>
      <c r="J108">
        <v>1</v>
      </c>
      <c r="K108" s="3">
        <f>(E108-E$131)/(E$132-E$131)</f>
        <v>1</v>
      </c>
      <c r="L108" s="3">
        <f>1+(F$131-F108)/(F$132-F$131)</f>
        <v>0.89999999999999991</v>
      </c>
      <c r="M108" s="3">
        <f>(G108-G$131)/(G$132-G$131)</f>
        <v>1</v>
      </c>
      <c r="N108" s="3">
        <f>(H108-H$131)/(H$132-H$131)</f>
        <v>1</v>
      </c>
      <c r="O108" s="3">
        <f>(I108-I$131)/(I$132-I$131)</f>
        <v>0.14019400030882828</v>
      </c>
      <c r="P108" s="3">
        <f>1+(J$131-J108)/(J$132-J$131)</f>
        <v>1</v>
      </c>
      <c r="Q108" s="2">
        <f t="shared" si="10"/>
        <v>0.73705820009264855</v>
      </c>
      <c r="R108" s="3">
        <f t="shared" si="8"/>
        <v>73.705820009264855</v>
      </c>
    </row>
    <row r="109" spans="1:18" x14ac:dyDescent="0.35">
      <c r="A109" t="s">
        <v>23</v>
      </c>
      <c r="B109" t="s">
        <v>53</v>
      </c>
      <c r="C109">
        <v>15</v>
      </c>
      <c r="D109">
        <v>0.75</v>
      </c>
      <c r="E109" s="9">
        <v>0.61</v>
      </c>
      <c r="F109">
        <v>0.63</v>
      </c>
      <c r="G109">
        <v>1</v>
      </c>
      <c r="H109">
        <v>0.5</v>
      </c>
      <c r="I109">
        <f t="shared" si="9"/>
        <v>11.25</v>
      </c>
      <c r="J109">
        <v>1</v>
      </c>
      <c r="K109" s="3">
        <f>(E109-E$131)/(E$132-E$131)</f>
        <v>1</v>
      </c>
      <c r="L109" s="3">
        <f>1+(F$131-F109)/(F$132-F$131)</f>
        <v>0.89999999999999991</v>
      </c>
      <c r="M109" s="3">
        <f>(G109-G$131)/(G$132-G$131)</f>
        <v>1</v>
      </c>
      <c r="N109" s="3">
        <f>(H109-H$131)/(H$132-H$131)</f>
        <v>1</v>
      </c>
      <c r="O109" s="3">
        <f>(I109-I$131)/(I$132-I$131)</f>
        <v>0.1972219492679366</v>
      </c>
      <c r="P109" s="3">
        <f>1+(J$131-J109)/(J$132-J$131)</f>
        <v>1</v>
      </c>
      <c r="Q109" s="2">
        <f t="shared" si="10"/>
        <v>0.75416658478038101</v>
      </c>
      <c r="R109" s="3">
        <f t="shared" si="8"/>
        <v>75.416658478038102</v>
      </c>
    </row>
    <row r="110" spans="1:18" x14ac:dyDescent="0.35">
      <c r="A110" t="s">
        <v>23</v>
      </c>
      <c r="B110" t="s">
        <v>53</v>
      </c>
      <c r="C110">
        <v>20</v>
      </c>
      <c r="D110">
        <v>0.7</v>
      </c>
      <c r="E110" s="9">
        <v>0.61</v>
      </c>
      <c r="F110">
        <v>0.63</v>
      </c>
      <c r="G110">
        <v>1</v>
      </c>
      <c r="H110">
        <v>0.5</v>
      </c>
      <c r="I110">
        <f t="shared" si="9"/>
        <v>14</v>
      </c>
      <c r="J110">
        <v>1</v>
      </c>
      <c r="K110" s="3">
        <f>(E110-E$131)/(E$132-E$131)</f>
        <v>1</v>
      </c>
      <c r="L110" s="3">
        <f>1+(F$131-F110)/(F$132-F$131)</f>
        <v>0.89999999999999991</v>
      </c>
      <c r="M110" s="3">
        <f>(G110-G$131)/(G$132-G$131)</f>
        <v>1</v>
      </c>
      <c r="N110" s="3">
        <f>(H110-H$131)/(H$132-H$131)</f>
        <v>1</v>
      </c>
      <c r="O110" s="3">
        <f>(I110-I$131)/(I$132-I$131)</f>
        <v>0.24547636761795133</v>
      </c>
      <c r="P110" s="3">
        <f>1+(J$131-J110)/(J$132-J$131)</f>
        <v>1</v>
      </c>
      <c r="Q110" s="2">
        <f t="shared" si="10"/>
        <v>0.76864291028538545</v>
      </c>
      <c r="R110" s="3">
        <f t="shared" si="8"/>
        <v>76.864291028538545</v>
      </c>
    </row>
    <row r="111" spans="1:18" x14ac:dyDescent="0.35">
      <c r="A111" t="s">
        <v>23</v>
      </c>
      <c r="B111" t="s">
        <v>53</v>
      </c>
      <c r="C111">
        <v>25</v>
      </c>
      <c r="D111">
        <v>0.65</v>
      </c>
      <c r="E111" s="9">
        <v>0.61</v>
      </c>
      <c r="F111">
        <v>0.63</v>
      </c>
      <c r="G111">
        <v>1</v>
      </c>
      <c r="H111">
        <v>0.5</v>
      </c>
      <c r="I111">
        <f t="shared" si="9"/>
        <v>16.25</v>
      </c>
      <c r="J111">
        <v>1</v>
      </c>
      <c r="K111" s="3">
        <f>(E111-E$131)/(E$132-E$131)</f>
        <v>1</v>
      </c>
      <c r="L111" s="3">
        <f>1+(F$131-F111)/(F$132-F$131)</f>
        <v>0.89999999999999991</v>
      </c>
      <c r="M111" s="3">
        <f>(G111-G$131)/(G$132-G$131)</f>
        <v>1</v>
      </c>
      <c r="N111" s="3">
        <f>(H111-H$131)/(H$132-H$131)</f>
        <v>1</v>
      </c>
      <c r="O111" s="3">
        <f>(I111-I$131)/(I$132-I$131)</f>
        <v>0.28495725535887245</v>
      </c>
      <c r="P111" s="3">
        <f>1+(J$131-J111)/(J$132-J$131)</f>
        <v>1</v>
      </c>
      <c r="Q111" s="2">
        <f t="shared" si="10"/>
        <v>0.78048717660766176</v>
      </c>
      <c r="R111" s="3">
        <f t="shared" si="8"/>
        <v>78.048717660766172</v>
      </c>
    </row>
    <row r="112" spans="1:18" x14ac:dyDescent="0.35">
      <c r="A112" t="s">
        <v>23</v>
      </c>
      <c r="B112" t="s">
        <v>53</v>
      </c>
      <c r="C112">
        <v>30</v>
      </c>
      <c r="D112">
        <v>0.6</v>
      </c>
      <c r="E112" s="9">
        <v>0.61</v>
      </c>
      <c r="F112">
        <v>0.63</v>
      </c>
      <c r="G112">
        <v>1</v>
      </c>
      <c r="H112">
        <v>0.5</v>
      </c>
      <c r="I112">
        <f t="shared" si="9"/>
        <v>18</v>
      </c>
      <c r="J112">
        <v>1</v>
      </c>
      <c r="K112" s="3">
        <f>(E112-E$131)/(E$132-E$131)</f>
        <v>1</v>
      </c>
      <c r="L112" s="3">
        <f>1+(F$131-F112)/(F$132-F$131)</f>
        <v>0.89999999999999991</v>
      </c>
      <c r="M112" s="3">
        <f>(G112-G$131)/(G$132-G$131)</f>
        <v>1</v>
      </c>
      <c r="N112" s="3">
        <f>(H112-H$131)/(H$132-H$131)</f>
        <v>1</v>
      </c>
      <c r="O112" s="3">
        <f>(I112-I$131)/(I$132-I$131)</f>
        <v>0.31566461249070005</v>
      </c>
      <c r="P112" s="3">
        <f>1+(J$131-J112)/(J$132-J$131)</f>
        <v>1</v>
      </c>
      <c r="Q112" s="2">
        <f t="shared" si="10"/>
        <v>0.78969938374721005</v>
      </c>
      <c r="R112" s="3">
        <f t="shared" si="8"/>
        <v>78.969938374721011</v>
      </c>
    </row>
    <row r="113" spans="1:18" x14ac:dyDescent="0.35">
      <c r="A113" t="s">
        <v>23</v>
      </c>
      <c r="B113" t="s">
        <v>54</v>
      </c>
      <c r="C113">
        <v>10</v>
      </c>
      <c r="D113">
        <v>0.65</v>
      </c>
      <c r="E113" s="9">
        <v>0.61</v>
      </c>
      <c r="F113">
        <v>0.63</v>
      </c>
      <c r="G113">
        <v>1</v>
      </c>
      <c r="H113">
        <v>0.5</v>
      </c>
      <c r="I113">
        <f t="shared" si="9"/>
        <v>6.5</v>
      </c>
      <c r="J113">
        <v>2</v>
      </c>
      <c r="K113" s="3">
        <f>(E113-E$131)/(E$132-E$131)</f>
        <v>1</v>
      </c>
      <c r="L113" s="3">
        <f>1+(F$131-F113)/(F$132-F$131)</f>
        <v>0.89999999999999991</v>
      </c>
      <c r="M113" s="3">
        <f>(G113-G$131)/(G$132-G$131)</f>
        <v>1</v>
      </c>
      <c r="N113" s="3">
        <f>(H113-H$131)/(H$132-H$131)</f>
        <v>1</v>
      </c>
      <c r="O113" s="3">
        <f>(I113-I$131)/(I$132-I$131)</f>
        <v>0.11387340848154751</v>
      </c>
      <c r="P113" s="3">
        <f>1+(J$131-J113)/(J$132-J$131)</f>
        <v>0.83333333333333337</v>
      </c>
      <c r="Q113" s="2">
        <f t="shared" si="10"/>
        <v>0.72082868921113086</v>
      </c>
      <c r="R113" s="3">
        <f t="shared" si="8"/>
        <v>72.082868921113089</v>
      </c>
    </row>
    <row r="114" spans="1:18" x14ac:dyDescent="0.35">
      <c r="A114" t="s">
        <v>23</v>
      </c>
      <c r="B114" t="s">
        <v>54</v>
      </c>
      <c r="C114">
        <v>15</v>
      </c>
      <c r="D114">
        <v>0.6</v>
      </c>
      <c r="E114" s="9">
        <v>0.61</v>
      </c>
      <c r="F114">
        <v>0.63</v>
      </c>
      <c r="G114">
        <v>1</v>
      </c>
      <c r="H114">
        <v>0.5</v>
      </c>
      <c r="I114">
        <f t="shared" si="9"/>
        <v>9</v>
      </c>
      <c r="J114">
        <v>2</v>
      </c>
      <c r="K114" s="3">
        <f>(E114-E$131)/(E$132-E$131)</f>
        <v>1</v>
      </c>
      <c r="L114" s="3">
        <f>1+(F$131-F114)/(F$132-F$131)</f>
        <v>0.89999999999999991</v>
      </c>
      <c r="M114" s="3">
        <f>(G114-G$131)/(G$132-G$131)</f>
        <v>1</v>
      </c>
      <c r="N114" s="3">
        <f>(H114-H$131)/(H$132-H$131)</f>
        <v>1</v>
      </c>
      <c r="O114" s="3">
        <f>(I114-I$131)/(I$132-I$131)</f>
        <v>0.15774106152701545</v>
      </c>
      <c r="P114" s="3">
        <f>1+(J$131-J114)/(J$132-J$131)</f>
        <v>0.83333333333333337</v>
      </c>
      <c r="Q114" s="2">
        <f t="shared" si="10"/>
        <v>0.73398898512477129</v>
      </c>
      <c r="R114" s="3">
        <f t="shared" si="8"/>
        <v>73.398898512477132</v>
      </c>
    </row>
    <row r="115" spans="1:18" x14ac:dyDescent="0.35">
      <c r="A115" t="s">
        <v>23</v>
      </c>
      <c r="B115" t="s">
        <v>54</v>
      </c>
      <c r="C115">
        <v>20</v>
      </c>
      <c r="D115">
        <v>0.55000000000000004</v>
      </c>
      <c r="E115" s="9">
        <v>0.61</v>
      </c>
      <c r="F115">
        <v>0.63</v>
      </c>
      <c r="G115">
        <v>1</v>
      </c>
      <c r="H115">
        <v>0.5</v>
      </c>
      <c r="I115">
        <f t="shared" si="9"/>
        <v>11</v>
      </c>
      <c r="J115">
        <v>2</v>
      </c>
      <c r="K115" s="3">
        <f>(E115-E$131)/(E$132-E$131)</f>
        <v>1</v>
      </c>
      <c r="L115" s="3">
        <f>1+(F$131-F115)/(F$132-F$131)</f>
        <v>0.89999999999999991</v>
      </c>
      <c r="M115" s="3">
        <f>(G115-G$131)/(G$132-G$131)</f>
        <v>1</v>
      </c>
      <c r="N115" s="3">
        <f>(H115-H$131)/(H$132-H$131)</f>
        <v>1</v>
      </c>
      <c r="O115" s="3">
        <f>(I115-I$131)/(I$132-I$131)</f>
        <v>0.19283518396338978</v>
      </c>
      <c r="P115" s="3">
        <f>1+(J$131-J115)/(J$132-J$131)</f>
        <v>0.83333333333333337</v>
      </c>
      <c r="Q115" s="2">
        <f t="shared" si="10"/>
        <v>0.74451722185568359</v>
      </c>
      <c r="R115" s="3">
        <f t="shared" si="8"/>
        <v>74.451722185568357</v>
      </c>
    </row>
    <row r="116" spans="1:18" x14ac:dyDescent="0.35">
      <c r="A116" t="s">
        <v>23</v>
      </c>
      <c r="B116" t="s">
        <v>54</v>
      </c>
      <c r="C116">
        <v>25</v>
      </c>
      <c r="D116">
        <v>0.5</v>
      </c>
      <c r="E116" s="9">
        <v>0.61</v>
      </c>
      <c r="F116">
        <v>0.63</v>
      </c>
      <c r="G116">
        <v>1</v>
      </c>
      <c r="H116">
        <v>0.5</v>
      </c>
      <c r="I116">
        <f t="shared" si="9"/>
        <v>12.5</v>
      </c>
      <c r="J116">
        <v>2</v>
      </c>
      <c r="K116" s="3">
        <f>(E116-E$131)/(E$132-E$131)</f>
        <v>1</v>
      </c>
      <c r="L116" s="3">
        <f>1+(F$131-F116)/(F$132-F$131)</f>
        <v>0.89999999999999991</v>
      </c>
      <c r="M116" s="3">
        <f>(G116-G$131)/(G$132-G$131)</f>
        <v>1</v>
      </c>
      <c r="N116" s="3">
        <f>(H116-H$131)/(H$132-H$131)</f>
        <v>1</v>
      </c>
      <c r="O116" s="3">
        <f>(I116-I$131)/(I$132-I$131)</f>
        <v>0.21915577579067055</v>
      </c>
      <c r="P116" s="3">
        <f>1+(J$131-J116)/(J$132-J$131)</f>
        <v>0.83333333333333337</v>
      </c>
      <c r="Q116" s="2">
        <f t="shared" si="10"/>
        <v>0.75241339940386787</v>
      </c>
      <c r="R116" s="3">
        <f t="shared" si="8"/>
        <v>75.24133994038678</v>
      </c>
    </row>
    <row r="117" spans="1:18" x14ac:dyDescent="0.35">
      <c r="A117" t="s">
        <v>23</v>
      </c>
      <c r="B117" t="s">
        <v>54</v>
      </c>
      <c r="C117">
        <v>30</v>
      </c>
      <c r="D117">
        <v>0.45</v>
      </c>
      <c r="E117" s="9">
        <v>0.61</v>
      </c>
      <c r="F117">
        <v>0.63</v>
      </c>
      <c r="G117">
        <v>1</v>
      </c>
      <c r="H117">
        <v>0.5</v>
      </c>
      <c r="I117">
        <f t="shared" si="9"/>
        <v>13.5</v>
      </c>
      <c r="J117">
        <v>2</v>
      </c>
      <c r="K117" s="3">
        <f>(E117-E$131)/(E$132-E$131)</f>
        <v>1</v>
      </c>
      <c r="L117" s="3">
        <f>1+(F$131-F117)/(F$132-F$131)</f>
        <v>0.89999999999999991</v>
      </c>
      <c r="M117" s="3">
        <f>(G117-G$131)/(G$132-G$131)</f>
        <v>1</v>
      </c>
      <c r="N117" s="3">
        <f>(H117-H$131)/(H$132-H$131)</f>
        <v>1</v>
      </c>
      <c r="O117" s="3">
        <f>(I117-I$131)/(I$132-I$131)</f>
        <v>0.23670283700885775</v>
      </c>
      <c r="P117" s="3">
        <f>1+(J$131-J117)/(J$132-J$131)</f>
        <v>0.83333333333333337</v>
      </c>
      <c r="Q117" s="2">
        <f t="shared" si="10"/>
        <v>0.75767751776932402</v>
      </c>
      <c r="R117" s="3">
        <f t="shared" si="8"/>
        <v>75.7677517769324</v>
      </c>
    </row>
    <row r="118" spans="1:18" x14ac:dyDescent="0.35">
      <c r="A118" t="s">
        <v>10</v>
      </c>
      <c r="B118" t="s">
        <v>55</v>
      </c>
      <c r="C118">
        <v>5</v>
      </c>
      <c r="D118">
        <v>0.95</v>
      </c>
      <c r="E118">
        <v>0.52</v>
      </c>
      <c r="F118">
        <v>0.6</v>
      </c>
      <c r="G118">
        <v>1</v>
      </c>
      <c r="H118">
        <v>0.5</v>
      </c>
      <c r="I118">
        <f t="shared" si="9"/>
        <v>4.75</v>
      </c>
      <c r="J118">
        <v>6</v>
      </c>
      <c r="K118" s="3">
        <f>(E118-E$131)/(E$132-E$131)</f>
        <v>0.50000000000000011</v>
      </c>
      <c r="L118" s="3">
        <f>1+(F$131-F118)/(F$132-F$131)</f>
        <v>1</v>
      </c>
      <c r="M118" s="3">
        <f>(G118-G$131)/(G$132-G$131)</f>
        <v>1</v>
      </c>
      <c r="N118" s="3">
        <f>(H118-H$131)/(H$132-H$131)</f>
        <v>1</v>
      </c>
      <c r="O118" s="3">
        <f>(I118-I$131)/(I$132-I$131)</f>
        <v>8.3166051349719952E-2</v>
      </c>
      <c r="P118" s="3">
        <f>1+(J$131-J118)/(J$132-J$131)</f>
        <v>0.16666666666666663</v>
      </c>
      <c r="Q118" s="2">
        <f t="shared" si="10"/>
        <v>0.63328314873824942</v>
      </c>
      <c r="R118" s="3">
        <f t="shared" si="8"/>
        <v>63.328314873824944</v>
      </c>
    </row>
    <row r="119" spans="1:18" x14ac:dyDescent="0.35">
      <c r="A119" t="s">
        <v>10</v>
      </c>
      <c r="B119" t="s">
        <v>55</v>
      </c>
      <c r="C119">
        <v>10</v>
      </c>
      <c r="D119">
        <v>0.9</v>
      </c>
      <c r="E119">
        <v>0.52</v>
      </c>
      <c r="F119">
        <v>0.6</v>
      </c>
      <c r="G119">
        <v>1</v>
      </c>
      <c r="H119">
        <v>0.5</v>
      </c>
      <c r="I119">
        <f t="shared" si="9"/>
        <v>9</v>
      </c>
      <c r="J119">
        <v>6</v>
      </c>
      <c r="K119" s="3">
        <f>(E119-E$131)/(E$132-E$131)</f>
        <v>0.50000000000000011</v>
      </c>
      <c r="L119" s="3">
        <f>1+(F$131-F119)/(F$132-F$131)</f>
        <v>1</v>
      </c>
      <c r="M119" s="3">
        <f>(G119-G$131)/(G$132-G$131)</f>
        <v>1</v>
      </c>
      <c r="N119" s="3">
        <f>(H119-H$131)/(H$132-H$131)</f>
        <v>1</v>
      </c>
      <c r="O119" s="3">
        <f>(I119-I$131)/(I$132-I$131)</f>
        <v>0.15774106152701545</v>
      </c>
      <c r="P119" s="3">
        <f>1+(J$131-J119)/(J$132-J$131)</f>
        <v>0.16666666666666663</v>
      </c>
      <c r="Q119" s="2">
        <f t="shared" si="10"/>
        <v>0.65565565179143803</v>
      </c>
      <c r="R119" s="3">
        <f t="shared" si="8"/>
        <v>65.565565179143803</v>
      </c>
    </row>
    <row r="120" spans="1:18" x14ac:dyDescent="0.35">
      <c r="A120" t="s">
        <v>10</v>
      </c>
      <c r="B120" t="s">
        <v>55</v>
      </c>
      <c r="C120">
        <v>15</v>
      </c>
      <c r="D120">
        <v>0.9</v>
      </c>
      <c r="E120">
        <v>0.52</v>
      </c>
      <c r="F120">
        <v>0.6</v>
      </c>
      <c r="G120">
        <v>1</v>
      </c>
      <c r="H120">
        <v>0.5</v>
      </c>
      <c r="I120">
        <f t="shared" si="9"/>
        <v>13.5</v>
      </c>
      <c r="J120">
        <v>6</v>
      </c>
      <c r="K120" s="3">
        <f>(E120-E$131)/(E$132-E$131)</f>
        <v>0.50000000000000011</v>
      </c>
      <c r="L120" s="3">
        <f>1+(F$131-F120)/(F$132-F$131)</f>
        <v>1</v>
      </c>
      <c r="M120" s="3">
        <f>(G120-G$131)/(G$132-G$131)</f>
        <v>1</v>
      </c>
      <c r="N120" s="3">
        <f>(H120-H$131)/(H$132-H$131)</f>
        <v>1</v>
      </c>
      <c r="O120" s="3">
        <f>(I120-I$131)/(I$132-I$131)</f>
        <v>0.23670283700885775</v>
      </c>
      <c r="P120" s="3">
        <f>1+(J$131-J120)/(J$132-J$131)</f>
        <v>0.16666666666666663</v>
      </c>
      <c r="Q120" s="2">
        <f t="shared" si="10"/>
        <v>0.67934418443599076</v>
      </c>
      <c r="R120" s="3">
        <f t="shared" si="8"/>
        <v>67.934418443599071</v>
      </c>
    </row>
    <row r="121" spans="1:18" x14ac:dyDescent="0.35">
      <c r="A121" t="s">
        <v>10</v>
      </c>
      <c r="B121" t="s">
        <v>55</v>
      </c>
      <c r="C121">
        <v>20</v>
      </c>
      <c r="D121">
        <v>0.8</v>
      </c>
      <c r="E121">
        <v>0.52</v>
      </c>
      <c r="F121">
        <v>0.6</v>
      </c>
      <c r="G121">
        <v>1</v>
      </c>
      <c r="H121">
        <v>0.5</v>
      </c>
      <c r="I121">
        <f t="shared" si="9"/>
        <v>16</v>
      </c>
      <c r="J121">
        <v>6</v>
      </c>
      <c r="K121" s="3">
        <f>(E121-E$131)/(E$132-E$131)</f>
        <v>0.50000000000000011</v>
      </c>
      <c r="L121" s="3">
        <f>1+(F$131-F121)/(F$132-F$131)</f>
        <v>1</v>
      </c>
      <c r="M121" s="3">
        <f>(G121-G$131)/(G$132-G$131)</f>
        <v>1</v>
      </c>
      <c r="N121" s="3">
        <f>(H121-H$131)/(H$132-H$131)</f>
        <v>1</v>
      </c>
      <c r="O121" s="3">
        <f>(I121-I$131)/(I$132-I$131)</f>
        <v>0.28057049005432566</v>
      </c>
      <c r="P121" s="3">
        <f>1+(J$131-J121)/(J$132-J$131)</f>
        <v>0.16666666666666663</v>
      </c>
      <c r="Q121" s="2">
        <f t="shared" si="10"/>
        <v>0.69250448034963108</v>
      </c>
      <c r="R121" s="3">
        <f t="shared" si="8"/>
        <v>69.250448034963114</v>
      </c>
    </row>
    <row r="122" spans="1:18" x14ac:dyDescent="0.35">
      <c r="A122" t="s">
        <v>10</v>
      </c>
      <c r="B122" t="s">
        <v>55</v>
      </c>
      <c r="C122">
        <v>25</v>
      </c>
      <c r="D122">
        <v>0.8</v>
      </c>
      <c r="E122">
        <v>0.52</v>
      </c>
      <c r="F122">
        <v>0.6</v>
      </c>
      <c r="G122">
        <v>1</v>
      </c>
      <c r="H122">
        <v>0.5</v>
      </c>
      <c r="I122">
        <f t="shared" si="9"/>
        <v>20</v>
      </c>
      <c r="J122">
        <v>6</v>
      </c>
      <c r="K122" s="3">
        <f>(E122-E$131)/(E$132-E$131)</f>
        <v>0.50000000000000011</v>
      </c>
      <c r="L122" s="3">
        <f>1+(F$131-F122)/(F$132-F$131)</f>
        <v>1</v>
      </c>
      <c r="M122" s="3">
        <f>(G122-G$131)/(G$132-G$131)</f>
        <v>1</v>
      </c>
      <c r="N122" s="3">
        <f>(H122-H$131)/(H$132-H$131)</f>
        <v>1</v>
      </c>
      <c r="O122" s="3">
        <f>(I122-I$131)/(I$132-I$131)</f>
        <v>0.35075873492707438</v>
      </c>
      <c r="P122" s="3">
        <f>1+(J$131-J122)/(J$132-J$131)</f>
        <v>0.16666666666666663</v>
      </c>
      <c r="Q122" s="2">
        <f t="shared" si="10"/>
        <v>0.71356095381145568</v>
      </c>
      <c r="R122" s="3">
        <f t="shared" si="8"/>
        <v>71.356095381145565</v>
      </c>
    </row>
    <row r="123" spans="1:18" x14ac:dyDescent="0.35">
      <c r="A123" t="s">
        <v>10</v>
      </c>
      <c r="B123" t="s">
        <v>55</v>
      </c>
      <c r="C123">
        <v>30</v>
      </c>
      <c r="D123">
        <v>0.8</v>
      </c>
      <c r="E123">
        <v>0.52</v>
      </c>
      <c r="F123">
        <v>0.6</v>
      </c>
      <c r="G123">
        <v>1</v>
      </c>
      <c r="H123">
        <v>0.5</v>
      </c>
      <c r="I123">
        <f t="shared" si="9"/>
        <v>24</v>
      </c>
      <c r="J123">
        <v>6</v>
      </c>
      <c r="K123" s="3">
        <f>(E123-E$131)/(E$132-E$131)</f>
        <v>0.50000000000000011</v>
      </c>
      <c r="L123" s="3">
        <f>1+(F$131-F123)/(F$132-F$131)</f>
        <v>1</v>
      </c>
      <c r="M123" s="3">
        <f>(G123-G$131)/(G$132-G$131)</f>
        <v>1</v>
      </c>
      <c r="N123" s="3">
        <f>(H123-H$131)/(H$132-H$131)</f>
        <v>1</v>
      </c>
      <c r="O123" s="3">
        <f>(I123-I$131)/(I$132-I$131)</f>
        <v>0.4209469797998231</v>
      </c>
      <c r="P123" s="3">
        <f>1+(J$131-J123)/(J$132-J$131)</f>
        <v>0.16666666666666663</v>
      </c>
      <c r="Q123" s="2">
        <f t="shared" si="10"/>
        <v>0.73461742727328028</v>
      </c>
      <c r="R123" s="3">
        <f t="shared" si="8"/>
        <v>73.46174272732803</v>
      </c>
    </row>
    <row r="124" spans="1:18" x14ac:dyDescent="0.35">
      <c r="A124" t="s">
        <v>10</v>
      </c>
      <c r="B124" t="s">
        <v>55</v>
      </c>
      <c r="C124">
        <v>45</v>
      </c>
      <c r="D124">
        <v>0.75</v>
      </c>
      <c r="E124">
        <v>0.52</v>
      </c>
      <c r="F124">
        <v>0.6</v>
      </c>
      <c r="G124">
        <v>1</v>
      </c>
      <c r="H124">
        <v>0.5</v>
      </c>
      <c r="I124">
        <f t="shared" si="9"/>
        <v>33.75</v>
      </c>
      <c r="J124">
        <v>6</v>
      </c>
      <c r="K124" s="3">
        <f>(E124-E$131)/(E$132-E$131)</f>
        <v>0.50000000000000011</v>
      </c>
      <c r="L124" s="3">
        <f>1+(F$131-F124)/(F$132-F$131)</f>
        <v>1</v>
      </c>
      <c r="M124" s="3">
        <f>(G124-G$131)/(G$132-G$131)</f>
        <v>1</v>
      </c>
      <c r="N124" s="3">
        <f>(H124-H$131)/(H$132-H$131)</f>
        <v>1</v>
      </c>
      <c r="O124" s="3">
        <f>(I124-I$131)/(I$132-I$131)</f>
        <v>0.59203082667714813</v>
      </c>
      <c r="P124" s="3">
        <f>1+(J$131-J124)/(J$132-J$131)</f>
        <v>0.16666666666666663</v>
      </c>
      <c r="Q124" s="2">
        <f t="shared" si="10"/>
        <v>0.78594258133647776</v>
      </c>
      <c r="R124" s="3">
        <f t="shared" si="8"/>
        <v>78.59425813364777</v>
      </c>
    </row>
    <row r="125" spans="1:18" x14ac:dyDescent="0.35">
      <c r="A125" t="s">
        <v>10</v>
      </c>
      <c r="B125" t="s">
        <v>55</v>
      </c>
      <c r="C125">
        <v>60</v>
      </c>
      <c r="D125">
        <v>0.7</v>
      </c>
      <c r="E125">
        <v>0.52</v>
      </c>
      <c r="F125">
        <v>0.6</v>
      </c>
      <c r="G125">
        <v>1</v>
      </c>
      <c r="H125">
        <v>0.5</v>
      </c>
      <c r="I125">
        <f t="shared" si="9"/>
        <v>42</v>
      </c>
      <c r="J125">
        <v>6</v>
      </c>
      <c r="K125" s="3">
        <f>(E125-E$131)/(E$132-E$131)</f>
        <v>0.50000000000000011</v>
      </c>
      <c r="L125" s="3">
        <f>1+(F$131-F125)/(F$132-F$131)</f>
        <v>1</v>
      </c>
      <c r="M125" s="3">
        <f>(G125-G$131)/(G$132-G$131)</f>
        <v>1</v>
      </c>
      <c r="N125" s="3">
        <f>(H125-H$131)/(H$132-H$131)</f>
        <v>1</v>
      </c>
      <c r="O125" s="3">
        <f>(I125-I$131)/(I$132-I$131)</f>
        <v>0.7367940817271923</v>
      </c>
      <c r="P125" s="3">
        <f>1+(J$131-J125)/(J$132-J$131)</f>
        <v>0.16666666666666663</v>
      </c>
      <c r="Q125" s="2">
        <f t="shared" si="10"/>
        <v>0.82937155785149108</v>
      </c>
      <c r="R125" s="3">
        <f t="shared" si="8"/>
        <v>82.937155785149102</v>
      </c>
    </row>
    <row r="127" spans="1:18" x14ac:dyDescent="0.35">
      <c r="G127" s="3"/>
    </row>
    <row r="131" spans="4:16" x14ac:dyDescent="0.35">
      <c r="D131" t="s">
        <v>70</v>
      </c>
      <c r="E131" s="8">
        <f t="shared" ref="E131:J131" si="11">MIN(E2:E125)</f>
        <v>0.43</v>
      </c>
      <c r="F131" s="8">
        <f t="shared" si="11"/>
        <v>0.6</v>
      </c>
      <c r="G131" s="8">
        <f t="shared" si="11"/>
        <v>0.45</v>
      </c>
      <c r="H131" s="8">
        <f t="shared" si="11"/>
        <v>0.1</v>
      </c>
      <c r="I131" s="8">
        <f t="shared" si="11"/>
        <v>1.0400000000000001E-2</v>
      </c>
      <c r="J131" s="8">
        <f t="shared" si="11"/>
        <v>1</v>
      </c>
      <c r="K131" t="s">
        <v>69</v>
      </c>
    </row>
    <row r="132" spans="4:16" x14ac:dyDescent="0.35">
      <c r="D132" t="s">
        <v>71</v>
      </c>
      <c r="E132" s="8">
        <f t="shared" ref="E132:J132" si="12">MAX(E2:E125)</f>
        <v>0.61</v>
      </c>
      <c r="F132" s="8">
        <f t="shared" si="12"/>
        <v>0.9</v>
      </c>
      <c r="G132" s="8">
        <f t="shared" si="12"/>
        <v>1</v>
      </c>
      <c r="H132" s="8">
        <f t="shared" si="12"/>
        <v>0.5</v>
      </c>
      <c r="I132" s="8">
        <f t="shared" si="12"/>
        <v>57</v>
      </c>
      <c r="J132" s="8">
        <f t="shared" si="12"/>
        <v>7</v>
      </c>
      <c r="K132">
        <v>0.1</v>
      </c>
      <c r="L132">
        <v>0.05</v>
      </c>
      <c r="M132">
        <v>0.3</v>
      </c>
      <c r="N132">
        <v>0.2</v>
      </c>
      <c r="O132">
        <v>0.3</v>
      </c>
      <c r="P132">
        <v>0.05</v>
      </c>
    </row>
  </sheetData>
  <autoFilter ref="A1:R132" xr:uid="{00000000-0001-0000-0000-000000000000}"/>
  <conditionalFormatting sqref="Q2:Q1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4788-5CF2-41FF-8809-00AB37279A55}">
  <dimension ref="A1:U13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1" max="1" width="28.08984375" bestFit="1" customWidth="1"/>
    <col min="2" max="2" width="42.1796875" bestFit="1" customWidth="1"/>
    <col min="3" max="6" width="13.08984375" customWidth="1"/>
    <col min="7" max="7" width="13.6328125" customWidth="1"/>
    <col min="8" max="10" width="13.08984375" customWidth="1"/>
    <col min="11" max="11" width="4" customWidth="1"/>
    <col min="12" max="19" width="13" customWidth="1"/>
  </cols>
  <sheetData>
    <row r="1" spans="1:21" s="1" customFormat="1" ht="31.25" customHeight="1" x14ac:dyDescent="0.35">
      <c r="A1" s="5" t="s">
        <v>0</v>
      </c>
      <c r="B1" s="5" t="s">
        <v>1</v>
      </c>
      <c r="C1" s="7" t="s">
        <v>68</v>
      </c>
      <c r="D1" s="7" t="s">
        <v>60</v>
      </c>
      <c r="E1" s="7" t="s">
        <v>2</v>
      </c>
      <c r="F1" s="7" t="s">
        <v>3</v>
      </c>
      <c r="G1" s="7" t="s">
        <v>59</v>
      </c>
      <c r="H1" s="7" t="s">
        <v>5</v>
      </c>
      <c r="I1" s="7" t="s">
        <v>66</v>
      </c>
      <c r="J1" s="7" t="s">
        <v>4</v>
      </c>
      <c r="K1" s="6"/>
      <c r="L1" s="5" t="s">
        <v>6</v>
      </c>
      <c r="M1" s="5" t="s">
        <v>8</v>
      </c>
      <c r="N1" s="5" t="s">
        <v>56</v>
      </c>
      <c r="O1" s="5" t="s">
        <v>7</v>
      </c>
      <c r="P1" s="5" t="s">
        <v>67</v>
      </c>
      <c r="Q1" s="5" t="s">
        <v>9</v>
      </c>
      <c r="R1" s="5" t="s">
        <v>57</v>
      </c>
      <c r="S1" s="5">
        <v>100</v>
      </c>
    </row>
    <row r="2" spans="1:21" x14ac:dyDescent="0.35">
      <c r="A2" t="s">
        <v>10</v>
      </c>
      <c r="B2" t="s">
        <v>24</v>
      </c>
      <c r="C2">
        <v>5</v>
      </c>
      <c r="D2">
        <v>0.95</v>
      </c>
      <c r="E2">
        <v>0.52</v>
      </c>
      <c r="F2">
        <v>0.75</v>
      </c>
      <c r="G2">
        <v>1</v>
      </c>
      <c r="H2">
        <v>0.5</v>
      </c>
      <c r="I2">
        <f t="shared" ref="I2:I65" si="0">C2*D2</f>
        <v>4.75</v>
      </c>
      <c r="J2">
        <v>1</v>
      </c>
      <c r="K2" s="4"/>
      <c r="L2" s="3">
        <f t="shared" ref="L2:M65" si="1">(E2-E$131)/(E$132-E$131)</f>
        <v>0.50000000000000011</v>
      </c>
      <c r="M2" s="3">
        <f t="shared" ref="M2:P33" si="2">(F2-F$131)/(F$132-F$131)</f>
        <v>0.44444444444444436</v>
      </c>
      <c r="N2" s="3">
        <f t="shared" si="2"/>
        <v>1</v>
      </c>
      <c r="O2" s="3">
        <f t="shared" si="2"/>
        <v>1</v>
      </c>
      <c r="P2" s="3">
        <f t="shared" si="2"/>
        <v>8.3166051349719952E-2</v>
      </c>
      <c r="Q2" s="3">
        <f t="shared" ref="Q2:Q65" si="3">1+(J$131-J2)/(J$132-J$131)</f>
        <v>1</v>
      </c>
      <c r="R2" s="2">
        <f t="shared" ref="R2:R65" si="4">L2*$L$132+M2*$M$132+N2*$N$132+O2*$O$132+P2*$P$132+Q2*$Q$132</f>
        <v>0.64717203762713826</v>
      </c>
      <c r="S2" s="3">
        <f>R2*100</f>
        <v>64.717203762713822</v>
      </c>
      <c r="U2">
        <f>1-F2</f>
        <v>0.25</v>
      </c>
    </row>
    <row r="3" spans="1:21" x14ac:dyDescent="0.35">
      <c r="A3" t="s">
        <v>10</v>
      </c>
      <c r="B3" t="s">
        <v>24</v>
      </c>
      <c r="C3">
        <v>10</v>
      </c>
      <c r="D3">
        <v>0.9</v>
      </c>
      <c r="E3">
        <v>0.52</v>
      </c>
      <c r="F3">
        <v>0.75</v>
      </c>
      <c r="G3">
        <v>1</v>
      </c>
      <c r="H3">
        <v>0.5</v>
      </c>
      <c r="I3">
        <f t="shared" si="0"/>
        <v>9</v>
      </c>
      <c r="J3">
        <v>1</v>
      </c>
      <c r="K3" s="4"/>
      <c r="L3" s="3">
        <f t="shared" si="1"/>
        <v>0.50000000000000011</v>
      </c>
      <c r="M3" s="3">
        <f t="shared" si="2"/>
        <v>0.44444444444444436</v>
      </c>
      <c r="N3" s="3">
        <f t="shared" si="2"/>
        <v>1</v>
      </c>
      <c r="O3" s="3">
        <f t="shared" si="2"/>
        <v>1</v>
      </c>
      <c r="P3" s="3">
        <f t="shared" si="2"/>
        <v>0.15774106152701545</v>
      </c>
      <c r="Q3" s="3">
        <f t="shared" si="3"/>
        <v>1</v>
      </c>
      <c r="R3" s="2">
        <f t="shared" si="4"/>
        <v>0.66954454068032687</v>
      </c>
      <c r="S3" s="3">
        <f t="shared" ref="S3:S66" si="5">R3*100</f>
        <v>66.954454068032689</v>
      </c>
      <c r="U3">
        <f t="shared" ref="U3:U32" si="6">1-F3</f>
        <v>0.25</v>
      </c>
    </row>
    <row r="4" spans="1:21" x14ac:dyDescent="0.35">
      <c r="A4" t="s">
        <v>10</v>
      </c>
      <c r="B4" t="s">
        <v>24</v>
      </c>
      <c r="C4">
        <v>15</v>
      </c>
      <c r="D4">
        <v>0.9</v>
      </c>
      <c r="E4">
        <v>0.52</v>
      </c>
      <c r="F4">
        <v>0.75</v>
      </c>
      <c r="G4">
        <v>1</v>
      </c>
      <c r="H4">
        <v>0.5</v>
      </c>
      <c r="I4">
        <f t="shared" si="0"/>
        <v>13.5</v>
      </c>
      <c r="J4">
        <v>1</v>
      </c>
      <c r="K4" s="4"/>
      <c r="L4" s="3">
        <f t="shared" si="1"/>
        <v>0.50000000000000011</v>
      </c>
      <c r="M4" s="3">
        <f t="shared" si="2"/>
        <v>0.44444444444444436</v>
      </c>
      <c r="N4" s="3">
        <f t="shared" si="2"/>
        <v>1</v>
      </c>
      <c r="O4" s="3">
        <f>(H4-H$131)/(H$132-H$131)</f>
        <v>1</v>
      </c>
      <c r="P4" s="3">
        <f t="shared" si="2"/>
        <v>0.23670283700885775</v>
      </c>
      <c r="Q4" s="3">
        <f t="shared" si="3"/>
        <v>1</v>
      </c>
      <c r="R4" s="2">
        <f t="shared" si="4"/>
        <v>0.6932330733248796</v>
      </c>
      <c r="S4" s="3">
        <f t="shared" si="5"/>
        <v>69.323307332487957</v>
      </c>
      <c r="U4">
        <f t="shared" si="6"/>
        <v>0.25</v>
      </c>
    </row>
    <row r="5" spans="1:21" x14ac:dyDescent="0.35">
      <c r="A5" t="s">
        <v>10</v>
      </c>
      <c r="B5" t="s">
        <v>24</v>
      </c>
      <c r="C5">
        <v>20</v>
      </c>
      <c r="D5">
        <v>0.8</v>
      </c>
      <c r="E5">
        <v>0.52</v>
      </c>
      <c r="F5">
        <v>0.75</v>
      </c>
      <c r="G5">
        <v>1</v>
      </c>
      <c r="H5">
        <v>0.5</v>
      </c>
      <c r="I5">
        <f t="shared" si="0"/>
        <v>16</v>
      </c>
      <c r="J5">
        <v>1</v>
      </c>
      <c r="K5" s="4"/>
      <c r="L5" s="3">
        <f t="shared" si="1"/>
        <v>0.50000000000000011</v>
      </c>
      <c r="M5" s="3">
        <f t="shared" si="2"/>
        <v>0.44444444444444436</v>
      </c>
      <c r="N5" s="3">
        <f t="shared" si="2"/>
        <v>1</v>
      </c>
      <c r="O5" s="3">
        <f t="shared" si="2"/>
        <v>1</v>
      </c>
      <c r="P5" s="3">
        <f t="shared" si="2"/>
        <v>0.28057049005432566</v>
      </c>
      <c r="Q5" s="3">
        <f t="shared" si="3"/>
        <v>1</v>
      </c>
      <c r="R5" s="2">
        <f t="shared" si="4"/>
        <v>0.70639336923851992</v>
      </c>
      <c r="S5" s="3">
        <f t="shared" si="5"/>
        <v>70.639336923851985</v>
      </c>
      <c r="U5">
        <f t="shared" si="6"/>
        <v>0.25</v>
      </c>
    </row>
    <row r="6" spans="1:21" x14ac:dyDescent="0.35">
      <c r="A6" t="s">
        <v>10</v>
      </c>
      <c r="B6" t="s">
        <v>58</v>
      </c>
      <c r="C6">
        <v>5</v>
      </c>
      <c r="D6">
        <v>0.95</v>
      </c>
      <c r="E6">
        <v>0.52</v>
      </c>
      <c r="F6">
        <v>0.8</v>
      </c>
      <c r="G6">
        <v>1</v>
      </c>
      <c r="H6">
        <v>0.5</v>
      </c>
      <c r="I6">
        <f t="shared" si="0"/>
        <v>4.75</v>
      </c>
      <c r="J6">
        <v>1</v>
      </c>
      <c r="K6" s="4"/>
      <c r="L6" s="3">
        <f t="shared" si="1"/>
        <v>0.50000000000000011</v>
      </c>
      <c r="M6" s="3">
        <f t="shared" si="2"/>
        <v>0.55555555555555558</v>
      </c>
      <c r="N6" s="3">
        <f t="shared" si="2"/>
        <v>1</v>
      </c>
      <c r="O6" s="3">
        <f t="shared" si="2"/>
        <v>1</v>
      </c>
      <c r="P6" s="3">
        <f t="shared" si="2"/>
        <v>8.3166051349719952E-2</v>
      </c>
      <c r="Q6" s="3">
        <f t="shared" si="3"/>
        <v>1</v>
      </c>
      <c r="R6" s="2">
        <f t="shared" si="4"/>
        <v>0.6527275931826938</v>
      </c>
      <c r="S6" s="3">
        <f t="shared" si="5"/>
        <v>65.272759318269379</v>
      </c>
      <c r="U6">
        <f t="shared" si="6"/>
        <v>0.19999999999999996</v>
      </c>
    </row>
    <row r="7" spans="1:21" x14ac:dyDescent="0.35">
      <c r="A7" t="s">
        <v>10</v>
      </c>
      <c r="B7" t="s">
        <v>58</v>
      </c>
      <c r="C7">
        <v>10</v>
      </c>
      <c r="D7">
        <v>0.9</v>
      </c>
      <c r="E7">
        <v>0.52</v>
      </c>
      <c r="F7">
        <v>0.8</v>
      </c>
      <c r="G7">
        <v>1</v>
      </c>
      <c r="H7">
        <v>0.5</v>
      </c>
      <c r="I7">
        <f t="shared" si="0"/>
        <v>9</v>
      </c>
      <c r="J7">
        <v>1</v>
      </c>
      <c r="K7" s="4"/>
      <c r="L7" s="3">
        <f t="shared" si="1"/>
        <v>0.50000000000000011</v>
      </c>
      <c r="M7" s="3">
        <f t="shared" si="2"/>
        <v>0.55555555555555558</v>
      </c>
      <c r="N7" s="3">
        <f t="shared" si="2"/>
        <v>1</v>
      </c>
      <c r="O7" s="3">
        <f t="shared" si="2"/>
        <v>1</v>
      </c>
      <c r="P7" s="3">
        <f t="shared" si="2"/>
        <v>0.15774106152701545</v>
      </c>
      <c r="Q7" s="3">
        <f t="shared" si="3"/>
        <v>1</v>
      </c>
      <c r="R7" s="2">
        <f t="shared" si="4"/>
        <v>0.67510009623588241</v>
      </c>
      <c r="S7" s="3">
        <f t="shared" si="5"/>
        <v>67.510009623588246</v>
      </c>
      <c r="U7">
        <f t="shared" si="6"/>
        <v>0.19999999999999996</v>
      </c>
    </row>
    <row r="8" spans="1:21" x14ac:dyDescent="0.35">
      <c r="A8" t="s">
        <v>10</v>
      </c>
      <c r="B8" t="s">
        <v>58</v>
      </c>
      <c r="C8">
        <v>15</v>
      </c>
      <c r="D8">
        <v>0.9</v>
      </c>
      <c r="E8">
        <v>0.52</v>
      </c>
      <c r="F8">
        <v>0.8</v>
      </c>
      <c r="G8">
        <v>1</v>
      </c>
      <c r="H8">
        <v>0.5</v>
      </c>
      <c r="I8">
        <f t="shared" si="0"/>
        <v>13.5</v>
      </c>
      <c r="J8">
        <v>1</v>
      </c>
      <c r="K8" s="4"/>
      <c r="L8" s="3">
        <f t="shared" si="1"/>
        <v>0.50000000000000011</v>
      </c>
      <c r="M8" s="3">
        <f t="shared" si="2"/>
        <v>0.55555555555555558</v>
      </c>
      <c r="N8" s="3">
        <f t="shared" si="2"/>
        <v>1</v>
      </c>
      <c r="O8" s="3">
        <f t="shared" si="2"/>
        <v>1</v>
      </c>
      <c r="P8" s="3">
        <f t="shared" si="2"/>
        <v>0.23670283700885775</v>
      </c>
      <c r="Q8" s="3">
        <f t="shared" si="3"/>
        <v>1</v>
      </c>
      <c r="R8" s="2">
        <f t="shared" si="4"/>
        <v>0.69878862888043514</v>
      </c>
      <c r="S8" s="3">
        <f t="shared" si="5"/>
        <v>69.878862888043514</v>
      </c>
      <c r="U8">
        <f t="shared" si="6"/>
        <v>0.19999999999999996</v>
      </c>
    </row>
    <row r="9" spans="1:21" x14ac:dyDescent="0.35">
      <c r="A9" t="s">
        <v>10</v>
      </c>
      <c r="B9" t="s">
        <v>58</v>
      </c>
      <c r="C9">
        <v>20</v>
      </c>
      <c r="D9">
        <v>0.8</v>
      </c>
      <c r="E9">
        <v>0.52</v>
      </c>
      <c r="F9">
        <v>0.8</v>
      </c>
      <c r="G9">
        <v>1</v>
      </c>
      <c r="H9">
        <v>0.5</v>
      </c>
      <c r="I9">
        <f t="shared" si="0"/>
        <v>16</v>
      </c>
      <c r="J9">
        <v>1</v>
      </c>
      <c r="K9" s="4"/>
      <c r="L9" s="3">
        <f t="shared" si="1"/>
        <v>0.50000000000000011</v>
      </c>
      <c r="M9" s="3">
        <f t="shared" si="2"/>
        <v>0.55555555555555558</v>
      </c>
      <c r="N9" s="3">
        <f t="shared" si="2"/>
        <v>1</v>
      </c>
      <c r="O9" s="3">
        <f t="shared" si="2"/>
        <v>1</v>
      </c>
      <c r="P9" s="3">
        <f t="shared" si="2"/>
        <v>0.28057049005432566</v>
      </c>
      <c r="Q9" s="3">
        <f t="shared" si="3"/>
        <v>1</v>
      </c>
      <c r="R9" s="2">
        <f t="shared" si="4"/>
        <v>0.71194892479407546</v>
      </c>
      <c r="S9" s="3">
        <f t="shared" si="5"/>
        <v>71.194892479407542</v>
      </c>
      <c r="U9">
        <f t="shared" si="6"/>
        <v>0.19999999999999996</v>
      </c>
    </row>
    <row r="10" spans="1:21" x14ac:dyDescent="0.35">
      <c r="A10" t="s">
        <v>10</v>
      </c>
      <c r="B10" t="s">
        <v>58</v>
      </c>
      <c r="C10">
        <v>25</v>
      </c>
      <c r="D10">
        <v>0.8</v>
      </c>
      <c r="E10">
        <v>0.52</v>
      </c>
      <c r="F10">
        <v>0.8</v>
      </c>
      <c r="G10">
        <v>1</v>
      </c>
      <c r="H10">
        <v>0.5</v>
      </c>
      <c r="I10">
        <f t="shared" si="0"/>
        <v>20</v>
      </c>
      <c r="J10">
        <v>1</v>
      </c>
      <c r="K10" s="4"/>
      <c r="L10" s="3">
        <f t="shared" si="1"/>
        <v>0.50000000000000011</v>
      </c>
      <c r="M10" s="3">
        <f t="shared" si="2"/>
        <v>0.55555555555555558</v>
      </c>
      <c r="N10" s="3">
        <f t="shared" si="2"/>
        <v>1</v>
      </c>
      <c r="O10" s="3">
        <f t="shared" si="2"/>
        <v>1</v>
      </c>
      <c r="P10" s="3">
        <f t="shared" si="2"/>
        <v>0.35075873492707438</v>
      </c>
      <c r="Q10" s="3">
        <f t="shared" si="3"/>
        <v>1</v>
      </c>
      <c r="R10" s="2">
        <f t="shared" si="4"/>
        <v>0.73300539825590005</v>
      </c>
      <c r="S10" s="3">
        <f t="shared" si="5"/>
        <v>73.300539825590008</v>
      </c>
      <c r="U10">
        <f t="shared" si="6"/>
        <v>0.19999999999999996</v>
      </c>
    </row>
    <row r="11" spans="1:21" x14ac:dyDescent="0.35">
      <c r="A11" t="s">
        <v>10</v>
      </c>
      <c r="B11" t="s">
        <v>58</v>
      </c>
      <c r="C11">
        <v>30</v>
      </c>
      <c r="D11">
        <v>0.8</v>
      </c>
      <c r="E11">
        <v>0.52</v>
      </c>
      <c r="F11">
        <v>0.8</v>
      </c>
      <c r="G11">
        <v>1</v>
      </c>
      <c r="H11">
        <v>0.5</v>
      </c>
      <c r="I11">
        <f t="shared" si="0"/>
        <v>24</v>
      </c>
      <c r="J11">
        <v>1</v>
      </c>
      <c r="K11" s="4"/>
      <c r="L11" s="3">
        <f t="shared" si="1"/>
        <v>0.50000000000000011</v>
      </c>
      <c r="M11" s="3">
        <f t="shared" si="2"/>
        <v>0.55555555555555558</v>
      </c>
      <c r="N11" s="3">
        <f t="shared" si="2"/>
        <v>1</v>
      </c>
      <c r="O11" s="3">
        <f t="shared" si="2"/>
        <v>1</v>
      </c>
      <c r="P11" s="3">
        <f t="shared" si="2"/>
        <v>0.4209469797998231</v>
      </c>
      <c r="Q11" s="3">
        <f t="shared" si="3"/>
        <v>1</v>
      </c>
      <c r="R11" s="2">
        <f t="shared" si="4"/>
        <v>0.75406187171772465</v>
      </c>
      <c r="S11" s="3">
        <f t="shared" si="5"/>
        <v>75.406187171772459</v>
      </c>
      <c r="U11">
        <f t="shared" si="6"/>
        <v>0.19999999999999996</v>
      </c>
    </row>
    <row r="12" spans="1:21" x14ac:dyDescent="0.35">
      <c r="A12" t="s">
        <v>10</v>
      </c>
      <c r="B12" t="s">
        <v>58</v>
      </c>
      <c r="C12">
        <v>45</v>
      </c>
      <c r="D12">
        <v>0.75</v>
      </c>
      <c r="E12">
        <v>0.52</v>
      </c>
      <c r="F12">
        <v>0.8</v>
      </c>
      <c r="G12">
        <v>1</v>
      </c>
      <c r="H12">
        <v>0.5</v>
      </c>
      <c r="I12">
        <f t="shared" si="0"/>
        <v>33.75</v>
      </c>
      <c r="J12">
        <v>1</v>
      </c>
      <c r="K12" s="4"/>
      <c r="L12" s="3">
        <f t="shared" si="1"/>
        <v>0.50000000000000011</v>
      </c>
      <c r="M12" s="3">
        <f t="shared" si="2"/>
        <v>0.55555555555555558</v>
      </c>
      <c r="N12" s="3">
        <f t="shared" si="2"/>
        <v>1</v>
      </c>
      <c r="O12" s="3">
        <f t="shared" si="2"/>
        <v>1</v>
      </c>
      <c r="P12" s="3">
        <f t="shared" si="2"/>
        <v>0.59203082667714813</v>
      </c>
      <c r="Q12" s="3">
        <f t="shared" si="3"/>
        <v>1</v>
      </c>
      <c r="R12" s="2">
        <f t="shared" si="4"/>
        <v>0.80538702578092214</v>
      </c>
      <c r="S12" s="3">
        <f t="shared" si="5"/>
        <v>80.538702578092213</v>
      </c>
      <c r="U12">
        <f t="shared" si="6"/>
        <v>0.19999999999999996</v>
      </c>
    </row>
    <row r="13" spans="1:21" x14ac:dyDescent="0.35">
      <c r="A13" t="s">
        <v>10</v>
      </c>
      <c r="B13" t="s">
        <v>58</v>
      </c>
      <c r="C13">
        <v>60</v>
      </c>
      <c r="D13">
        <v>0.7</v>
      </c>
      <c r="E13">
        <v>0.52</v>
      </c>
      <c r="F13">
        <v>0.8</v>
      </c>
      <c r="G13">
        <v>1</v>
      </c>
      <c r="H13">
        <v>0.5</v>
      </c>
      <c r="I13">
        <f t="shared" si="0"/>
        <v>42</v>
      </c>
      <c r="J13">
        <v>1</v>
      </c>
      <c r="K13" s="4"/>
      <c r="L13" s="3">
        <f t="shared" si="1"/>
        <v>0.50000000000000011</v>
      </c>
      <c r="M13" s="3">
        <f t="shared" si="2"/>
        <v>0.55555555555555558</v>
      </c>
      <c r="N13" s="3">
        <f t="shared" si="2"/>
        <v>1</v>
      </c>
      <c r="O13" s="3">
        <f t="shared" si="2"/>
        <v>1</v>
      </c>
      <c r="P13" s="3">
        <f t="shared" si="2"/>
        <v>0.7367940817271923</v>
      </c>
      <c r="Q13" s="3">
        <f t="shared" si="3"/>
        <v>1</v>
      </c>
      <c r="R13" s="2">
        <f t="shared" si="4"/>
        <v>0.84881600229593546</v>
      </c>
      <c r="S13" s="3">
        <f t="shared" si="5"/>
        <v>84.881600229593545</v>
      </c>
      <c r="U13">
        <f t="shared" si="6"/>
        <v>0.19999999999999996</v>
      </c>
    </row>
    <row r="14" spans="1:21" x14ac:dyDescent="0.35">
      <c r="A14" t="s">
        <v>11</v>
      </c>
      <c r="B14" t="s">
        <v>25</v>
      </c>
      <c r="C14">
        <v>10</v>
      </c>
      <c r="D14">
        <v>0.9</v>
      </c>
      <c r="E14">
        <v>0.48</v>
      </c>
      <c r="F14">
        <v>0.55000000000000004</v>
      </c>
      <c r="G14">
        <v>0.6</v>
      </c>
      <c r="H14">
        <v>0.3</v>
      </c>
      <c r="I14">
        <f t="shared" si="0"/>
        <v>9</v>
      </c>
      <c r="J14">
        <v>7</v>
      </c>
      <c r="K14" s="4"/>
      <c r="L14" s="3">
        <f t="shared" si="1"/>
        <v>0.27777777777777773</v>
      </c>
      <c r="M14" s="3">
        <f t="shared" si="2"/>
        <v>0</v>
      </c>
      <c r="N14" s="3">
        <f t="shared" si="2"/>
        <v>0.27272727272727265</v>
      </c>
      <c r="O14" s="3">
        <f t="shared" si="2"/>
        <v>0.49999999999999994</v>
      </c>
      <c r="P14" s="3">
        <f t="shared" si="2"/>
        <v>0.15774106152701545</v>
      </c>
      <c r="Q14" s="3">
        <f t="shared" si="3"/>
        <v>0</v>
      </c>
      <c r="R14" s="2">
        <f t="shared" si="4"/>
        <v>0.2569182780540642</v>
      </c>
      <c r="S14" s="3">
        <f t="shared" si="5"/>
        <v>25.691827805406419</v>
      </c>
      <c r="U14">
        <f t="shared" si="6"/>
        <v>0.44999999999999996</v>
      </c>
    </row>
    <row r="15" spans="1:21" x14ac:dyDescent="0.35">
      <c r="A15" t="s">
        <v>11</v>
      </c>
      <c r="B15" t="s">
        <v>25</v>
      </c>
      <c r="C15">
        <v>20</v>
      </c>
      <c r="D15">
        <v>0.8</v>
      </c>
      <c r="E15">
        <v>0.48</v>
      </c>
      <c r="F15">
        <v>0.55000000000000004</v>
      </c>
      <c r="G15">
        <v>0.6</v>
      </c>
      <c r="H15">
        <v>0.3</v>
      </c>
      <c r="I15">
        <f t="shared" si="0"/>
        <v>16</v>
      </c>
      <c r="J15">
        <v>7</v>
      </c>
      <c r="K15" s="4"/>
      <c r="L15" s="3">
        <f t="shared" si="1"/>
        <v>0.27777777777777773</v>
      </c>
      <c r="M15" s="3">
        <f t="shared" si="2"/>
        <v>0</v>
      </c>
      <c r="N15" s="3">
        <f t="shared" si="2"/>
        <v>0.27272727272727265</v>
      </c>
      <c r="O15" s="3">
        <f t="shared" si="2"/>
        <v>0.49999999999999994</v>
      </c>
      <c r="P15" s="3">
        <f t="shared" si="2"/>
        <v>0.28057049005432566</v>
      </c>
      <c r="Q15" s="3">
        <f t="shared" si="3"/>
        <v>0</v>
      </c>
      <c r="R15" s="2">
        <f t="shared" si="4"/>
        <v>0.29376710661225724</v>
      </c>
      <c r="S15" s="3">
        <f t="shared" si="5"/>
        <v>29.376710661225726</v>
      </c>
      <c r="U15">
        <f t="shared" si="6"/>
        <v>0.44999999999999996</v>
      </c>
    </row>
    <row r="16" spans="1:21" x14ac:dyDescent="0.35">
      <c r="A16" t="s">
        <v>11</v>
      </c>
      <c r="B16" t="s">
        <v>25</v>
      </c>
      <c r="C16">
        <v>30</v>
      </c>
      <c r="D16">
        <v>0.8</v>
      </c>
      <c r="E16">
        <v>0.48</v>
      </c>
      <c r="F16">
        <v>0.55000000000000004</v>
      </c>
      <c r="G16">
        <v>0.6</v>
      </c>
      <c r="H16">
        <v>0.3</v>
      </c>
      <c r="I16">
        <f t="shared" si="0"/>
        <v>24</v>
      </c>
      <c r="J16">
        <v>7</v>
      </c>
      <c r="K16" s="4"/>
      <c r="L16" s="3">
        <f t="shared" si="1"/>
        <v>0.27777777777777773</v>
      </c>
      <c r="M16" s="3">
        <f t="shared" si="2"/>
        <v>0</v>
      </c>
      <c r="N16" s="3">
        <f t="shared" si="2"/>
        <v>0.27272727272727265</v>
      </c>
      <c r="O16" s="3">
        <f t="shared" si="2"/>
        <v>0.49999999999999994</v>
      </c>
      <c r="P16" s="3">
        <f t="shared" si="2"/>
        <v>0.4209469797998231</v>
      </c>
      <c r="Q16" s="3">
        <f t="shared" si="3"/>
        <v>0</v>
      </c>
      <c r="R16" s="2">
        <f t="shared" si="4"/>
        <v>0.33588005353590644</v>
      </c>
      <c r="S16" s="3">
        <f t="shared" si="5"/>
        <v>33.588005353590646</v>
      </c>
      <c r="U16">
        <f t="shared" si="6"/>
        <v>0.44999999999999996</v>
      </c>
    </row>
    <row r="17" spans="1:21" x14ac:dyDescent="0.35">
      <c r="A17" t="s">
        <v>11</v>
      </c>
      <c r="B17" t="s">
        <v>24</v>
      </c>
      <c r="C17">
        <v>5</v>
      </c>
      <c r="D17">
        <v>0.95</v>
      </c>
      <c r="E17">
        <v>0.48</v>
      </c>
      <c r="F17">
        <v>0.6</v>
      </c>
      <c r="G17">
        <v>0.6</v>
      </c>
      <c r="H17">
        <v>0.3</v>
      </c>
      <c r="I17">
        <f t="shared" si="0"/>
        <v>4.75</v>
      </c>
      <c r="J17">
        <v>1</v>
      </c>
      <c r="K17" s="4"/>
      <c r="L17" s="3">
        <f t="shared" si="1"/>
        <v>0.27777777777777773</v>
      </c>
      <c r="M17" s="3">
        <f t="shared" si="2"/>
        <v>0.11111111111111098</v>
      </c>
      <c r="N17" s="3">
        <f t="shared" si="2"/>
        <v>0.27272727272727265</v>
      </c>
      <c r="O17" s="3">
        <f t="shared" si="2"/>
        <v>0.49999999999999994</v>
      </c>
      <c r="P17" s="3">
        <f t="shared" si="2"/>
        <v>8.3166051349719952E-2</v>
      </c>
      <c r="Q17" s="3">
        <f t="shared" si="3"/>
        <v>1</v>
      </c>
      <c r="R17" s="2">
        <f t="shared" si="4"/>
        <v>0.29010133055643106</v>
      </c>
      <c r="S17" s="3">
        <f t="shared" si="5"/>
        <v>29.010133055643106</v>
      </c>
      <c r="U17">
        <f t="shared" si="6"/>
        <v>0.4</v>
      </c>
    </row>
    <row r="18" spans="1:21" x14ac:dyDescent="0.35">
      <c r="A18" t="s">
        <v>11</v>
      </c>
      <c r="B18" t="s">
        <v>24</v>
      </c>
      <c r="C18">
        <v>15</v>
      </c>
      <c r="D18">
        <v>0.9</v>
      </c>
      <c r="E18">
        <v>0.48</v>
      </c>
      <c r="F18">
        <v>0.6</v>
      </c>
      <c r="G18">
        <v>0.6</v>
      </c>
      <c r="H18">
        <v>0.3</v>
      </c>
      <c r="I18">
        <f t="shared" si="0"/>
        <v>13.5</v>
      </c>
      <c r="J18">
        <v>1</v>
      </c>
      <c r="K18" s="4"/>
      <c r="L18" s="3">
        <f t="shared" si="1"/>
        <v>0.27777777777777773</v>
      </c>
      <c r="M18" s="3">
        <f t="shared" si="2"/>
        <v>0.11111111111111098</v>
      </c>
      <c r="N18" s="3">
        <f t="shared" si="2"/>
        <v>0.27272727272727265</v>
      </c>
      <c r="O18" s="3">
        <f t="shared" si="2"/>
        <v>0.49999999999999994</v>
      </c>
      <c r="P18" s="3">
        <f t="shared" si="2"/>
        <v>0.23670283700885775</v>
      </c>
      <c r="Q18" s="3">
        <f t="shared" si="3"/>
        <v>1</v>
      </c>
      <c r="R18" s="2">
        <f t="shared" si="4"/>
        <v>0.3361623662541724</v>
      </c>
      <c r="S18" s="3">
        <f t="shared" si="5"/>
        <v>33.616236625417237</v>
      </c>
      <c r="U18">
        <f t="shared" si="6"/>
        <v>0.4</v>
      </c>
    </row>
    <row r="19" spans="1:21" x14ac:dyDescent="0.35">
      <c r="A19" t="s">
        <v>11</v>
      </c>
      <c r="B19" t="s">
        <v>24</v>
      </c>
      <c r="C19">
        <v>20</v>
      </c>
      <c r="D19">
        <v>0.8</v>
      </c>
      <c r="E19">
        <v>0.48</v>
      </c>
      <c r="F19">
        <v>0.6</v>
      </c>
      <c r="G19">
        <v>0.6</v>
      </c>
      <c r="H19">
        <v>0.3</v>
      </c>
      <c r="I19">
        <f t="shared" si="0"/>
        <v>16</v>
      </c>
      <c r="J19">
        <v>1</v>
      </c>
      <c r="K19" s="4"/>
      <c r="L19" s="3">
        <f t="shared" si="1"/>
        <v>0.27777777777777773</v>
      </c>
      <c r="M19" s="3">
        <f t="shared" si="2"/>
        <v>0.11111111111111098</v>
      </c>
      <c r="N19" s="3">
        <f t="shared" si="2"/>
        <v>0.27272727272727265</v>
      </c>
      <c r="O19" s="3">
        <f t="shared" si="2"/>
        <v>0.49999999999999994</v>
      </c>
      <c r="P19" s="3">
        <f t="shared" si="2"/>
        <v>0.28057049005432566</v>
      </c>
      <c r="Q19" s="3">
        <f t="shared" si="3"/>
        <v>1</v>
      </c>
      <c r="R19" s="2">
        <f t="shared" si="4"/>
        <v>0.34932266216781277</v>
      </c>
      <c r="S19" s="3">
        <f t="shared" si="5"/>
        <v>34.932266216781279</v>
      </c>
      <c r="U19">
        <f t="shared" si="6"/>
        <v>0.4</v>
      </c>
    </row>
    <row r="20" spans="1:21" x14ac:dyDescent="0.35">
      <c r="A20" t="s">
        <v>11</v>
      </c>
      <c r="B20" t="s">
        <v>58</v>
      </c>
      <c r="C20">
        <v>60</v>
      </c>
      <c r="D20">
        <v>0.95</v>
      </c>
      <c r="E20">
        <v>0.48</v>
      </c>
      <c r="F20">
        <v>0.7</v>
      </c>
      <c r="G20">
        <v>0.6</v>
      </c>
      <c r="H20">
        <v>0.3</v>
      </c>
      <c r="I20">
        <f t="shared" si="0"/>
        <v>57</v>
      </c>
      <c r="J20">
        <v>1</v>
      </c>
      <c r="K20" s="4"/>
      <c r="L20" s="3">
        <f t="shared" si="1"/>
        <v>0.27777777777777773</v>
      </c>
      <c r="M20" s="3">
        <f t="shared" si="2"/>
        <v>0.33333333333333315</v>
      </c>
      <c r="N20" s="3">
        <f t="shared" si="2"/>
        <v>0.27272727272727265</v>
      </c>
      <c r="O20" s="3">
        <f t="shared" si="2"/>
        <v>0.49999999999999994</v>
      </c>
      <c r="P20" s="3">
        <f t="shared" si="2"/>
        <v>1</v>
      </c>
      <c r="Q20" s="3">
        <f t="shared" si="3"/>
        <v>1</v>
      </c>
      <c r="R20" s="2">
        <f t="shared" si="4"/>
        <v>0.57626262626262625</v>
      </c>
      <c r="S20" s="3">
        <f t="shared" si="5"/>
        <v>57.626262626262623</v>
      </c>
      <c r="U20">
        <f t="shared" si="6"/>
        <v>0.30000000000000004</v>
      </c>
    </row>
    <row r="21" spans="1:21" x14ac:dyDescent="0.35">
      <c r="A21" t="s">
        <v>12</v>
      </c>
      <c r="B21" t="s">
        <v>26</v>
      </c>
      <c r="C21" s="9">
        <v>3.2</v>
      </c>
      <c r="D21">
        <v>1</v>
      </c>
      <c r="E21">
        <v>0.48</v>
      </c>
      <c r="F21">
        <v>1</v>
      </c>
      <c r="G21">
        <v>0.55000000000000004</v>
      </c>
      <c r="H21" s="9">
        <v>0.24</v>
      </c>
      <c r="I21">
        <f t="shared" si="0"/>
        <v>3.2</v>
      </c>
      <c r="J21">
        <v>4</v>
      </c>
      <c r="K21" s="4"/>
      <c r="L21" s="3">
        <f t="shared" si="1"/>
        <v>0.27777777777777773</v>
      </c>
      <c r="M21" s="3">
        <f t="shared" si="2"/>
        <v>1</v>
      </c>
      <c r="N21" s="3">
        <f>(G21-G$131)/(G$132-G$131)</f>
        <v>0.18181818181818185</v>
      </c>
      <c r="O21" s="3">
        <f t="shared" si="2"/>
        <v>0.34999999999999992</v>
      </c>
      <c r="P21" s="3">
        <f t="shared" si="2"/>
        <v>5.5968106461529818E-2</v>
      </c>
      <c r="Q21" s="3">
        <f t="shared" si="3"/>
        <v>0.5</v>
      </c>
      <c r="R21" s="2">
        <f t="shared" si="4"/>
        <v>0.24411366426169129</v>
      </c>
      <c r="S21" s="3">
        <f t="shared" si="5"/>
        <v>24.411366426169128</v>
      </c>
      <c r="U21">
        <f t="shared" si="6"/>
        <v>0</v>
      </c>
    </row>
    <row r="22" spans="1:21" x14ac:dyDescent="0.35">
      <c r="A22" t="s">
        <v>12</v>
      </c>
      <c r="B22" t="s">
        <v>27</v>
      </c>
      <c r="C22">
        <v>0.42</v>
      </c>
      <c r="D22">
        <v>1</v>
      </c>
      <c r="E22">
        <v>0.48</v>
      </c>
      <c r="F22">
        <v>1</v>
      </c>
      <c r="G22">
        <v>0.45</v>
      </c>
      <c r="H22">
        <v>0.13</v>
      </c>
      <c r="I22">
        <f t="shared" si="0"/>
        <v>0.42</v>
      </c>
      <c r="J22">
        <v>6</v>
      </c>
      <c r="K22" s="4"/>
      <c r="L22" s="3">
        <f t="shared" si="1"/>
        <v>0.27777777777777773</v>
      </c>
      <c r="M22" s="3">
        <f t="shared" si="2"/>
        <v>1</v>
      </c>
      <c r="N22" s="3">
        <f t="shared" si="2"/>
        <v>0</v>
      </c>
      <c r="O22" s="3">
        <f t="shared" si="2"/>
        <v>7.4999999999999997E-2</v>
      </c>
      <c r="P22" s="3">
        <f t="shared" si="2"/>
        <v>7.1872762749694667E-3</v>
      </c>
      <c r="Q22" s="3">
        <f t="shared" si="3"/>
        <v>0.16666666666666663</v>
      </c>
      <c r="R22" s="2">
        <f t="shared" si="4"/>
        <v>0.10326729399360195</v>
      </c>
      <c r="S22" s="3">
        <f t="shared" si="5"/>
        <v>10.326729399360195</v>
      </c>
      <c r="U22">
        <f t="shared" si="6"/>
        <v>0</v>
      </c>
    </row>
    <row r="23" spans="1:21" x14ac:dyDescent="0.35">
      <c r="A23" t="s">
        <v>12</v>
      </c>
      <c r="B23" t="s">
        <v>28</v>
      </c>
      <c r="C23">
        <v>0.39</v>
      </c>
      <c r="D23">
        <v>1</v>
      </c>
      <c r="E23">
        <v>0.48</v>
      </c>
      <c r="F23">
        <v>1</v>
      </c>
      <c r="G23">
        <v>0.55000000000000004</v>
      </c>
      <c r="H23">
        <v>0.13</v>
      </c>
      <c r="I23">
        <f t="shared" si="0"/>
        <v>0.39</v>
      </c>
      <c r="J23">
        <v>6</v>
      </c>
      <c r="K23" s="4"/>
      <c r="L23" s="3">
        <f t="shared" si="1"/>
        <v>0.27777777777777773</v>
      </c>
      <c r="M23" s="3">
        <f t="shared" si="2"/>
        <v>1</v>
      </c>
      <c r="N23" s="3">
        <f t="shared" si="2"/>
        <v>0.18181818181818185</v>
      </c>
      <c r="O23" s="3">
        <f t="shared" si="2"/>
        <v>7.4999999999999997E-2</v>
      </c>
      <c r="P23" s="3">
        <f t="shared" si="2"/>
        <v>6.6608644384238526E-3</v>
      </c>
      <c r="Q23" s="3">
        <f t="shared" si="3"/>
        <v>0.16666666666666663</v>
      </c>
      <c r="R23" s="2">
        <f t="shared" si="4"/>
        <v>0.15765482498809286</v>
      </c>
      <c r="S23" s="3">
        <f t="shared" si="5"/>
        <v>15.765482498809286</v>
      </c>
      <c r="U23">
        <f t="shared" si="6"/>
        <v>0</v>
      </c>
    </row>
    <row r="24" spans="1:21" x14ac:dyDescent="0.35">
      <c r="A24" t="s">
        <v>12</v>
      </c>
      <c r="B24" t="s">
        <v>29</v>
      </c>
      <c r="C24">
        <v>0.28000000000000003</v>
      </c>
      <c r="D24">
        <v>1</v>
      </c>
      <c r="E24">
        <v>0.48</v>
      </c>
      <c r="F24">
        <v>1</v>
      </c>
      <c r="G24">
        <v>0.55000000000000004</v>
      </c>
      <c r="H24">
        <v>0.13</v>
      </c>
      <c r="I24">
        <f t="shared" si="0"/>
        <v>0.28000000000000003</v>
      </c>
      <c r="J24">
        <v>6</v>
      </c>
      <c r="K24" s="4"/>
      <c r="L24" s="3">
        <f t="shared" si="1"/>
        <v>0.27777777777777773</v>
      </c>
      <c r="M24" s="3">
        <f t="shared" si="2"/>
        <v>1</v>
      </c>
      <c r="N24" s="3">
        <f t="shared" si="2"/>
        <v>0.18181818181818185</v>
      </c>
      <c r="O24" s="3">
        <f t="shared" si="2"/>
        <v>7.4999999999999997E-2</v>
      </c>
      <c r="P24" s="3">
        <f t="shared" si="2"/>
        <v>4.7306877044232627E-3</v>
      </c>
      <c r="Q24" s="3">
        <f t="shared" si="3"/>
        <v>0.16666666666666663</v>
      </c>
      <c r="R24" s="2">
        <f t="shared" si="4"/>
        <v>0.15707577196789266</v>
      </c>
      <c r="S24" s="3">
        <f t="shared" si="5"/>
        <v>15.707577196789266</v>
      </c>
      <c r="U24">
        <f t="shared" si="6"/>
        <v>0</v>
      </c>
    </row>
    <row r="25" spans="1:21" x14ac:dyDescent="0.35">
      <c r="A25" t="s">
        <v>13</v>
      </c>
      <c r="B25" t="s">
        <v>26</v>
      </c>
      <c r="C25" s="9">
        <v>4.0999999999999996</v>
      </c>
      <c r="D25">
        <v>1</v>
      </c>
      <c r="E25">
        <v>0.48</v>
      </c>
      <c r="F25">
        <v>1</v>
      </c>
      <c r="G25">
        <v>0.55000000000000004</v>
      </c>
      <c r="H25" s="9">
        <v>0.28999999999999998</v>
      </c>
      <c r="I25">
        <f t="shared" si="0"/>
        <v>4.0999999999999996</v>
      </c>
      <c r="J25">
        <v>4</v>
      </c>
      <c r="K25" s="4"/>
      <c r="L25" s="3">
        <f t="shared" si="1"/>
        <v>0.27777777777777773</v>
      </c>
      <c r="M25" s="3">
        <f t="shared" si="2"/>
        <v>1</v>
      </c>
      <c r="N25" s="3">
        <f t="shared" si="2"/>
        <v>0.18181818181818185</v>
      </c>
      <c r="O25" s="3">
        <f t="shared" si="2"/>
        <v>0.47499999999999992</v>
      </c>
      <c r="P25" s="3">
        <f t="shared" si="2"/>
        <v>7.1760461557898281E-2</v>
      </c>
      <c r="Q25" s="3">
        <f t="shared" si="3"/>
        <v>0.5</v>
      </c>
      <c r="R25" s="2">
        <f t="shared" si="4"/>
        <v>0.27385137079060179</v>
      </c>
      <c r="S25" s="3">
        <f t="shared" si="5"/>
        <v>27.385137079060179</v>
      </c>
      <c r="U25">
        <f t="shared" si="6"/>
        <v>0</v>
      </c>
    </row>
    <row r="26" spans="1:21" x14ac:dyDescent="0.35">
      <c r="A26" t="s">
        <v>13</v>
      </c>
      <c r="B26" t="s">
        <v>27</v>
      </c>
      <c r="C26">
        <v>0.79</v>
      </c>
      <c r="D26">
        <v>1</v>
      </c>
      <c r="E26">
        <v>0.48</v>
      </c>
      <c r="F26">
        <v>1</v>
      </c>
      <c r="G26">
        <v>0.45</v>
      </c>
      <c r="H26">
        <v>0.18</v>
      </c>
      <c r="I26">
        <f t="shared" si="0"/>
        <v>0.79</v>
      </c>
      <c r="J26">
        <v>7</v>
      </c>
      <c r="K26" s="4"/>
      <c r="L26" s="3">
        <f t="shared" si="1"/>
        <v>0.27777777777777773</v>
      </c>
      <c r="M26" s="3">
        <f t="shared" si="2"/>
        <v>1</v>
      </c>
      <c r="N26" s="3">
        <f t="shared" si="2"/>
        <v>0</v>
      </c>
      <c r="O26" s="3">
        <f t="shared" si="2"/>
        <v>0.19999999999999996</v>
      </c>
      <c r="P26" s="3">
        <f t="shared" si="2"/>
        <v>1.3679688925698725E-2</v>
      </c>
      <c r="Q26" s="3">
        <f t="shared" si="3"/>
        <v>0</v>
      </c>
      <c r="R26" s="2">
        <f t="shared" si="4"/>
        <v>0.12188168445548739</v>
      </c>
      <c r="S26" s="3">
        <f t="shared" si="5"/>
        <v>12.188168445548738</v>
      </c>
      <c r="U26">
        <f t="shared" si="6"/>
        <v>0</v>
      </c>
    </row>
    <row r="27" spans="1:21" x14ac:dyDescent="0.35">
      <c r="A27" t="s">
        <v>13</v>
      </c>
      <c r="B27" t="s">
        <v>28</v>
      </c>
      <c r="C27">
        <v>0.76</v>
      </c>
      <c r="D27">
        <v>1</v>
      </c>
      <c r="E27">
        <v>0.48</v>
      </c>
      <c r="F27">
        <v>1</v>
      </c>
      <c r="G27">
        <v>0.55000000000000004</v>
      </c>
      <c r="H27">
        <v>0.18</v>
      </c>
      <c r="I27">
        <f t="shared" si="0"/>
        <v>0.76</v>
      </c>
      <c r="J27">
        <v>7</v>
      </c>
      <c r="K27" s="4"/>
      <c r="L27" s="3">
        <f t="shared" si="1"/>
        <v>0.27777777777777773</v>
      </c>
      <c r="M27" s="3">
        <f t="shared" si="2"/>
        <v>1</v>
      </c>
      <c r="N27" s="3">
        <f t="shared" si="2"/>
        <v>0.18181818181818185</v>
      </c>
      <c r="O27" s="3">
        <f t="shared" si="2"/>
        <v>0.19999999999999996</v>
      </c>
      <c r="P27" s="3">
        <f t="shared" si="2"/>
        <v>1.3153277089153108E-2</v>
      </c>
      <c r="Q27" s="3">
        <f t="shared" si="3"/>
        <v>0</v>
      </c>
      <c r="R27" s="2">
        <f t="shared" si="4"/>
        <v>0.17626921544997826</v>
      </c>
      <c r="S27" s="3">
        <f t="shared" si="5"/>
        <v>17.626921544997824</v>
      </c>
      <c r="U27">
        <f t="shared" si="6"/>
        <v>0</v>
      </c>
    </row>
    <row r="28" spans="1:21" x14ac:dyDescent="0.35">
      <c r="A28" t="s">
        <v>13</v>
      </c>
      <c r="B28" t="s">
        <v>29</v>
      </c>
      <c r="C28">
        <v>0.94</v>
      </c>
      <c r="D28">
        <v>1</v>
      </c>
      <c r="E28">
        <v>0.48</v>
      </c>
      <c r="F28">
        <v>1</v>
      </c>
      <c r="G28">
        <v>0.55000000000000004</v>
      </c>
      <c r="H28">
        <v>0.18</v>
      </c>
      <c r="I28">
        <f t="shared" si="0"/>
        <v>0.94</v>
      </c>
      <c r="J28">
        <v>7</v>
      </c>
      <c r="K28" s="4"/>
      <c r="L28" s="3">
        <f t="shared" si="1"/>
        <v>0.27777777777777773</v>
      </c>
      <c r="M28" s="3">
        <f t="shared" si="2"/>
        <v>1</v>
      </c>
      <c r="N28" s="3">
        <f t="shared" si="2"/>
        <v>0.18181818181818185</v>
      </c>
      <c r="O28" s="3">
        <f t="shared" si="2"/>
        <v>0.19999999999999996</v>
      </c>
      <c r="P28" s="3">
        <f t="shared" si="2"/>
        <v>1.63117481084268E-2</v>
      </c>
      <c r="Q28" s="3">
        <f t="shared" si="3"/>
        <v>0</v>
      </c>
      <c r="R28" s="2">
        <f t="shared" si="4"/>
        <v>0.17721675675576037</v>
      </c>
      <c r="S28" s="3">
        <f t="shared" si="5"/>
        <v>17.721675675576037</v>
      </c>
      <c r="U28">
        <f t="shared" si="6"/>
        <v>0</v>
      </c>
    </row>
    <row r="29" spans="1:21" x14ac:dyDescent="0.35">
      <c r="A29" t="s">
        <v>14</v>
      </c>
      <c r="B29" t="s">
        <v>30</v>
      </c>
      <c r="C29">
        <v>4.5</v>
      </c>
      <c r="D29">
        <v>1</v>
      </c>
      <c r="E29">
        <v>0.5</v>
      </c>
      <c r="F29">
        <v>1</v>
      </c>
      <c r="G29">
        <v>0.45</v>
      </c>
      <c r="H29">
        <v>0.2</v>
      </c>
      <c r="I29">
        <f t="shared" si="0"/>
        <v>4.5</v>
      </c>
      <c r="J29">
        <v>7</v>
      </c>
      <c r="K29" s="4"/>
      <c r="L29" s="3">
        <f t="shared" si="1"/>
        <v>0.38888888888888895</v>
      </c>
      <c r="M29" s="3">
        <f t="shared" si="2"/>
        <v>1</v>
      </c>
      <c r="N29" s="3">
        <f t="shared" si="2"/>
        <v>0</v>
      </c>
      <c r="O29" s="3">
        <f t="shared" si="2"/>
        <v>0.25</v>
      </c>
      <c r="P29" s="3">
        <f t="shared" si="2"/>
        <v>7.8779286045173161E-2</v>
      </c>
      <c r="Q29" s="3">
        <f t="shared" si="3"/>
        <v>0</v>
      </c>
      <c r="R29" s="2">
        <f t="shared" si="4"/>
        <v>0.16252267470244083</v>
      </c>
      <c r="S29" s="3">
        <f t="shared" si="5"/>
        <v>16.252267470244082</v>
      </c>
      <c r="U29">
        <f t="shared" si="6"/>
        <v>0</v>
      </c>
    </row>
    <row r="30" spans="1:21" x14ac:dyDescent="0.35">
      <c r="A30" t="s">
        <v>14</v>
      </c>
      <c r="B30" t="s">
        <v>31</v>
      </c>
      <c r="C30">
        <v>3</v>
      </c>
      <c r="D30">
        <v>1</v>
      </c>
      <c r="E30">
        <v>0.5</v>
      </c>
      <c r="F30">
        <v>1</v>
      </c>
      <c r="G30">
        <v>0.45</v>
      </c>
      <c r="H30">
        <v>0.25</v>
      </c>
      <c r="I30">
        <f t="shared" si="0"/>
        <v>3</v>
      </c>
      <c r="J30">
        <v>5</v>
      </c>
      <c r="K30" s="4"/>
      <c r="L30" s="3">
        <f t="shared" si="1"/>
        <v>0.38888888888888895</v>
      </c>
      <c r="M30" s="3">
        <f t="shared" si="2"/>
        <v>1</v>
      </c>
      <c r="N30" s="3">
        <f t="shared" si="2"/>
        <v>0</v>
      </c>
      <c r="O30" s="3">
        <f t="shared" si="2"/>
        <v>0.37499999999999994</v>
      </c>
      <c r="P30" s="3">
        <f t="shared" si="2"/>
        <v>5.2458694217892385E-2</v>
      </c>
      <c r="Q30" s="3">
        <f t="shared" si="3"/>
        <v>0.33333333333333337</v>
      </c>
      <c r="R30" s="2">
        <f t="shared" si="4"/>
        <v>0.19629316382092329</v>
      </c>
      <c r="S30" s="3">
        <f t="shared" si="5"/>
        <v>19.62931638209233</v>
      </c>
      <c r="U30">
        <f t="shared" si="6"/>
        <v>0</v>
      </c>
    </row>
    <row r="31" spans="1:21" x14ac:dyDescent="0.35">
      <c r="A31" t="s">
        <v>14</v>
      </c>
      <c r="B31" t="s">
        <v>32</v>
      </c>
      <c r="C31">
        <v>2</v>
      </c>
      <c r="D31">
        <v>1</v>
      </c>
      <c r="E31">
        <v>0.5</v>
      </c>
      <c r="F31">
        <v>1</v>
      </c>
      <c r="G31">
        <v>0.45</v>
      </c>
      <c r="H31">
        <v>0.2</v>
      </c>
      <c r="I31">
        <f t="shared" si="0"/>
        <v>2</v>
      </c>
      <c r="J31">
        <v>4</v>
      </c>
      <c r="K31" s="4"/>
      <c r="L31" s="3">
        <f t="shared" si="1"/>
        <v>0.38888888888888895</v>
      </c>
      <c r="M31" s="3">
        <f t="shared" si="2"/>
        <v>1</v>
      </c>
      <c r="N31" s="3">
        <f t="shared" si="2"/>
        <v>0</v>
      </c>
      <c r="O31" s="3">
        <f t="shared" si="2"/>
        <v>0.25</v>
      </c>
      <c r="P31" s="3">
        <f t="shared" si="2"/>
        <v>3.4911632999705206E-2</v>
      </c>
      <c r="Q31" s="3">
        <f t="shared" si="3"/>
        <v>0.5</v>
      </c>
      <c r="R31" s="2">
        <f t="shared" si="4"/>
        <v>0.17436237878880045</v>
      </c>
      <c r="S31" s="3">
        <f t="shared" si="5"/>
        <v>17.436237878880046</v>
      </c>
      <c r="U31">
        <f t="shared" si="6"/>
        <v>0</v>
      </c>
    </row>
    <row r="32" spans="1:21" x14ac:dyDescent="0.35">
      <c r="A32" t="s">
        <v>14</v>
      </c>
      <c r="B32" t="s">
        <v>33</v>
      </c>
      <c r="C32">
        <v>3</v>
      </c>
      <c r="D32">
        <v>1</v>
      </c>
      <c r="E32">
        <v>0.5</v>
      </c>
      <c r="F32">
        <v>1</v>
      </c>
      <c r="G32">
        <v>0.45</v>
      </c>
      <c r="H32">
        <v>0.2</v>
      </c>
      <c r="I32">
        <f t="shared" si="0"/>
        <v>3</v>
      </c>
      <c r="J32">
        <v>6</v>
      </c>
      <c r="K32" s="4"/>
      <c r="L32" s="3">
        <f t="shared" si="1"/>
        <v>0.38888888888888895</v>
      </c>
      <c r="M32" s="3">
        <f t="shared" si="2"/>
        <v>1</v>
      </c>
      <c r="N32" s="3">
        <f t="shared" si="2"/>
        <v>0</v>
      </c>
      <c r="O32" s="3">
        <f t="shared" si="2"/>
        <v>0.25</v>
      </c>
      <c r="P32" s="3">
        <f t="shared" si="2"/>
        <v>5.2458694217892385E-2</v>
      </c>
      <c r="Q32" s="3">
        <f t="shared" si="3"/>
        <v>0.16666666666666663</v>
      </c>
      <c r="R32" s="2">
        <f t="shared" si="4"/>
        <v>0.16295983048758994</v>
      </c>
      <c r="S32" s="3">
        <f t="shared" si="5"/>
        <v>16.295983048758995</v>
      </c>
      <c r="U32">
        <f t="shared" si="6"/>
        <v>0</v>
      </c>
    </row>
    <row r="33" spans="1:19" x14ac:dyDescent="0.35">
      <c r="A33" t="s">
        <v>15</v>
      </c>
      <c r="B33" t="s">
        <v>34</v>
      </c>
      <c r="C33">
        <v>10</v>
      </c>
      <c r="D33">
        <v>0.55000000000000004</v>
      </c>
      <c r="E33">
        <v>0.48</v>
      </c>
      <c r="F33">
        <v>1</v>
      </c>
      <c r="G33">
        <v>1</v>
      </c>
      <c r="H33">
        <v>0.45</v>
      </c>
      <c r="I33">
        <f t="shared" si="0"/>
        <v>5.5</v>
      </c>
      <c r="J33">
        <v>1.5</v>
      </c>
      <c r="K33" s="4"/>
      <c r="L33" s="3">
        <f t="shared" si="1"/>
        <v>0.27777777777777773</v>
      </c>
      <c r="M33" s="3">
        <f t="shared" si="2"/>
        <v>1</v>
      </c>
      <c r="N33" s="3">
        <f t="shared" si="2"/>
        <v>1</v>
      </c>
      <c r="O33" s="3">
        <f t="shared" si="2"/>
        <v>0.87499999999999989</v>
      </c>
      <c r="P33" s="3">
        <f t="shared" si="2"/>
        <v>9.6326347263360326E-2</v>
      </c>
      <c r="Q33" s="3">
        <f t="shared" si="3"/>
        <v>0.91666666666666663</v>
      </c>
      <c r="R33" s="2">
        <f t="shared" si="4"/>
        <v>0.62750901529011927</v>
      </c>
      <c r="S33" s="3">
        <f t="shared" si="5"/>
        <v>62.750901529011927</v>
      </c>
    </row>
    <row r="34" spans="1:19" x14ac:dyDescent="0.35">
      <c r="A34" t="s">
        <v>15</v>
      </c>
      <c r="B34" t="s">
        <v>34</v>
      </c>
      <c r="C34">
        <v>15</v>
      </c>
      <c r="D34">
        <v>0.5</v>
      </c>
      <c r="E34">
        <v>0.48</v>
      </c>
      <c r="F34">
        <v>1</v>
      </c>
      <c r="G34">
        <v>1</v>
      </c>
      <c r="H34">
        <v>0.45</v>
      </c>
      <c r="I34">
        <f t="shared" si="0"/>
        <v>7.5</v>
      </c>
      <c r="J34">
        <v>1.5</v>
      </c>
      <c r="K34" s="4"/>
      <c r="L34" s="3">
        <f t="shared" si="1"/>
        <v>0.27777777777777773</v>
      </c>
      <c r="M34" s="3">
        <f t="shared" si="1"/>
        <v>1</v>
      </c>
      <c r="N34" s="3">
        <f t="shared" ref="N34:P65" si="7">(G34-G$131)/(G$132-G$131)</f>
        <v>1</v>
      </c>
      <c r="O34" s="3">
        <f t="shared" si="7"/>
        <v>0.87499999999999989</v>
      </c>
      <c r="P34" s="3">
        <f t="shared" si="7"/>
        <v>0.1314204696997347</v>
      </c>
      <c r="Q34" s="3">
        <f t="shared" si="3"/>
        <v>0.91666666666666663</v>
      </c>
      <c r="R34" s="2">
        <f t="shared" si="4"/>
        <v>0.63803725202103156</v>
      </c>
      <c r="S34" s="3">
        <f t="shared" si="5"/>
        <v>63.803725202103159</v>
      </c>
    </row>
    <row r="35" spans="1:19" x14ac:dyDescent="0.35">
      <c r="A35" t="s">
        <v>15</v>
      </c>
      <c r="B35" t="s">
        <v>34</v>
      </c>
      <c r="C35">
        <v>20</v>
      </c>
      <c r="D35">
        <v>0.45</v>
      </c>
      <c r="E35">
        <v>0.48</v>
      </c>
      <c r="F35">
        <v>1</v>
      </c>
      <c r="G35">
        <v>1</v>
      </c>
      <c r="H35">
        <v>0.45</v>
      </c>
      <c r="I35">
        <f t="shared" si="0"/>
        <v>9</v>
      </c>
      <c r="J35">
        <v>1.5</v>
      </c>
      <c r="K35" s="4"/>
      <c r="L35" s="3">
        <f t="shared" si="1"/>
        <v>0.27777777777777773</v>
      </c>
      <c r="M35" s="3">
        <f t="shared" si="1"/>
        <v>1</v>
      </c>
      <c r="N35" s="3">
        <f t="shared" si="7"/>
        <v>1</v>
      </c>
      <c r="O35" s="3">
        <f t="shared" si="7"/>
        <v>0.87499999999999989</v>
      </c>
      <c r="P35" s="3">
        <f t="shared" si="7"/>
        <v>0.15774106152701545</v>
      </c>
      <c r="Q35" s="3">
        <f t="shared" si="3"/>
        <v>0.91666666666666663</v>
      </c>
      <c r="R35" s="2">
        <f t="shared" si="4"/>
        <v>0.64593342956921584</v>
      </c>
      <c r="S35" s="3">
        <f t="shared" si="5"/>
        <v>64.593342956921589</v>
      </c>
    </row>
    <row r="36" spans="1:19" x14ac:dyDescent="0.35">
      <c r="A36" t="s">
        <v>15</v>
      </c>
      <c r="B36" t="s">
        <v>34</v>
      </c>
      <c r="C36">
        <v>25</v>
      </c>
      <c r="D36">
        <v>0.4</v>
      </c>
      <c r="E36">
        <v>0.48</v>
      </c>
      <c r="F36">
        <v>1</v>
      </c>
      <c r="G36">
        <v>1</v>
      </c>
      <c r="H36">
        <v>0.45</v>
      </c>
      <c r="I36">
        <f t="shared" si="0"/>
        <v>10</v>
      </c>
      <c r="J36">
        <v>1.5</v>
      </c>
      <c r="K36" s="4"/>
      <c r="L36" s="3">
        <f t="shared" si="1"/>
        <v>0.27777777777777773</v>
      </c>
      <c r="M36" s="3">
        <f t="shared" si="1"/>
        <v>1</v>
      </c>
      <c r="N36" s="3">
        <f t="shared" si="7"/>
        <v>1</v>
      </c>
      <c r="O36" s="3">
        <f t="shared" si="7"/>
        <v>0.87499999999999989</v>
      </c>
      <c r="P36" s="3">
        <f t="shared" si="7"/>
        <v>0.17528812274520261</v>
      </c>
      <c r="Q36" s="3">
        <f t="shared" si="3"/>
        <v>0.91666666666666663</v>
      </c>
      <c r="R36" s="2">
        <f t="shared" si="4"/>
        <v>0.65119754793467188</v>
      </c>
      <c r="S36" s="3">
        <f t="shared" si="5"/>
        <v>65.119754793467195</v>
      </c>
    </row>
    <row r="37" spans="1:19" x14ac:dyDescent="0.35">
      <c r="A37" t="s">
        <v>15</v>
      </c>
      <c r="B37" t="s">
        <v>34</v>
      </c>
      <c r="C37">
        <v>30</v>
      </c>
      <c r="D37">
        <v>0.35</v>
      </c>
      <c r="E37">
        <v>0.48</v>
      </c>
      <c r="F37">
        <v>1</v>
      </c>
      <c r="G37">
        <v>1</v>
      </c>
      <c r="H37">
        <v>0.45</v>
      </c>
      <c r="I37">
        <f t="shared" si="0"/>
        <v>10.5</v>
      </c>
      <c r="J37">
        <v>1.5</v>
      </c>
      <c r="K37" s="4"/>
      <c r="L37" s="3">
        <f t="shared" si="1"/>
        <v>0.27777777777777773</v>
      </c>
      <c r="M37" s="3">
        <f t="shared" si="1"/>
        <v>1</v>
      </c>
      <c r="N37" s="3">
        <f t="shared" si="7"/>
        <v>1</v>
      </c>
      <c r="O37" s="3">
        <f t="shared" si="7"/>
        <v>0.87499999999999989</v>
      </c>
      <c r="P37" s="3">
        <f t="shared" si="7"/>
        <v>0.1840616533542962</v>
      </c>
      <c r="Q37" s="3">
        <f t="shared" si="3"/>
        <v>0.91666666666666663</v>
      </c>
      <c r="R37" s="2">
        <f t="shared" si="4"/>
        <v>0.6538296071173999</v>
      </c>
      <c r="S37" s="3">
        <f t="shared" si="5"/>
        <v>65.382960711739997</v>
      </c>
    </row>
    <row r="38" spans="1:19" x14ac:dyDescent="0.35">
      <c r="A38" t="s">
        <v>15</v>
      </c>
      <c r="B38" t="s">
        <v>35</v>
      </c>
      <c r="C38">
        <v>10</v>
      </c>
      <c r="D38">
        <v>0.95</v>
      </c>
      <c r="E38">
        <v>0.48</v>
      </c>
      <c r="F38">
        <v>1</v>
      </c>
      <c r="G38">
        <v>1</v>
      </c>
      <c r="H38">
        <v>0.5</v>
      </c>
      <c r="I38">
        <f t="shared" si="0"/>
        <v>9.5</v>
      </c>
      <c r="J38">
        <v>1.5</v>
      </c>
      <c r="K38" s="4"/>
      <c r="L38" s="3">
        <f t="shared" si="1"/>
        <v>0.27777777777777773</v>
      </c>
      <c r="M38" s="3">
        <f t="shared" si="1"/>
        <v>1</v>
      </c>
      <c r="N38" s="3">
        <f t="shared" si="7"/>
        <v>1</v>
      </c>
      <c r="O38" s="3">
        <f t="shared" si="7"/>
        <v>1</v>
      </c>
      <c r="P38" s="3">
        <f t="shared" si="7"/>
        <v>0.16651459213610903</v>
      </c>
      <c r="Q38" s="3">
        <f t="shared" si="3"/>
        <v>0.91666666666666663</v>
      </c>
      <c r="R38" s="2">
        <f t="shared" si="4"/>
        <v>0.67356548875194378</v>
      </c>
      <c r="S38" s="3">
        <f t="shared" si="5"/>
        <v>67.356548875194378</v>
      </c>
    </row>
    <row r="39" spans="1:19" x14ac:dyDescent="0.35">
      <c r="A39" t="s">
        <v>15</v>
      </c>
      <c r="B39" t="s">
        <v>35</v>
      </c>
      <c r="C39">
        <v>15</v>
      </c>
      <c r="D39">
        <v>0.93</v>
      </c>
      <c r="E39">
        <v>0.48</v>
      </c>
      <c r="F39">
        <v>1</v>
      </c>
      <c r="G39">
        <v>1</v>
      </c>
      <c r="H39">
        <v>0.5</v>
      </c>
      <c r="I39">
        <f t="shared" si="0"/>
        <v>13.950000000000001</v>
      </c>
      <c r="J39">
        <v>1.5</v>
      </c>
      <c r="K39" s="4"/>
      <c r="L39" s="3">
        <f t="shared" si="1"/>
        <v>0.27777777777777773</v>
      </c>
      <c r="M39" s="3">
        <f t="shared" si="1"/>
        <v>1</v>
      </c>
      <c r="N39" s="3">
        <f t="shared" si="7"/>
        <v>1</v>
      </c>
      <c r="O39" s="3">
        <f t="shared" si="7"/>
        <v>1</v>
      </c>
      <c r="P39" s="3">
        <f t="shared" si="7"/>
        <v>0.24459901455704197</v>
      </c>
      <c r="Q39" s="3">
        <f t="shared" si="3"/>
        <v>0.91666666666666663</v>
      </c>
      <c r="R39" s="2">
        <f t="shared" si="4"/>
        <v>0.69699081547822361</v>
      </c>
      <c r="S39" s="3">
        <f t="shared" si="5"/>
        <v>69.69908154782236</v>
      </c>
    </row>
    <row r="40" spans="1:19" x14ac:dyDescent="0.35">
      <c r="A40" t="s">
        <v>15</v>
      </c>
      <c r="B40" t="s">
        <v>35</v>
      </c>
      <c r="C40">
        <v>20</v>
      </c>
      <c r="D40">
        <v>0.9</v>
      </c>
      <c r="E40">
        <v>0.48</v>
      </c>
      <c r="F40">
        <v>1</v>
      </c>
      <c r="G40">
        <v>1</v>
      </c>
      <c r="H40">
        <v>0.5</v>
      </c>
      <c r="I40">
        <f t="shared" si="0"/>
        <v>18</v>
      </c>
      <c r="J40">
        <v>1.5</v>
      </c>
      <c r="K40" s="4"/>
      <c r="L40" s="3">
        <f t="shared" si="1"/>
        <v>0.27777777777777773</v>
      </c>
      <c r="M40" s="3">
        <f t="shared" si="1"/>
        <v>1</v>
      </c>
      <c r="N40" s="3">
        <f t="shared" si="7"/>
        <v>1</v>
      </c>
      <c r="O40" s="3">
        <f t="shared" si="7"/>
        <v>1</v>
      </c>
      <c r="P40" s="3">
        <f t="shared" si="7"/>
        <v>0.31566461249070005</v>
      </c>
      <c r="Q40" s="3">
        <f t="shared" si="3"/>
        <v>0.91666666666666663</v>
      </c>
      <c r="R40" s="2">
        <f t="shared" si="4"/>
        <v>0.71831049485832099</v>
      </c>
      <c r="S40" s="3">
        <f t="shared" si="5"/>
        <v>71.831049485832096</v>
      </c>
    </row>
    <row r="41" spans="1:19" x14ac:dyDescent="0.35">
      <c r="A41" t="s">
        <v>15</v>
      </c>
      <c r="B41" t="s">
        <v>35</v>
      </c>
      <c r="C41">
        <v>25</v>
      </c>
      <c r="D41">
        <v>0.85</v>
      </c>
      <c r="E41">
        <v>0.48</v>
      </c>
      <c r="F41">
        <v>1</v>
      </c>
      <c r="G41">
        <v>1</v>
      </c>
      <c r="H41">
        <v>0.5</v>
      </c>
      <c r="I41">
        <f t="shared" si="0"/>
        <v>21.25</v>
      </c>
      <c r="J41">
        <v>1.5</v>
      </c>
      <c r="K41" s="4"/>
      <c r="L41" s="3">
        <f t="shared" si="1"/>
        <v>0.27777777777777773</v>
      </c>
      <c r="M41" s="3">
        <f t="shared" si="1"/>
        <v>1</v>
      </c>
      <c r="N41" s="3">
        <f t="shared" si="7"/>
        <v>1</v>
      </c>
      <c r="O41" s="3">
        <f t="shared" si="7"/>
        <v>1</v>
      </c>
      <c r="P41" s="3">
        <f t="shared" si="7"/>
        <v>0.37269256144980834</v>
      </c>
      <c r="Q41" s="3">
        <f t="shared" si="3"/>
        <v>0.91666666666666663</v>
      </c>
      <c r="R41" s="2">
        <f t="shared" si="4"/>
        <v>0.73541887954605367</v>
      </c>
      <c r="S41" s="3">
        <f t="shared" si="5"/>
        <v>73.541887954605372</v>
      </c>
    </row>
    <row r="42" spans="1:19" x14ac:dyDescent="0.35">
      <c r="A42" t="s">
        <v>15</v>
      </c>
      <c r="B42" t="s">
        <v>35</v>
      </c>
      <c r="C42">
        <v>30</v>
      </c>
      <c r="D42">
        <v>0.8</v>
      </c>
      <c r="E42">
        <v>0.48</v>
      </c>
      <c r="F42">
        <v>1</v>
      </c>
      <c r="G42">
        <v>1</v>
      </c>
      <c r="H42">
        <v>0.5</v>
      </c>
      <c r="I42">
        <f t="shared" si="0"/>
        <v>24</v>
      </c>
      <c r="J42">
        <v>1.5</v>
      </c>
      <c r="K42" s="4"/>
      <c r="L42" s="3">
        <f t="shared" si="1"/>
        <v>0.27777777777777773</v>
      </c>
      <c r="M42" s="3">
        <f t="shared" si="1"/>
        <v>1</v>
      </c>
      <c r="N42" s="3">
        <f t="shared" si="7"/>
        <v>1</v>
      </c>
      <c r="O42" s="3">
        <f t="shared" si="7"/>
        <v>1</v>
      </c>
      <c r="P42" s="3">
        <f t="shared" si="7"/>
        <v>0.4209469797998231</v>
      </c>
      <c r="Q42" s="3">
        <f t="shared" si="3"/>
        <v>0.91666666666666663</v>
      </c>
      <c r="R42" s="2">
        <f t="shared" si="4"/>
        <v>0.74989520505105789</v>
      </c>
      <c r="S42" s="3">
        <f t="shared" si="5"/>
        <v>74.989520505105787</v>
      </c>
    </row>
    <row r="43" spans="1:19" x14ac:dyDescent="0.35">
      <c r="A43" t="s">
        <v>15</v>
      </c>
      <c r="B43" t="s">
        <v>36</v>
      </c>
      <c r="C43">
        <v>10</v>
      </c>
      <c r="D43" s="9">
        <v>0.15</v>
      </c>
      <c r="E43">
        <v>0.48</v>
      </c>
      <c r="F43">
        <v>1</v>
      </c>
      <c r="G43">
        <v>0.55000000000000004</v>
      </c>
      <c r="H43">
        <v>0.3</v>
      </c>
      <c r="I43">
        <f t="shared" si="0"/>
        <v>1.5</v>
      </c>
      <c r="J43">
        <v>6</v>
      </c>
      <c r="K43" s="4"/>
      <c r="L43" s="3">
        <f t="shared" si="1"/>
        <v>0.27777777777777773</v>
      </c>
      <c r="M43" s="3">
        <f t="shared" si="1"/>
        <v>1</v>
      </c>
      <c r="N43" s="3">
        <f t="shared" si="7"/>
        <v>0.18181818181818185</v>
      </c>
      <c r="O43" s="3">
        <f t="shared" si="7"/>
        <v>0.49999999999999994</v>
      </c>
      <c r="P43" s="3">
        <f t="shared" si="7"/>
        <v>2.6138102390611619E-2</v>
      </c>
      <c r="Q43" s="3">
        <f t="shared" si="3"/>
        <v>0.16666666666666663</v>
      </c>
      <c r="R43" s="2">
        <f t="shared" si="4"/>
        <v>0.24849799637374914</v>
      </c>
      <c r="S43" s="3">
        <f t="shared" si="5"/>
        <v>24.849799637374915</v>
      </c>
    </row>
    <row r="44" spans="1:19" x14ac:dyDescent="0.35">
      <c r="A44" t="s">
        <v>15</v>
      </c>
      <c r="B44" t="s">
        <v>36</v>
      </c>
      <c r="C44">
        <v>15</v>
      </c>
      <c r="D44" s="9">
        <v>0.1</v>
      </c>
      <c r="E44">
        <v>0.48</v>
      </c>
      <c r="F44">
        <v>1</v>
      </c>
      <c r="G44">
        <v>0.55000000000000004</v>
      </c>
      <c r="H44">
        <v>0.3</v>
      </c>
      <c r="I44">
        <f t="shared" si="0"/>
        <v>1.5</v>
      </c>
      <c r="J44">
        <v>6</v>
      </c>
      <c r="K44" s="4"/>
      <c r="L44" s="3">
        <f t="shared" si="1"/>
        <v>0.27777777777777773</v>
      </c>
      <c r="M44" s="3">
        <f t="shared" si="1"/>
        <v>1</v>
      </c>
      <c r="N44" s="3">
        <f t="shared" si="7"/>
        <v>0.18181818181818185</v>
      </c>
      <c r="O44" s="3">
        <f t="shared" si="7"/>
        <v>0.49999999999999994</v>
      </c>
      <c r="P44" s="3">
        <f t="shared" si="7"/>
        <v>2.6138102390611619E-2</v>
      </c>
      <c r="Q44" s="3">
        <f t="shared" si="3"/>
        <v>0.16666666666666663</v>
      </c>
      <c r="R44" s="2">
        <f t="shared" si="4"/>
        <v>0.24849799637374914</v>
      </c>
      <c r="S44" s="3">
        <f t="shared" si="5"/>
        <v>24.849799637374915</v>
      </c>
    </row>
    <row r="45" spans="1:19" x14ac:dyDescent="0.35">
      <c r="A45" t="s">
        <v>15</v>
      </c>
      <c r="B45" t="s">
        <v>36</v>
      </c>
      <c r="C45">
        <v>20</v>
      </c>
      <c r="D45" s="9">
        <v>0.08</v>
      </c>
      <c r="E45">
        <v>0.48</v>
      </c>
      <c r="F45">
        <v>1</v>
      </c>
      <c r="G45">
        <v>0.55000000000000004</v>
      </c>
      <c r="H45">
        <v>0.3</v>
      </c>
      <c r="I45">
        <f t="shared" si="0"/>
        <v>1.6</v>
      </c>
      <c r="J45">
        <v>6</v>
      </c>
      <c r="K45" s="4"/>
      <c r="L45" s="3">
        <f t="shared" si="1"/>
        <v>0.27777777777777773</v>
      </c>
      <c r="M45" s="3">
        <f t="shared" si="1"/>
        <v>1</v>
      </c>
      <c r="N45" s="3">
        <f t="shared" si="7"/>
        <v>0.18181818181818185</v>
      </c>
      <c r="O45" s="3">
        <f t="shared" si="7"/>
        <v>0.49999999999999994</v>
      </c>
      <c r="P45" s="3">
        <f t="shared" si="7"/>
        <v>2.7892808512430339E-2</v>
      </c>
      <c r="Q45" s="3">
        <f t="shared" si="3"/>
        <v>0.16666666666666663</v>
      </c>
      <c r="R45" s="2">
        <f t="shared" si="4"/>
        <v>0.24902440821029476</v>
      </c>
      <c r="S45" s="3">
        <f t="shared" si="5"/>
        <v>24.902440821029476</v>
      </c>
    </row>
    <row r="46" spans="1:19" x14ac:dyDescent="0.35">
      <c r="A46" t="s">
        <v>15</v>
      </c>
      <c r="B46" t="s">
        <v>36</v>
      </c>
      <c r="C46">
        <v>25</v>
      </c>
      <c r="D46" s="9">
        <v>7.0000000000000007E-2</v>
      </c>
      <c r="E46">
        <v>0.48</v>
      </c>
      <c r="F46">
        <v>1</v>
      </c>
      <c r="G46">
        <v>0.55000000000000004</v>
      </c>
      <c r="H46">
        <v>0.3</v>
      </c>
      <c r="I46">
        <f t="shared" si="0"/>
        <v>1.7500000000000002</v>
      </c>
      <c r="J46">
        <v>6</v>
      </c>
      <c r="K46" s="4"/>
      <c r="L46" s="3">
        <f t="shared" si="1"/>
        <v>0.27777777777777773</v>
      </c>
      <c r="M46" s="3">
        <f t="shared" si="1"/>
        <v>1</v>
      </c>
      <c r="N46" s="3">
        <f t="shared" si="7"/>
        <v>0.18181818181818185</v>
      </c>
      <c r="O46" s="3">
        <f t="shared" si="7"/>
        <v>0.49999999999999994</v>
      </c>
      <c r="P46" s="3">
        <f t="shared" si="7"/>
        <v>3.0524867695158418E-2</v>
      </c>
      <c r="Q46" s="3">
        <f t="shared" si="3"/>
        <v>0.16666666666666663</v>
      </c>
      <c r="R46" s="2">
        <f t="shared" si="4"/>
        <v>0.24981402596511318</v>
      </c>
      <c r="S46" s="3">
        <f t="shared" si="5"/>
        <v>24.98140259651132</v>
      </c>
    </row>
    <row r="47" spans="1:19" x14ac:dyDescent="0.35">
      <c r="A47" t="s">
        <v>15</v>
      </c>
      <c r="B47" t="s">
        <v>36</v>
      </c>
      <c r="C47">
        <v>30</v>
      </c>
      <c r="D47" s="9">
        <v>0.06</v>
      </c>
      <c r="E47">
        <v>0.48</v>
      </c>
      <c r="F47">
        <v>1</v>
      </c>
      <c r="G47">
        <v>0.55000000000000004</v>
      </c>
      <c r="H47">
        <v>0.3</v>
      </c>
      <c r="I47">
        <f t="shared" si="0"/>
        <v>1.7999999999999998</v>
      </c>
      <c r="J47">
        <v>6</v>
      </c>
      <c r="K47" s="4"/>
      <c r="L47" s="3">
        <f t="shared" si="1"/>
        <v>0.27777777777777773</v>
      </c>
      <c r="M47" s="3">
        <f t="shared" si="1"/>
        <v>1</v>
      </c>
      <c r="N47" s="3">
        <f t="shared" si="7"/>
        <v>0.18181818181818185</v>
      </c>
      <c r="O47" s="3">
        <f t="shared" si="7"/>
        <v>0.49999999999999994</v>
      </c>
      <c r="P47" s="3">
        <f t="shared" si="7"/>
        <v>3.1402220756067772E-2</v>
      </c>
      <c r="Q47" s="3">
        <f t="shared" si="3"/>
        <v>0.16666666666666663</v>
      </c>
      <c r="R47" s="2">
        <f t="shared" si="4"/>
        <v>0.25007723188338599</v>
      </c>
      <c r="S47" s="3">
        <f t="shared" si="5"/>
        <v>25.007723188338598</v>
      </c>
    </row>
    <row r="48" spans="1:19" x14ac:dyDescent="0.35">
      <c r="A48" t="s">
        <v>15</v>
      </c>
      <c r="B48" t="s">
        <v>61</v>
      </c>
      <c r="C48">
        <v>10</v>
      </c>
      <c r="D48">
        <v>0.9</v>
      </c>
      <c r="E48">
        <v>0.48</v>
      </c>
      <c r="F48">
        <v>1</v>
      </c>
      <c r="G48">
        <v>1</v>
      </c>
      <c r="H48">
        <v>0.5</v>
      </c>
      <c r="I48">
        <f t="shared" si="0"/>
        <v>9</v>
      </c>
      <c r="J48">
        <v>1.5</v>
      </c>
      <c r="K48" s="4"/>
      <c r="L48" s="3">
        <f t="shared" si="1"/>
        <v>0.27777777777777773</v>
      </c>
      <c r="M48" s="3">
        <f t="shared" si="1"/>
        <v>1</v>
      </c>
      <c r="N48" s="3">
        <f t="shared" si="7"/>
        <v>1</v>
      </c>
      <c r="O48" s="3">
        <f t="shared" si="7"/>
        <v>1</v>
      </c>
      <c r="P48" s="3">
        <f t="shared" si="7"/>
        <v>0.15774106152701545</v>
      </c>
      <c r="Q48" s="3">
        <f t="shared" si="3"/>
        <v>0.91666666666666663</v>
      </c>
      <c r="R48" s="2">
        <f t="shared" si="4"/>
        <v>0.67093342956921576</v>
      </c>
      <c r="S48" s="3">
        <f t="shared" si="5"/>
        <v>67.093342956921575</v>
      </c>
    </row>
    <row r="49" spans="1:19" x14ac:dyDescent="0.35">
      <c r="A49" t="s">
        <v>15</v>
      </c>
      <c r="B49" t="s">
        <v>61</v>
      </c>
      <c r="C49">
        <v>15</v>
      </c>
      <c r="D49">
        <v>0.9</v>
      </c>
      <c r="E49">
        <v>0.48</v>
      </c>
      <c r="F49">
        <v>1</v>
      </c>
      <c r="G49">
        <v>1</v>
      </c>
      <c r="H49">
        <v>0.5</v>
      </c>
      <c r="I49">
        <f t="shared" si="0"/>
        <v>13.5</v>
      </c>
      <c r="J49">
        <v>1.5</v>
      </c>
      <c r="K49" s="4"/>
      <c r="L49" s="3">
        <f t="shared" si="1"/>
        <v>0.27777777777777773</v>
      </c>
      <c r="M49" s="3">
        <f t="shared" si="1"/>
        <v>1</v>
      </c>
      <c r="N49" s="3">
        <f t="shared" si="7"/>
        <v>1</v>
      </c>
      <c r="O49" s="3">
        <f t="shared" si="7"/>
        <v>1</v>
      </c>
      <c r="P49" s="3">
        <f t="shared" si="7"/>
        <v>0.23670283700885775</v>
      </c>
      <c r="Q49" s="3">
        <f t="shared" si="3"/>
        <v>0.91666666666666663</v>
      </c>
      <c r="R49" s="2">
        <f t="shared" si="4"/>
        <v>0.69462196221376837</v>
      </c>
      <c r="S49" s="3">
        <f t="shared" si="5"/>
        <v>69.462196221376843</v>
      </c>
    </row>
    <row r="50" spans="1:19" x14ac:dyDescent="0.35">
      <c r="A50" t="s">
        <v>15</v>
      </c>
      <c r="B50" t="s">
        <v>61</v>
      </c>
      <c r="C50">
        <v>20</v>
      </c>
      <c r="D50">
        <v>0.85</v>
      </c>
      <c r="E50">
        <v>0.48</v>
      </c>
      <c r="F50">
        <v>1</v>
      </c>
      <c r="G50">
        <v>1</v>
      </c>
      <c r="H50">
        <v>0.5</v>
      </c>
      <c r="I50">
        <f t="shared" si="0"/>
        <v>17</v>
      </c>
      <c r="J50">
        <v>1.5</v>
      </c>
      <c r="K50" s="4"/>
      <c r="L50" s="3">
        <f t="shared" si="1"/>
        <v>0.27777777777777773</v>
      </c>
      <c r="M50" s="3">
        <f t="shared" si="1"/>
        <v>1</v>
      </c>
      <c r="N50" s="3">
        <f t="shared" si="7"/>
        <v>1</v>
      </c>
      <c r="O50" s="3">
        <f t="shared" si="7"/>
        <v>1</v>
      </c>
      <c r="P50" s="3">
        <f t="shared" si="7"/>
        <v>0.29811755127251283</v>
      </c>
      <c r="Q50" s="3">
        <f t="shared" si="3"/>
        <v>0.91666666666666663</v>
      </c>
      <c r="R50" s="2">
        <f t="shared" si="4"/>
        <v>0.71304637649286495</v>
      </c>
      <c r="S50" s="3">
        <f t="shared" si="5"/>
        <v>71.304637649286491</v>
      </c>
    </row>
    <row r="51" spans="1:19" x14ac:dyDescent="0.35">
      <c r="A51" t="s">
        <v>15</v>
      </c>
      <c r="B51" t="s">
        <v>61</v>
      </c>
      <c r="C51">
        <v>25</v>
      </c>
      <c r="D51">
        <v>0.83</v>
      </c>
      <c r="E51">
        <v>0.48</v>
      </c>
      <c r="F51">
        <v>1</v>
      </c>
      <c r="G51">
        <v>1</v>
      </c>
      <c r="H51">
        <v>0.5</v>
      </c>
      <c r="I51">
        <f t="shared" si="0"/>
        <v>20.75</v>
      </c>
      <c r="J51">
        <v>1.5</v>
      </c>
      <c r="K51" s="4"/>
      <c r="L51" s="3">
        <f t="shared" si="1"/>
        <v>0.27777777777777773</v>
      </c>
      <c r="M51" s="3">
        <f t="shared" si="1"/>
        <v>1</v>
      </c>
      <c r="N51" s="3">
        <f t="shared" si="7"/>
        <v>1</v>
      </c>
      <c r="O51" s="3">
        <f t="shared" si="7"/>
        <v>1</v>
      </c>
      <c r="P51" s="3">
        <f t="shared" si="7"/>
        <v>0.36391903084071475</v>
      </c>
      <c r="Q51" s="3">
        <f t="shared" si="3"/>
        <v>0.91666666666666663</v>
      </c>
      <c r="R51" s="2">
        <f t="shared" si="4"/>
        <v>0.73278682036332543</v>
      </c>
      <c r="S51" s="3">
        <f t="shared" si="5"/>
        <v>73.27868203633254</v>
      </c>
    </row>
    <row r="52" spans="1:19" x14ac:dyDescent="0.35">
      <c r="A52" t="s">
        <v>15</v>
      </c>
      <c r="B52" t="s">
        <v>61</v>
      </c>
      <c r="C52">
        <v>30</v>
      </c>
      <c r="D52">
        <v>0.8</v>
      </c>
      <c r="E52">
        <v>0.48</v>
      </c>
      <c r="F52">
        <v>1</v>
      </c>
      <c r="G52">
        <v>1</v>
      </c>
      <c r="H52">
        <v>0.5</v>
      </c>
      <c r="I52">
        <f t="shared" si="0"/>
        <v>24</v>
      </c>
      <c r="J52">
        <v>1.5</v>
      </c>
      <c r="K52" s="4"/>
      <c r="L52" s="3">
        <f t="shared" si="1"/>
        <v>0.27777777777777773</v>
      </c>
      <c r="M52" s="3">
        <f t="shared" si="1"/>
        <v>1</v>
      </c>
      <c r="N52" s="3">
        <f t="shared" si="7"/>
        <v>1</v>
      </c>
      <c r="O52" s="3">
        <f t="shared" si="7"/>
        <v>1</v>
      </c>
      <c r="P52" s="3">
        <f t="shared" si="7"/>
        <v>0.4209469797998231</v>
      </c>
      <c r="Q52" s="3">
        <f t="shared" si="3"/>
        <v>0.91666666666666663</v>
      </c>
      <c r="R52" s="2">
        <f t="shared" si="4"/>
        <v>0.74989520505105789</v>
      </c>
      <c r="S52" s="3">
        <f t="shared" si="5"/>
        <v>74.989520505105787</v>
      </c>
    </row>
    <row r="53" spans="1:19" x14ac:dyDescent="0.35">
      <c r="A53" t="s">
        <v>15</v>
      </c>
      <c r="B53" t="s">
        <v>61</v>
      </c>
      <c r="C53">
        <v>35</v>
      </c>
      <c r="D53">
        <v>0.8</v>
      </c>
      <c r="E53">
        <v>0.48</v>
      </c>
      <c r="F53">
        <v>1</v>
      </c>
      <c r="G53">
        <v>1</v>
      </c>
      <c r="H53">
        <v>0.5</v>
      </c>
      <c r="I53">
        <f t="shared" si="0"/>
        <v>28</v>
      </c>
      <c r="J53">
        <v>1.5</v>
      </c>
      <c r="K53" s="4"/>
      <c r="L53" s="3">
        <f t="shared" si="1"/>
        <v>0.27777777777777773</v>
      </c>
      <c r="M53" s="3">
        <f t="shared" si="1"/>
        <v>1</v>
      </c>
      <c r="N53" s="3">
        <f t="shared" si="7"/>
        <v>1</v>
      </c>
      <c r="O53" s="3">
        <f t="shared" si="7"/>
        <v>1</v>
      </c>
      <c r="P53" s="3">
        <f t="shared" si="7"/>
        <v>0.49113522467257181</v>
      </c>
      <c r="Q53" s="3">
        <f t="shared" si="3"/>
        <v>0.91666666666666663</v>
      </c>
      <c r="R53" s="2">
        <f t="shared" si="4"/>
        <v>0.77095167851288271</v>
      </c>
      <c r="S53" s="3">
        <f t="shared" si="5"/>
        <v>77.095167851288267</v>
      </c>
    </row>
    <row r="54" spans="1:19" x14ac:dyDescent="0.35">
      <c r="A54" t="s">
        <v>15</v>
      </c>
      <c r="B54" t="s">
        <v>61</v>
      </c>
      <c r="C54">
        <v>40</v>
      </c>
      <c r="D54">
        <v>0.8</v>
      </c>
      <c r="E54">
        <v>0.48</v>
      </c>
      <c r="F54">
        <v>1</v>
      </c>
      <c r="G54">
        <v>1</v>
      </c>
      <c r="H54">
        <v>0.5</v>
      </c>
      <c r="I54">
        <f t="shared" si="0"/>
        <v>32</v>
      </c>
      <c r="J54">
        <v>1.5</v>
      </c>
      <c r="K54" s="4"/>
      <c r="L54" s="3">
        <f t="shared" si="1"/>
        <v>0.27777777777777773</v>
      </c>
      <c r="M54" s="3">
        <f t="shared" si="1"/>
        <v>1</v>
      </c>
      <c r="N54" s="3">
        <f t="shared" si="7"/>
        <v>1</v>
      </c>
      <c r="O54" s="3">
        <f t="shared" si="7"/>
        <v>1</v>
      </c>
      <c r="P54" s="3">
        <f t="shared" si="7"/>
        <v>0.56132346954532053</v>
      </c>
      <c r="Q54" s="3">
        <f t="shared" si="3"/>
        <v>0.91666666666666663</v>
      </c>
      <c r="R54" s="2">
        <f t="shared" si="4"/>
        <v>0.79200815197470731</v>
      </c>
      <c r="S54" s="3">
        <f t="shared" si="5"/>
        <v>79.200815197470732</v>
      </c>
    </row>
    <row r="55" spans="1:19" x14ac:dyDescent="0.35">
      <c r="A55" t="s">
        <v>15</v>
      </c>
      <c r="B55" t="s">
        <v>61</v>
      </c>
      <c r="C55">
        <v>45</v>
      </c>
      <c r="D55">
        <v>0.78</v>
      </c>
      <c r="E55">
        <v>0.48</v>
      </c>
      <c r="F55">
        <v>1</v>
      </c>
      <c r="G55">
        <v>1</v>
      </c>
      <c r="H55">
        <v>0.5</v>
      </c>
      <c r="I55">
        <f t="shared" si="0"/>
        <v>35.1</v>
      </c>
      <c r="J55">
        <v>1.5</v>
      </c>
      <c r="K55" s="4"/>
      <c r="L55" s="3">
        <f t="shared" si="1"/>
        <v>0.27777777777777773</v>
      </c>
      <c r="M55" s="3">
        <f t="shared" si="1"/>
        <v>1</v>
      </c>
      <c r="N55" s="3">
        <f t="shared" si="7"/>
        <v>1</v>
      </c>
      <c r="O55" s="3">
        <f t="shared" si="7"/>
        <v>1</v>
      </c>
      <c r="P55" s="3">
        <f t="shared" si="7"/>
        <v>0.61571935932170085</v>
      </c>
      <c r="Q55" s="3">
        <f t="shared" si="3"/>
        <v>0.91666666666666663</v>
      </c>
      <c r="R55" s="2">
        <f t="shared" si="4"/>
        <v>0.80832691890762143</v>
      </c>
      <c r="S55" s="3">
        <f t="shared" si="5"/>
        <v>80.832691890762149</v>
      </c>
    </row>
    <row r="56" spans="1:19" x14ac:dyDescent="0.35">
      <c r="A56" t="s">
        <v>15</v>
      </c>
      <c r="B56" t="s">
        <v>61</v>
      </c>
      <c r="C56">
        <v>60</v>
      </c>
      <c r="D56">
        <v>0.75</v>
      </c>
      <c r="E56">
        <v>0.48</v>
      </c>
      <c r="F56">
        <v>1</v>
      </c>
      <c r="G56">
        <v>1</v>
      </c>
      <c r="H56">
        <v>0.5</v>
      </c>
      <c r="I56">
        <f t="shared" si="0"/>
        <v>45</v>
      </c>
      <c r="J56">
        <v>1.5</v>
      </c>
      <c r="K56" s="4"/>
      <c r="L56" s="3">
        <f t="shared" si="1"/>
        <v>0.27777777777777773</v>
      </c>
      <c r="M56" s="3">
        <f t="shared" si="1"/>
        <v>1</v>
      </c>
      <c r="N56" s="3">
        <f t="shared" si="7"/>
        <v>1</v>
      </c>
      <c r="O56" s="3">
        <f t="shared" si="7"/>
        <v>1</v>
      </c>
      <c r="P56" s="3">
        <f t="shared" si="7"/>
        <v>0.7894352653817539</v>
      </c>
      <c r="Q56" s="3">
        <f t="shared" si="3"/>
        <v>0.91666666666666663</v>
      </c>
      <c r="R56" s="2">
        <f t="shared" si="4"/>
        <v>0.86044169072563714</v>
      </c>
      <c r="S56" s="3">
        <f t="shared" si="5"/>
        <v>86.044169072563719</v>
      </c>
    </row>
    <row r="57" spans="1:19" x14ac:dyDescent="0.35">
      <c r="A57" t="s">
        <v>15</v>
      </c>
      <c r="B57" t="s">
        <v>62</v>
      </c>
      <c r="C57">
        <v>10</v>
      </c>
      <c r="D57">
        <v>0.98</v>
      </c>
      <c r="E57">
        <v>0.52</v>
      </c>
      <c r="F57">
        <v>1</v>
      </c>
      <c r="G57">
        <v>1</v>
      </c>
      <c r="H57">
        <v>0.5</v>
      </c>
      <c r="I57">
        <f t="shared" si="0"/>
        <v>9.8000000000000007</v>
      </c>
      <c r="J57" s="9">
        <v>6</v>
      </c>
      <c r="K57" s="4"/>
      <c r="L57" s="3">
        <f t="shared" si="1"/>
        <v>0.50000000000000011</v>
      </c>
      <c r="M57" s="3">
        <f t="shared" si="1"/>
        <v>1</v>
      </c>
      <c r="N57" s="3">
        <f t="shared" si="7"/>
        <v>1</v>
      </c>
      <c r="O57" s="3">
        <f t="shared" si="7"/>
        <v>1</v>
      </c>
      <c r="P57" s="3">
        <f t="shared" si="7"/>
        <v>0.17177871050156518</v>
      </c>
      <c r="Q57" s="3">
        <f t="shared" si="3"/>
        <v>0.16666666666666663</v>
      </c>
      <c r="R57" s="2">
        <f t="shared" si="4"/>
        <v>0.65986694648380295</v>
      </c>
      <c r="S57" s="3">
        <f t="shared" si="5"/>
        <v>65.986694648380293</v>
      </c>
    </row>
    <row r="58" spans="1:19" x14ac:dyDescent="0.35">
      <c r="A58" t="s">
        <v>15</v>
      </c>
      <c r="B58" t="s">
        <v>62</v>
      </c>
      <c r="C58">
        <v>15</v>
      </c>
      <c r="D58">
        <v>0.98</v>
      </c>
      <c r="E58">
        <v>0.52</v>
      </c>
      <c r="F58">
        <v>1</v>
      </c>
      <c r="G58">
        <v>1</v>
      </c>
      <c r="H58">
        <v>0.5</v>
      </c>
      <c r="I58">
        <f t="shared" si="0"/>
        <v>14.7</v>
      </c>
      <c r="J58" s="9">
        <v>6</v>
      </c>
      <c r="K58" s="4"/>
      <c r="L58" s="3">
        <f t="shared" si="1"/>
        <v>0.50000000000000011</v>
      </c>
      <c r="M58" s="3">
        <f t="shared" si="1"/>
        <v>1</v>
      </c>
      <c r="N58" s="3">
        <f t="shared" si="7"/>
        <v>1</v>
      </c>
      <c r="O58" s="3">
        <f t="shared" si="7"/>
        <v>1</v>
      </c>
      <c r="P58" s="3">
        <f t="shared" si="7"/>
        <v>0.25775931047068235</v>
      </c>
      <c r="Q58" s="3">
        <f t="shared" si="3"/>
        <v>0.16666666666666663</v>
      </c>
      <c r="R58" s="2">
        <f t="shared" si="4"/>
        <v>0.68566112647453814</v>
      </c>
      <c r="S58" s="3">
        <f t="shared" si="5"/>
        <v>68.566112647453821</v>
      </c>
    </row>
    <row r="59" spans="1:19" x14ac:dyDescent="0.35">
      <c r="A59" t="s">
        <v>15</v>
      </c>
      <c r="B59" t="s">
        <v>62</v>
      </c>
      <c r="C59">
        <v>20</v>
      </c>
      <c r="D59">
        <v>0.97</v>
      </c>
      <c r="E59">
        <v>0.52</v>
      </c>
      <c r="F59">
        <v>1</v>
      </c>
      <c r="G59">
        <v>1</v>
      </c>
      <c r="H59">
        <v>0.5</v>
      </c>
      <c r="I59">
        <f t="shared" si="0"/>
        <v>19.399999999999999</v>
      </c>
      <c r="J59" s="9">
        <v>6</v>
      </c>
      <c r="K59" s="4"/>
      <c r="L59" s="3">
        <f t="shared" si="1"/>
        <v>0.50000000000000011</v>
      </c>
      <c r="M59" s="3">
        <f t="shared" si="1"/>
        <v>1</v>
      </c>
      <c r="N59" s="3">
        <f t="shared" si="7"/>
        <v>1</v>
      </c>
      <c r="O59" s="3">
        <f t="shared" si="7"/>
        <v>1</v>
      </c>
      <c r="P59" s="3">
        <f t="shared" si="7"/>
        <v>0.34023049819616208</v>
      </c>
      <c r="Q59" s="3">
        <f t="shared" si="3"/>
        <v>0.16666666666666663</v>
      </c>
      <c r="R59" s="2">
        <f t="shared" si="4"/>
        <v>0.71040248279218199</v>
      </c>
      <c r="S59" s="3">
        <f t="shared" si="5"/>
        <v>71.040248279218204</v>
      </c>
    </row>
    <row r="60" spans="1:19" x14ac:dyDescent="0.35">
      <c r="A60" t="s">
        <v>15</v>
      </c>
      <c r="B60" t="s">
        <v>62</v>
      </c>
      <c r="C60">
        <v>25</v>
      </c>
      <c r="D60">
        <v>0.95</v>
      </c>
      <c r="E60">
        <v>0.52</v>
      </c>
      <c r="F60">
        <v>1</v>
      </c>
      <c r="G60">
        <v>1</v>
      </c>
      <c r="H60">
        <v>0.5</v>
      </c>
      <c r="I60">
        <f t="shared" si="0"/>
        <v>23.75</v>
      </c>
      <c r="J60" s="9">
        <v>6</v>
      </c>
      <c r="K60" s="4"/>
      <c r="L60" s="3">
        <f t="shared" si="1"/>
        <v>0.50000000000000011</v>
      </c>
      <c r="M60" s="3">
        <f t="shared" si="1"/>
        <v>1</v>
      </c>
      <c r="N60" s="3">
        <f t="shared" si="7"/>
        <v>1</v>
      </c>
      <c r="O60" s="3">
        <f t="shared" si="7"/>
        <v>1</v>
      </c>
      <c r="P60" s="3">
        <f t="shared" si="7"/>
        <v>0.4165602144952763</v>
      </c>
      <c r="Q60" s="3">
        <f t="shared" si="3"/>
        <v>0.16666666666666663</v>
      </c>
      <c r="R60" s="2">
        <f t="shared" si="4"/>
        <v>0.73330139768191627</v>
      </c>
      <c r="S60" s="3">
        <f t="shared" si="5"/>
        <v>73.330139768191628</v>
      </c>
    </row>
    <row r="61" spans="1:19" x14ac:dyDescent="0.35">
      <c r="A61" t="s">
        <v>15</v>
      </c>
      <c r="B61" t="s">
        <v>62</v>
      </c>
      <c r="C61">
        <v>30</v>
      </c>
      <c r="D61">
        <v>0.93</v>
      </c>
      <c r="E61">
        <v>0.52</v>
      </c>
      <c r="F61">
        <v>1</v>
      </c>
      <c r="G61">
        <v>1</v>
      </c>
      <c r="H61">
        <v>0.5</v>
      </c>
      <c r="I61">
        <f t="shared" si="0"/>
        <v>27.900000000000002</v>
      </c>
      <c r="J61" s="9">
        <v>6</v>
      </c>
      <c r="K61" s="4"/>
      <c r="L61" s="3">
        <f t="shared" si="1"/>
        <v>0.50000000000000011</v>
      </c>
      <c r="M61" s="3">
        <f t="shared" si="1"/>
        <v>1</v>
      </c>
      <c r="N61" s="3">
        <f t="shared" si="7"/>
        <v>1</v>
      </c>
      <c r="O61" s="3">
        <f t="shared" si="7"/>
        <v>1</v>
      </c>
      <c r="P61" s="3">
        <f t="shared" si="7"/>
        <v>0.4893805185507531</v>
      </c>
      <c r="Q61" s="3">
        <f t="shared" si="3"/>
        <v>0.16666666666666663</v>
      </c>
      <c r="R61" s="2">
        <f t="shared" si="4"/>
        <v>0.75514748889855932</v>
      </c>
      <c r="S61" s="3">
        <f t="shared" si="5"/>
        <v>75.514748889855937</v>
      </c>
    </row>
    <row r="62" spans="1:19" x14ac:dyDescent="0.35">
      <c r="A62" t="s">
        <v>15</v>
      </c>
      <c r="B62" t="s">
        <v>62</v>
      </c>
      <c r="C62">
        <v>35</v>
      </c>
      <c r="D62">
        <v>0.91</v>
      </c>
      <c r="E62">
        <v>0.52</v>
      </c>
      <c r="F62">
        <v>1</v>
      </c>
      <c r="G62">
        <v>1</v>
      </c>
      <c r="H62">
        <v>0.5</v>
      </c>
      <c r="I62">
        <f t="shared" si="0"/>
        <v>31.85</v>
      </c>
      <c r="J62" s="9">
        <v>6</v>
      </c>
      <c r="K62" s="4"/>
      <c r="L62" s="3">
        <f t="shared" si="1"/>
        <v>0.50000000000000011</v>
      </c>
      <c r="M62" s="3">
        <f t="shared" si="1"/>
        <v>1</v>
      </c>
      <c r="N62" s="3">
        <f t="shared" si="7"/>
        <v>1</v>
      </c>
      <c r="O62" s="3">
        <f t="shared" si="7"/>
        <v>1</v>
      </c>
      <c r="P62" s="3">
        <f t="shared" si="7"/>
        <v>0.55869141036259251</v>
      </c>
      <c r="Q62" s="3">
        <f t="shared" si="3"/>
        <v>0.16666666666666663</v>
      </c>
      <c r="R62" s="2">
        <f t="shared" si="4"/>
        <v>0.77594075644211113</v>
      </c>
      <c r="S62" s="3">
        <f t="shared" si="5"/>
        <v>77.594075644211117</v>
      </c>
    </row>
    <row r="63" spans="1:19" x14ac:dyDescent="0.35">
      <c r="A63" t="s">
        <v>15</v>
      </c>
      <c r="B63" t="s">
        <v>62</v>
      </c>
      <c r="C63">
        <v>40</v>
      </c>
      <c r="D63">
        <v>0.89</v>
      </c>
      <c r="E63">
        <v>0.52</v>
      </c>
      <c r="F63">
        <v>1</v>
      </c>
      <c r="G63">
        <v>1</v>
      </c>
      <c r="H63">
        <v>0.5</v>
      </c>
      <c r="I63">
        <f t="shared" si="0"/>
        <v>35.6</v>
      </c>
      <c r="J63" s="9">
        <v>6</v>
      </c>
      <c r="K63" s="4"/>
      <c r="L63" s="3">
        <f t="shared" si="1"/>
        <v>0.50000000000000011</v>
      </c>
      <c r="M63" s="3">
        <f t="shared" si="1"/>
        <v>1</v>
      </c>
      <c r="N63" s="3">
        <f t="shared" si="7"/>
        <v>1</v>
      </c>
      <c r="O63" s="3">
        <f t="shared" si="7"/>
        <v>1</v>
      </c>
      <c r="P63" s="3">
        <f t="shared" si="7"/>
        <v>0.62449288993079444</v>
      </c>
      <c r="Q63" s="3">
        <f t="shared" si="3"/>
        <v>0.16666666666666663</v>
      </c>
      <c r="R63" s="2">
        <f t="shared" si="4"/>
        <v>0.79568120031257172</v>
      </c>
      <c r="S63" s="3">
        <f t="shared" si="5"/>
        <v>79.568120031257166</v>
      </c>
    </row>
    <row r="64" spans="1:19" x14ac:dyDescent="0.35">
      <c r="A64" t="s">
        <v>15</v>
      </c>
      <c r="B64" t="s">
        <v>62</v>
      </c>
      <c r="C64">
        <v>45</v>
      </c>
      <c r="D64">
        <v>0.87</v>
      </c>
      <c r="E64">
        <v>0.52</v>
      </c>
      <c r="F64">
        <v>1</v>
      </c>
      <c r="G64">
        <v>1</v>
      </c>
      <c r="H64">
        <v>0.5</v>
      </c>
      <c r="I64">
        <f t="shared" si="0"/>
        <v>39.15</v>
      </c>
      <c r="J64" s="9">
        <v>6</v>
      </c>
      <c r="K64" s="4"/>
      <c r="L64" s="3">
        <f t="shared" si="1"/>
        <v>0.50000000000000011</v>
      </c>
      <c r="M64" s="3">
        <f t="shared" si="1"/>
        <v>1</v>
      </c>
      <c r="N64" s="3">
        <f t="shared" si="7"/>
        <v>1</v>
      </c>
      <c r="O64" s="3">
        <f t="shared" si="7"/>
        <v>1</v>
      </c>
      <c r="P64" s="3">
        <f t="shared" si="7"/>
        <v>0.68678495725535882</v>
      </c>
      <c r="Q64" s="3">
        <f t="shared" si="3"/>
        <v>0.16666666666666663</v>
      </c>
      <c r="R64" s="2">
        <f t="shared" si="4"/>
        <v>0.81436882050994108</v>
      </c>
      <c r="S64" s="3">
        <f t="shared" si="5"/>
        <v>81.436882050994114</v>
      </c>
    </row>
    <row r="65" spans="1:19" x14ac:dyDescent="0.35">
      <c r="A65" t="s">
        <v>15</v>
      </c>
      <c r="B65" t="s">
        <v>62</v>
      </c>
      <c r="C65">
        <v>60</v>
      </c>
      <c r="D65">
        <v>0.85</v>
      </c>
      <c r="E65">
        <v>0.52</v>
      </c>
      <c r="F65">
        <v>1</v>
      </c>
      <c r="G65">
        <v>1</v>
      </c>
      <c r="H65">
        <v>0.5</v>
      </c>
      <c r="I65">
        <f t="shared" si="0"/>
        <v>51</v>
      </c>
      <c r="J65" s="9">
        <v>6</v>
      </c>
      <c r="K65" s="4"/>
      <c r="L65" s="3">
        <f t="shared" si="1"/>
        <v>0.50000000000000011</v>
      </c>
      <c r="M65" s="3">
        <f t="shared" si="1"/>
        <v>1</v>
      </c>
      <c r="N65" s="3">
        <f t="shared" si="7"/>
        <v>1</v>
      </c>
      <c r="O65" s="3">
        <f t="shared" si="7"/>
        <v>1</v>
      </c>
      <c r="P65" s="3">
        <f t="shared" si="7"/>
        <v>0.8947176326908769</v>
      </c>
      <c r="Q65" s="3">
        <f t="shared" si="3"/>
        <v>0.16666666666666663</v>
      </c>
      <c r="R65" s="2">
        <f t="shared" si="4"/>
        <v>0.87674862314059643</v>
      </c>
      <c r="S65" s="3">
        <f t="shared" si="5"/>
        <v>87.674862314059638</v>
      </c>
    </row>
    <row r="66" spans="1:19" x14ac:dyDescent="0.35">
      <c r="A66" t="s">
        <v>16</v>
      </c>
      <c r="B66" t="s">
        <v>37</v>
      </c>
      <c r="C66">
        <v>5</v>
      </c>
      <c r="D66">
        <v>0.98</v>
      </c>
      <c r="E66">
        <v>0.45</v>
      </c>
      <c r="F66">
        <v>0.9</v>
      </c>
      <c r="G66">
        <v>0.6</v>
      </c>
      <c r="H66">
        <v>0.3</v>
      </c>
      <c r="I66">
        <f t="shared" ref="I66:I125" si="8">C66*D66</f>
        <v>4.9000000000000004</v>
      </c>
      <c r="J66">
        <v>1</v>
      </c>
      <c r="K66" s="4"/>
      <c r="L66" s="3">
        <f t="shared" ref="L66:M125" si="9">(E66-E$131)/(E$132-E$131)</f>
        <v>0.11111111111111122</v>
      </c>
      <c r="M66" s="3">
        <f t="shared" si="9"/>
        <v>0.77777777777777779</v>
      </c>
      <c r="N66" s="3">
        <f t="shared" ref="N66:P97" si="10">(G66-G$131)/(G$132-G$131)</f>
        <v>0.27272727272727265</v>
      </c>
      <c r="O66" s="3">
        <f t="shared" si="10"/>
        <v>0.49999999999999994</v>
      </c>
      <c r="P66" s="3">
        <f t="shared" si="10"/>
        <v>8.5798110532448027E-2</v>
      </c>
      <c r="Q66" s="3">
        <f t="shared" ref="Q66:Q125" si="11">1+(J$131-J66)/(J$132-J$131)</f>
        <v>1</v>
      </c>
      <c r="R66" s="2">
        <f t="shared" ref="R66:R125" si="12">L66*$L$132+M66*$M$132+N66*$N$132+O66*$O$132+P66*$P$132+Q66*$Q$132</f>
        <v>0.30755761497791623</v>
      </c>
      <c r="S66" s="3">
        <f t="shared" si="5"/>
        <v>30.755761497791624</v>
      </c>
    </row>
    <row r="67" spans="1:19" x14ac:dyDescent="0.35">
      <c r="A67" t="s">
        <v>16</v>
      </c>
      <c r="B67" t="s">
        <v>37</v>
      </c>
      <c r="C67">
        <v>10</v>
      </c>
      <c r="D67">
        <v>0.98</v>
      </c>
      <c r="E67">
        <v>0.45</v>
      </c>
      <c r="F67">
        <v>0.9</v>
      </c>
      <c r="G67">
        <v>0.6</v>
      </c>
      <c r="H67">
        <v>0.3</v>
      </c>
      <c r="I67">
        <f t="shared" si="8"/>
        <v>9.8000000000000007</v>
      </c>
      <c r="J67">
        <v>1</v>
      </c>
      <c r="K67" s="4"/>
      <c r="L67" s="3">
        <f t="shared" si="9"/>
        <v>0.11111111111111122</v>
      </c>
      <c r="M67" s="3">
        <f t="shared" si="9"/>
        <v>0.77777777777777779</v>
      </c>
      <c r="N67" s="3">
        <f t="shared" si="10"/>
        <v>0.27272727272727265</v>
      </c>
      <c r="O67" s="3">
        <f t="shared" si="10"/>
        <v>0.49999999999999994</v>
      </c>
      <c r="P67" s="3">
        <f t="shared" si="10"/>
        <v>0.17177871050156518</v>
      </c>
      <c r="Q67" s="3">
        <f t="shared" si="11"/>
        <v>1</v>
      </c>
      <c r="R67" s="2">
        <f t="shared" si="12"/>
        <v>0.33335179496865136</v>
      </c>
      <c r="S67" s="3">
        <f t="shared" ref="S67:S125" si="13">R67*100</f>
        <v>33.335179496865138</v>
      </c>
    </row>
    <row r="68" spans="1:19" x14ac:dyDescent="0.35">
      <c r="A68" t="s">
        <v>16</v>
      </c>
      <c r="B68" t="s">
        <v>37</v>
      </c>
      <c r="C68">
        <v>15</v>
      </c>
      <c r="D68">
        <v>0.98</v>
      </c>
      <c r="E68">
        <v>0.45</v>
      </c>
      <c r="F68">
        <v>0.9</v>
      </c>
      <c r="G68">
        <v>0.6</v>
      </c>
      <c r="H68">
        <v>0.3</v>
      </c>
      <c r="I68">
        <f t="shared" si="8"/>
        <v>14.7</v>
      </c>
      <c r="J68">
        <v>1</v>
      </c>
      <c r="K68" s="4"/>
      <c r="L68" s="3">
        <f t="shared" si="9"/>
        <v>0.11111111111111122</v>
      </c>
      <c r="M68" s="3">
        <f t="shared" si="9"/>
        <v>0.77777777777777779</v>
      </c>
      <c r="N68" s="3">
        <f t="shared" si="10"/>
        <v>0.27272727272727265</v>
      </c>
      <c r="O68" s="3">
        <f t="shared" si="10"/>
        <v>0.49999999999999994</v>
      </c>
      <c r="P68" s="3">
        <f t="shared" si="10"/>
        <v>0.25775931047068235</v>
      </c>
      <c r="Q68" s="3">
        <f t="shared" si="11"/>
        <v>1</v>
      </c>
      <c r="R68" s="2">
        <f t="shared" si="12"/>
        <v>0.35914597495938649</v>
      </c>
      <c r="S68" s="3">
        <f t="shared" si="13"/>
        <v>35.914597495938651</v>
      </c>
    </row>
    <row r="69" spans="1:19" x14ac:dyDescent="0.35">
      <c r="A69" t="s">
        <v>16</v>
      </c>
      <c r="B69" t="s">
        <v>37</v>
      </c>
      <c r="C69">
        <v>20</v>
      </c>
      <c r="D69">
        <v>0.95</v>
      </c>
      <c r="E69">
        <v>0.45</v>
      </c>
      <c r="F69">
        <v>0.9</v>
      </c>
      <c r="G69">
        <v>0.6</v>
      </c>
      <c r="H69">
        <v>0.3</v>
      </c>
      <c r="I69">
        <f t="shared" si="8"/>
        <v>19</v>
      </c>
      <c r="J69">
        <v>1</v>
      </c>
      <c r="K69" s="4"/>
      <c r="L69" s="3">
        <f t="shared" si="9"/>
        <v>0.11111111111111122</v>
      </c>
      <c r="M69" s="3">
        <f t="shared" si="9"/>
        <v>0.77777777777777779</v>
      </c>
      <c r="N69" s="3">
        <f t="shared" si="10"/>
        <v>0.27272727272727265</v>
      </c>
      <c r="O69" s="3">
        <f t="shared" si="10"/>
        <v>0.49999999999999994</v>
      </c>
      <c r="P69" s="3">
        <f t="shared" si="10"/>
        <v>0.33321167370888721</v>
      </c>
      <c r="Q69" s="3">
        <f t="shared" si="11"/>
        <v>1</v>
      </c>
      <c r="R69" s="2">
        <f t="shared" si="12"/>
        <v>0.38178168393084794</v>
      </c>
      <c r="S69" s="3">
        <f t="shared" si="13"/>
        <v>38.178168393084796</v>
      </c>
    </row>
    <row r="70" spans="1:19" x14ac:dyDescent="0.35">
      <c r="A70" t="s">
        <v>16</v>
      </c>
      <c r="B70" t="s">
        <v>37</v>
      </c>
      <c r="C70">
        <v>25</v>
      </c>
      <c r="D70">
        <v>0.95</v>
      </c>
      <c r="E70">
        <v>0.45</v>
      </c>
      <c r="F70">
        <v>0.9</v>
      </c>
      <c r="G70">
        <v>0.6</v>
      </c>
      <c r="H70">
        <v>0.3</v>
      </c>
      <c r="I70">
        <f t="shared" si="8"/>
        <v>23.75</v>
      </c>
      <c r="J70">
        <v>1</v>
      </c>
      <c r="K70" s="4"/>
      <c r="L70" s="3">
        <f t="shared" si="9"/>
        <v>0.11111111111111122</v>
      </c>
      <c r="M70" s="3">
        <f t="shared" si="9"/>
        <v>0.77777777777777779</v>
      </c>
      <c r="N70" s="3">
        <f t="shared" si="10"/>
        <v>0.27272727272727265</v>
      </c>
      <c r="O70" s="3">
        <f t="shared" si="10"/>
        <v>0.49999999999999994</v>
      </c>
      <c r="P70" s="3">
        <f t="shared" si="10"/>
        <v>0.4165602144952763</v>
      </c>
      <c r="Q70" s="3">
        <f t="shared" si="11"/>
        <v>1</v>
      </c>
      <c r="R70" s="2">
        <f t="shared" si="12"/>
        <v>0.40678624616676468</v>
      </c>
      <c r="S70" s="3">
        <f t="shared" si="13"/>
        <v>40.678624616676466</v>
      </c>
    </row>
    <row r="71" spans="1:19" x14ac:dyDescent="0.35">
      <c r="A71" t="s">
        <v>16</v>
      </c>
      <c r="B71" t="s">
        <v>37</v>
      </c>
      <c r="C71">
        <v>30</v>
      </c>
      <c r="D71">
        <v>0.9</v>
      </c>
      <c r="E71">
        <v>0.45</v>
      </c>
      <c r="F71">
        <v>0.9</v>
      </c>
      <c r="G71">
        <v>0.6</v>
      </c>
      <c r="H71">
        <v>0.3</v>
      </c>
      <c r="I71">
        <f t="shared" si="8"/>
        <v>27</v>
      </c>
      <c r="J71">
        <v>1</v>
      </c>
      <c r="K71" s="4"/>
      <c r="L71" s="3">
        <f t="shared" si="9"/>
        <v>0.11111111111111122</v>
      </c>
      <c r="M71" s="3">
        <f t="shared" si="9"/>
        <v>0.77777777777777779</v>
      </c>
      <c r="N71" s="3">
        <f t="shared" si="10"/>
        <v>0.27272727272727265</v>
      </c>
      <c r="O71" s="3">
        <f t="shared" si="10"/>
        <v>0.49999999999999994</v>
      </c>
      <c r="P71" s="3">
        <f t="shared" si="10"/>
        <v>0.47358816345438465</v>
      </c>
      <c r="Q71" s="3">
        <f t="shared" si="11"/>
        <v>1</v>
      </c>
      <c r="R71" s="2">
        <f t="shared" si="12"/>
        <v>0.42389463085449719</v>
      </c>
      <c r="S71" s="3">
        <f t="shared" si="13"/>
        <v>42.389463085449719</v>
      </c>
    </row>
    <row r="72" spans="1:19" x14ac:dyDescent="0.35">
      <c r="A72" t="s">
        <v>17</v>
      </c>
      <c r="B72" t="s">
        <v>38</v>
      </c>
      <c r="C72">
        <v>1.3</v>
      </c>
      <c r="D72">
        <v>1</v>
      </c>
      <c r="E72">
        <v>0.43</v>
      </c>
      <c r="F72">
        <v>1</v>
      </c>
      <c r="G72">
        <v>0.45</v>
      </c>
      <c r="H72">
        <v>0.5</v>
      </c>
      <c r="I72">
        <f t="shared" si="8"/>
        <v>1.3</v>
      </c>
      <c r="J72">
        <v>1</v>
      </c>
      <c r="K72" s="4"/>
      <c r="L72" s="3">
        <f t="shared" si="9"/>
        <v>0</v>
      </c>
      <c r="M72" s="3">
        <f t="shared" si="9"/>
        <v>1</v>
      </c>
      <c r="N72" s="3">
        <f t="shared" si="10"/>
        <v>0</v>
      </c>
      <c r="O72" s="3">
        <f t="shared" si="10"/>
        <v>1</v>
      </c>
      <c r="P72" s="3">
        <f t="shared" si="10"/>
        <v>2.2628690146974186E-2</v>
      </c>
      <c r="Q72" s="3">
        <f t="shared" si="11"/>
        <v>1</v>
      </c>
      <c r="R72" s="2">
        <f t="shared" si="12"/>
        <v>0.30678860704409222</v>
      </c>
      <c r="S72" s="3">
        <f t="shared" si="13"/>
        <v>30.678860704409221</v>
      </c>
    </row>
    <row r="73" spans="1:19" x14ac:dyDescent="0.35">
      <c r="A73" t="s">
        <v>17</v>
      </c>
      <c r="B73" t="s">
        <v>39</v>
      </c>
      <c r="C73">
        <v>1.17</v>
      </c>
      <c r="D73">
        <v>1</v>
      </c>
      <c r="E73">
        <v>0.43</v>
      </c>
      <c r="F73">
        <v>1</v>
      </c>
      <c r="G73">
        <v>0.45</v>
      </c>
      <c r="H73">
        <v>0.45</v>
      </c>
      <c r="I73">
        <f t="shared" si="8"/>
        <v>1.17</v>
      </c>
      <c r="J73">
        <v>1.5</v>
      </c>
      <c r="K73" s="4"/>
      <c r="L73" s="3">
        <f t="shared" si="9"/>
        <v>0</v>
      </c>
      <c r="M73" s="3">
        <f t="shared" si="9"/>
        <v>1</v>
      </c>
      <c r="N73" s="3">
        <f t="shared" si="10"/>
        <v>0</v>
      </c>
      <c r="O73" s="3">
        <f t="shared" si="10"/>
        <v>0.87499999999999989</v>
      </c>
      <c r="P73" s="3">
        <f t="shared" si="10"/>
        <v>2.0347572188609851E-2</v>
      </c>
      <c r="Q73" s="3">
        <f t="shared" si="11"/>
        <v>0.91666666666666663</v>
      </c>
      <c r="R73" s="2">
        <f t="shared" si="12"/>
        <v>0.27693760498991626</v>
      </c>
      <c r="S73" s="3">
        <f t="shared" si="13"/>
        <v>27.693760498991626</v>
      </c>
    </row>
    <row r="74" spans="1:19" x14ac:dyDescent="0.35">
      <c r="A74" t="s">
        <v>17</v>
      </c>
      <c r="B74" t="s">
        <v>40</v>
      </c>
      <c r="C74">
        <v>1</v>
      </c>
      <c r="D74">
        <v>1</v>
      </c>
      <c r="E74">
        <v>0.43</v>
      </c>
      <c r="F74">
        <v>1</v>
      </c>
      <c r="G74">
        <v>0.45</v>
      </c>
      <c r="H74">
        <v>0.25</v>
      </c>
      <c r="I74">
        <f t="shared" si="8"/>
        <v>1</v>
      </c>
      <c r="J74">
        <v>7</v>
      </c>
      <c r="K74" s="4"/>
      <c r="L74" s="3">
        <f t="shared" si="9"/>
        <v>0</v>
      </c>
      <c r="M74" s="3">
        <f t="shared" si="9"/>
        <v>1</v>
      </c>
      <c r="N74" s="3">
        <f t="shared" si="10"/>
        <v>0</v>
      </c>
      <c r="O74" s="3">
        <f t="shared" si="10"/>
        <v>0.37499999999999994</v>
      </c>
      <c r="P74" s="3">
        <f t="shared" si="10"/>
        <v>1.736457178151803E-2</v>
      </c>
      <c r="Q74" s="3">
        <f t="shared" si="11"/>
        <v>0</v>
      </c>
      <c r="R74" s="2">
        <f t="shared" si="12"/>
        <v>0.13020937153445541</v>
      </c>
      <c r="S74" s="3">
        <f t="shared" si="13"/>
        <v>13.020937153445541</v>
      </c>
    </row>
    <row r="75" spans="1:19" x14ac:dyDescent="0.35">
      <c r="A75" t="s">
        <v>17</v>
      </c>
      <c r="B75" t="s">
        <v>41</v>
      </c>
      <c r="C75">
        <v>1</v>
      </c>
      <c r="D75">
        <v>1</v>
      </c>
      <c r="E75">
        <v>0.43</v>
      </c>
      <c r="F75">
        <v>1</v>
      </c>
      <c r="G75">
        <v>0.45</v>
      </c>
      <c r="H75">
        <v>0.1</v>
      </c>
      <c r="I75">
        <f t="shared" si="8"/>
        <v>1</v>
      </c>
      <c r="J75">
        <v>5</v>
      </c>
      <c r="K75" s="4"/>
      <c r="L75" s="3">
        <f t="shared" si="9"/>
        <v>0</v>
      </c>
      <c r="M75" s="3">
        <f t="shared" si="9"/>
        <v>1</v>
      </c>
      <c r="N75" s="3">
        <f t="shared" si="10"/>
        <v>0</v>
      </c>
      <c r="O75" s="3">
        <f t="shared" si="10"/>
        <v>0</v>
      </c>
      <c r="P75" s="3">
        <f t="shared" si="10"/>
        <v>1.736457178151803E-2</v>
      </c>
      <c r="Q75" s="3">
        <f t="shared" si="11"/>
        <v>0.33333333333333337</v>
      </c>
      <c r="R75" s="2">
        <f t="shared" si="12"/>
        <v>7.1876038201122081E-2</v>
      </c>
      <c r="S75" s="3">
        <f t="shared" si="13"/>
        <v>7.1876038201122077</v>
      </c>
    </row>
    <row r="76" spans="1:19" x14ac:dyDescent="0.35">
      <c r="A76" t="s">
        <v>17</v>
      </c>
      <c r="B76" t="s">
        <v>63</v>
      </c>
      <c r="C76">
        <v>0.65</v>
      </c>
      <c r="D76">
        <v>1</v>
      </c>
      <c r="E76">
        <v>0.52</v>
      </c>
      <c r="F76">
        <v>1</v>
      </c>
      <c r="G76">
        <v>0.45</v>
      </c>
      <c r="H76">
        <v>0.2</v>
      </c>
      <c r="I76">
        <f t="shared" si="8"/>
        <v>0.65</v>
      </c>
      <c r="J76">
        <v>1.5</v>
      </c>
      <c r="K76" s="4"/>
      <c r="L76" s="3">
        <f t="shared" si="9"/>
        <v>0.50000000000000011</v>
      </c>
      <c r="M76" s="3">
        <f t="shared" si="9"/>
        <v>1</v>
      </c>
      <c r="N76" s="3">
        <f t="shared" si="10"/>
        <v>0</v>
      </c>
      <c r="O76" s="3">
        <f t="shared" si="10"/>
        <v>0.25</v>
      </c>
      <c r="P76" s="3">
        <f t="shared" si="10"/>
        <v>1.122310035515252E-2</v>
      </c>
      <c r="Q76" s="3">
        <f t="shared" si="11"/>
        <v>0.91666666666666663</v>
      </c>
      <c r="R76" s="2">
        <f t="shared" si="12"/>
        <v>0.19920026343987912</v>
      </c>
      <c r="S76" s="3">
        <f t="shared" si="13"/>
        <v>19.920026343987914</v>
      </c>
    </row>
    <row r="77" spans="1:19" x14ac:dyDescent="0.35">
      <c r="A77" t="s">
        <v>18</v>
      </c>
      <c r="B77" t="s">
        <v>38</v>
      </c>
      <c r="C77">
        <v>1.3</v>
      </c>
      <c r="D77">
        <v>1</v>
      </c>
      <c r="E77">
        <v>0.43</v>
      </c>
      <c r="F77">
        <v>1</v>
      </c>
      <c r="G77">
        <v>0.45</v>
      </c>
      <c r="H77">
        <v>0.5</v>
      </c>
      <c r="I77">
        <f t="shared" si="8"/>
        <v>1.3</v>
      </c>
      <c r="J77">
        <v>1</v>
      </c>
      <c r="K77" s="4"/>
      <c r="L77" s="3">
        <f t="shared" si="9"/>
        <v>0</v>
      </c>
      <c r="M77" s="3">
        <f t="shared" si="9"/>
        <v>1</v>
      </c>
      <c r="N77" s="3">
        <f t="shared" si="10"/>
        <v>0</v>
      </c>
      <c r="O77" s="3">
        <f t="shared" si="10"/>
        <v>1</v>
      </c>
      <c r="P77" s="3">
        <f t="shared" si="10"/>
        <v>2.2628690146974186E-2</v>
      </c>
      <c r="Q77" s="3">
        <f t="shared" si="11"/>
        <v>1</v>
      </c>
      <c r="R77" s="2">
        <f t="shared" si="12"/>
        <v>0.30678860704409222</v>
      </c>
      <c r="S77" s="3">
        <f t="shared" si="13"/>
        <v>30.678860704409221</v>
      </c>
    </row>
    <row r="78" spans="1:19" x14ac:dyDescent="0.35">
      <c r="A78" t="s">
        <v>18</v>
      </c>
      <c r="B78" t="s">
        <v>40</v>
      </c>
      <c r="C78">
        <v>1</v>
      </c>
      <c r="D78">
        <v>1</v>
      </c>
      <c r="E78">
        <v>0.43</v>
      </c>
      <c r="F78">
        <v>1</v>
      </c>
      <c r="G78">
        <v>0.45</v>
      </c>
      <c r="H78">
        <v>0.25</v>
      </c>
      <c r="I78">
        <f t="shared" si="8"/>
        <v>1</v>
      </c>
      <c r="J78">
        <v>7</v>
      </c>
      <c r="K78" s="4"/>
      <c r="L78" s="3">
        <f t="shared" si="9"/>
        <v>0</v>
      </c>
      <c r="M78" s="3">
        <f t="shared" si="9"/>
        <v>1</v>
      </c>
      <c r="N78" s="3">
        <f t="shared" si="10"/>
        <v>0</v>
      </c>
      <c r="O78" s="3">
        <f t="shared" si="10"/>
        <v>0.37499999999999994</v>
      </c>
      <c r="P78" s="3">
        <f t="shared" si="10"/>
        <v>1.736457178151803E-2</v>
      </c>
      <c r="Q78" s="3">
        <f t="shared" si="11"/>
        <v>0</v>
      </c>
      <c r="R78" s="2">
        <f t="shared" si="12"/>
        <v>0.13020937153445541</v>
      </c>
      <c r="S78" s="3">
        <f t="shared" si="13"/>
        <v>13.020937153445541</v>
      </c>
    </row>
    <row r="79" spans="1:19" x14ac:dyDescent="0.35">
      <c r="A79" t="s">
        <v>19</v>
      </c>
      <c r="B79" t="s">
        <v>42</v>
      </c>
      <c r="C79">
        <v>5</v>
      </c>
      <c r="D79">
        <v>0.6</v>
      </c>
      <c r="E79">
        <v>0.44</v>
      </c>
      <c r="F79">
        <v>1</v>
      </c>
      <c r="G79">
        <v>1</v>
      </c>
      <c r="H79">
        <v>0.4</v>
      </c>
      <c r="I79">
        <f t="shared" si="8"/>
        <v>3</v>
      </c>
      <c r="J79">
        <v>1.5</v>
      </c>
      <c r="K79" s="4"/>
      <c r="L79" s="3">
        <f t="shared" si="9"/>
        <v>5.5555555555555608E-2</v>
      </c>
      <c r="M79" s="3">
        <f t="shared" si="9"/>
        <v>1</v>
      </c>
      <c r="N79" s="3">
        <f t="shared" si="10"/>
        <v>1</v>
      </c>
      <c r="O79" s="3">
        <f t="shared" si="10"/>
        <v>0.75000000000000011</v>
      </c>
      <c r="P79" s="3">
        <f t="shared" si="10"/>
        <v>5.2458694217892385E-2</v>
      </c>
      <c r="Q79" s="3">
        <f t="shared" si="11"/>
        <v>0.91666666666666663</v>
      </c>
      <c r="R79" s="2">
        <f t="shared" si="12"/>
        <v>0.56712649715425667</v>
      </c>
      <c r="S79" s="3">
        <f t="shared" si="13"/>
        <v>56.71264971542567</v>
      </c>
    </row>
    <row r="80" spans="1:19" x14ac:dyDescent="0.35">
      <c r="A80" t="s">
        <v>19</v>
      </c>
      <c r="B80" t="s">
        <v>42</v>
      </c>
      <c r="C80">
        <v>10</v>
      </c>
      <c r="D80">
        <v>0.55000000000000004</v>
      </c>
      <c r="E80">
        <v>0.44</v>
      </c>
      <c r="F80">
        <v>1</v>
      </c>
      <c r="G80">
        <v>1</v>
      </c>
      <c r="H80">
        <v>0.4</v>
      </c>
      <c r="I80">
        <f t="shared" si="8"/>
        <v>5.5</v>
      </c>
      <c r="J80">
        <v>1.5</v>
      </c>
      <c r="K80" s="4"/>
      <c r="L80" s="3">
        <f t="shared" si="9"/>
        <v>5.5555555555555608E-2</v>
      </c>
      <c r="M80" s="3">
        <f t="shared" si="9"/>
        <v>1</v>
      </c>
      <c r="N80" s="3">
        <f t="shared" si="10"/>
        <v>1</v>
      </c>
      <c r="O80" s="3">
        <f t="shared" si="10"/>
        <v>0.75000000000000011</v>
      </c>
      <c r="P80" s="3">
        <f t="shared" si="10"/>
        <v>9.6326347263360326E-2</v>
      </c>
      <c r="Q80" s="3">
        <f t="shared" si="11"/>
        <v>0.91666666666666663</v>
      </c>
      <c r="R80" s="2">
        <f t="shared" si="12"/>
        <v>0.58028679306789699</v>
      </c>
      <c r="S80" s="3">
        <f t="shared" si="13"/>
        <v>58.028679306789698</v>
      </c>
    </row>
    <row r="81" spans="1:19" x14ac:dyDescent="0.35">
      <c r="A81" t="s">
        <v>19</v>
      </c>
      <c r="B81" t="s">
        <v>42</v>
      </c>
      <c r="C81">
        <v>15</v>
      </c>
      <c r="D81">
        <v>0.5</v>
      </c>
      <c r="E81">
        <v>0.44</v>
      </c>
      <c r="F81">
        <v>1</v>
      </c>
      <c r="G81">
        <v>1</v>
      </c>
      <c r="H81">
        <v>0.4</v>
      </c>
      <c r="I81">
        <f t="shared" si="8"/>
        <v>7.5</v>
      </c>
      <c r="J81">
        <v>1.5</v>
      </c>
      <c r="K81" s="4"/>
      <c r="L81" s="3">
        <f t="shared" si="9"/>
        <v>5.5555555555555608E-2</v>
      </c>
      <c r="M81" s="3">
        <f t="shared" si="9"/>
        <v>1</v>
      </c>
      <c r="N81" s="3">
        <f t="shared" si="10"/>
        <v>1</v>
      </c>
      <c r="O81" s="3">
        <f t="shared" si="10"/>
        <v>0.75000000000000011</v>
      </c>
      <c r="P81" s="3">
        <f t="shared" si="10"/>
        <v>0.1314204696997347</v>
      </c>
      <c r="Q81" s="3">
        <f t="shared" si="11"/>
        <v>0.91666666666666663</v>
      </c>
      <c r="R81" s="2">
        <f t="shared" si="12"/>
        <v>0.59081502979880929</v>
      </c>
      <c r="S81" s="3">
        <f t="shared" si="13"/>
        <v>59.081502979880931</v>
      </c>
    </row>
    <row r="82" spans="1:19" x14ac:dyDescent="0.35">
      <c r="A82" t="s">
        <v>19</v>
      </c>
      <c r="B82" t="s">
        <v>42</v>
      </c>
      <c r="C82">
        <v>20</v>
      </c>
      <c r="D82">
        <v>0.45</v>
      </c>
      <c r="E82">
        <v>0.44</v>
      </c>
      <c r="F82">
        <v>1</v>
      </c>
      <c r="G82">
        <v>1</v>
      </c>
      <c r="H82">
        <v>0.4</v>
      </c>
      <c r="I82">
        <f t="shared" si="8"/>
        <v>9</v>
      </c>
      <c r="J82">
        <v>1.5</v>
      </c>
      <c r="K82" s="4"/>
      <c r="L82" s="3">
        <f t="shared" si="9"/>
        <v>5.5555555555555608E-2</v>
      </c>
      <c r="M82" s="3">
        <f t="shared" si="9"/>
        <v>1</v>
      </c>
      <c r="N82" s="3">
        <f t="shared" si="10"/>
        <v>1</v>
      </c>
      <c r="O82" s="3">
        <f t="shared" si="10"/>
        <v>0.75000000000000011</v>
      </c>
      <c r="P82" s="3">
        <f t="shared" si="10"/>
        <v>0.15774106152701545</v>
      </c>
      <c r="Q82" s="3">
        <f t="shared" si="11"/>
        <v>0.91666666666666663</v>
      </c>
      <c r="R82" s="2">
        <f t="shared" si="12"/>
        <v>0.59871120734699357</v>
      </c>
      <c r="S82" s="3">
        <f t="shared" si="13"/>
        <v>59.87112073469936</v>
      </c>
    </row>
    <row r="83" spans="1:19" x14ac:dyDescent="0.35">
      <c r="A83" t="s">
        <v>19</v>
      </c>
      <c r="B83" t="s">
        <v>42</v>
      </c>
      <c r="C83">
        <v>25</v>
      </c>
      <c r="D83">
        <v>0.4</v>
      </c>
      <c r="E83">
        <v>0.44</v>
      </c>
      <c r="F83">
        <v>1</v>
      </c>
      <c r="G83">
        <v>1</v>
      </c>
      <c r="H83">
        <v>0.4</v>
      </c>
      <c r="I83">
        <f t="shared" si="8"/>
        <v>10</v>
      </c>
      <c r="J83">
        <v>1.5</v>
      </c>
      <c r="K83" s="4"/>
      <c r="L83" s="3">
        <f t="shared" si="9"/>
        <v>5.5555555555555608E-2</v>
      </c>
      <c r="M83" s="3">
        <f t="shared" si="9"/>
        <v>1</v>
      </c>
      <c r="N83" s="3">
        <f t="shared" si="10"/>
        <v>1</v>
      </c>
      <c r="O83" s="3">
        <f t="shared" si="10"/>
        <v>0.75000000000000011</v>
      </c>
      <c r="P83" s="3">
        <f t="shared" si="10"/>
        <v>0.17528812274520261</v>
      </c>
      <c r="Q83" s="3">
        <f t="shared" si="11"/>
        <v>0.91666666666666663</v>
      </c>
      <c r="R83" s="2">
        <f t="shared" si="12"/>
        <v>0.60397532571244961</v>
      </c>
      <c r="S83" s="3">
        <f t="shared" si="13"/>
        <v>60.397532571244959</v>
      </c>
    </row>
    <row r="84" spans="1:19" x14ac:dyDescent="0.35">
      <c r="A84" t="s">
        <v>19</v>
      </c>
      <c r="B84" t="s">
        <v>42</v>
      </c>
      <c r="C84">
        <v>30</v>
      </c>
      <c r="D84">
        <v>0.35</v>
      </c>
      <c r="E84">
        <v>0.44</v>
      </c>
      <c r="F84">
        <v>1</v>
      </c>
      <c r="G84">
        <v>1</v>
      </c>
      <c r="H84">
        <v>0.4</v>
      </c>
      <c r="I84">
        <f t="shared" si="8"/>
        <v>10.5</v>
      </c>
      <c r="J84">
        <v>1.5</v>
      </c>
      <c r="K84" s="4"/>
      <c r="L84" s="3">
        <f t="shared" si="9"/>
        <v>5.5555555555555608E-2</v>
      </c>
      <c r="M84" s="3">
        <f t="shared" si="9"/>
        <v>1</v>
      </c>
      <c r="N84" s="3">
        <f t="shared" si="10"/>
        <v>1</v>
      </c>
      <c r="O84" s="3">
        <f t="shared" si="10"/>
        <v>0.75000000000000011</v>
      </c>
      <c r="P84" s="3">
        <f t="shared" si="10"/>
        <v>0.1840616533542962</v>
      </c>
      <c r="Q84" s="3">
        <f t="shared" si="11"/>
        <v>0.91666666666666663</v>
      </c>
      <c r="R84" s="2">
        <f t="shared" si="12"/>
        <v>0.60660738489517763</v>
      </c>
      <c r="S84" s="3">
        <f t="shared" si="13"/>
        <v>60.660738489517762</v>
      </c>
    </row>
    <row r="85" spans="1:19" x14ac:dyDescent="0.35">
      <c r="A85" t="s">
        <v>19</v>
      </c>
      <c r="B85" t="s">
        <v>43</v>
      </c>
      <c r="C85">
        <v>5</v>
      </c>
      <c r="D85">
        <v>0.05</v>
      </c>
      <c r="E85">
        <v>0.44</v>
      </c>
      <c r="F85">
        <v>1</v>
      </c>
      <c r="G85">
        <v>1</v>
      </c>
      <c r="H85">
        <v>0.5</v>
      </c>
      <c r="I85">
        <f t="shared" si="8"/>
        <v>0.25</v>
      </c>
      <c r="J85">
        <v>1</v>
      </c>
      <c r="K85" s="4"/>
      <c r="L85" s="3">
        <f t="shared" si="9"/>
        <v>5.5555555555555608E-2</v>
      </c>
      <c r="M85" s="3">
        <f t="shared" si="9"/>
        <v>1</v>
      </c>
      <c r="N85" s="3">
        <f t="shared" si="10"/>
        <v>1</v>
      </c>
      <c r="O85" s="3">
        <f t="shared" si="10"/>
        <v>1</v>
      </c>
      <c r="P85" s="3">
        <f t="shared" si="10"/>
        <v>4.2042758678776477E-3</v>
      </c>
      <c r="Q85" s="3">
        <f t="shared" si="11"/>
        <v>1</v>
      </c>
      <c r="R85" s="2">
        <f t="shared" si="12"/>
        <v>0.60681683831591893</v>
      </c>
      <c r="S85" s="3">
        <f t="shared" si="13"/>
        <v>60.68168383159189</v>
      </c>
    </row>
    <row r="86" spans="1:19" x14ac:dyDescent="0.35">
      <c r="A86" t="s">
        <v>19</v>
      </c>
      <c r="B86" t="s">
        <v>43</v>
      </c>
      <c r="C86">
        <v>10</v>
      </c>
      <c r="D86">
        <v>0.03</v>
      </c>
      <c r="E86">
        <v>0.44</v>
      </c>
      <c r="F86">
        <v>1</v>
      </c>
      <c r="G86">
        <v>1</v>
      </c>
      <c r="H86">
        <v>0.5</v>
      </c>
      <c r="I86">
        <f t="shared" si="8"/>
        <v>0.3</v>
      </c>
      <c r="J86">
        <v>1</v>
      </c>
      <c r="K86" s="4"/>
      <c r="L86" s="3">
        <f t="shared" si="9"/>
        <v>5.5555555555555608E-2</v>
      </c>
      <c r="M86" s="3">
        <f t="shared" si="9"/>
        <v>1</v>
      </c>
      <c r="N86" s="3">
        <f t="shared" si="10"/>
        <v>1</v>
      </c>
      <c r="O86" s="3">
        <f t="shared" si="10"/>
        <v>1</v>
      </c>
      <c r="P86" s="3">
        <f t="shared" si="10"/>
        <v>5.081628928787006E-3</v>
      </c>
      <c r="Q86" s="3">
        <f t="shared" si="11"/>
        <v>1</v>
      </c>
      <c r="R86" s="2">
        <f t="shared" si="12"/>
        <v>0.60708004423419171</v>
      </c>
      <c r="S86" s="3">
        <f t="shared" si="13"/>
        <v>60.708004423419169</v>
      </c>
    </row>
    <row r="87" spans="1:19" x14ac:dyDescent="0.35">
      <c r="A87" t="s">
        <v>19</v>
      </c>
      <c r="B87" t="s">
        <v>43</v>
      </c>
      <c r="C87">
        <v>15</v>
      </c>
      <c r="D87">
        <v>0.02</v>
      </c>
      <c r="E87">
        <v>0.44</v>
      </c>
      <c r="F87">
        <v>1</v>
      </c>
      <c r="G87">
        <v>1</v>
      </c>
      <c r="H87">
        <v>0.5</v>
      </c>
      <c r="I87">
        <f t="shared" si="8"/>
        <v>0.3</v>
      </c>
      <c r="J87">
        <v>1</v>
      </c>
      <c r="K87" s="4"/>
      <c r="L87" s="3">
        <f t="shared" si="9"/>
        <v>5.5555555555555608E-2</v>
      </c>
      <c r="M87" s="3">
        <f t="shared" si="9"/>
        <v>1</v>
      </c>
      <c r="N87" s="3">
        <f t="shared" si="10"/>
        <v>1</v>
      </c>
      <c r="O87" s="3">
        <f t="shared" si="10"/>
        <v>1</v>
      </c>
      <c r="P87" s="3">
        <f t="shared" si="10"/>
        <v>5.081628928787006E-3</v>
      </c>
      <c r="Q87" s="3">
        <f t="shared" si="11"/>
        <v>1</v>
      </c>
      <c r="R87" s="2">
        <f t="shared" si="12"/>
        <v>0.60708004423419171</v>
      </c>
      <c r="S87" s="3">
        <f t="shared" si="13"/>
        <v>60.708004423419169</v>
      </c>
    </row>
    <row r="88" spans="1:19" x14ac:dyDescent="0.35">
      <c r="A88" t="s">
        <v>19</v>
      </c>
      <c r="B88" t="s">
        <v>44</v>
      </c>
      <c r="C88">
        <v>1.3</v>
      </c>
      <c r="D88">
        <v>0.02</v>
      </c>
      <c r="E88">
        <v>0.44</v>
      </c>
      <c r="F88">
        <v>1</v>
      </c>
      <c r="G88">
        <v>0.45</v>
      </c>
      <c r="H88">
        <v>0.5</v>
      </c>
      <c r="I88">
        <f t="shared" si="8"/>
        <v>2.6000000000000002E-2</v>
      </c>
      <c r="J88">
        <v>1</v>
      </c>
      <c r="K88" s="4"/>
      <c r="L88" s="3">
        <f t="shared" si="9"/>
        <v>5.5555555555555608E-2</v>
      </c>
      <c r="M88" s="3">
        <f t="shared" si="9"/>
        <v>1</v>
      </c>
      <c r="N88" s="3">
        <f t="shared" si="10"/>
        <v>0</v>
      </c>
      <c r="O88" s="3">
        <f t="shared" si="10"/>
        <v>1</v>
      </c>
      <c r="P88" s="3">
        <f t="shared" si="10"/>
        <v>2.7373415500371996E-4</v>
      </c>
      <c r="Q88" s="3">
        <f t="shared" si="11"/>
        <v>1</v>
      </c>
      <c r="R88" s="2">
        <f t="shared" si="12"/>
        <v>0.3056376758020567</v>
      </c>
      <c r="S88" s="3">
        <f t="shared" si="13"/>
        <v>30.563767580205671</v>
      </c>
    </row>
    <row r="89" spans="1:19" x14ac:dyDescent="0.35">
      <c r="A89" t="s">
        <v>19</v>
      </c>
      <c r="B89" t="s">
        <v>64</v>
      </c>
      <c r="C89">
        <v>0.65</v>
      </c>
      <c r="D89">
        <v>0.02</v>
      </c>
      <c r="E89">
        <v>0.44</v>
      </c>
      <c r="F89">
        <v>0.6</v>
      </c>
      <c r="G89">
        <v>0.45</v>
      </c>
      <c r="H89">
        <v>0.25</v>
      </c>
      <c r="I89">
        <f t="shared" si="8"/>
        <v>1.3000000000000001E-2</v>
      </c>
      <c r="J89">
        <v>1.5</v>
      </c>
      <c r="K89" s="4"/>
      <c r="L89" s="3">
        <f t="shared" si="9"/>
        <v>5.5555555555555608E-2</v>
      </c>
      <c r="M89" s="3">
        <f t="shared" si="9"/>
        <v>0.11111111111111098</v>
      </c>
      <c r="N89" s="3">
        <f t="shared" si="10"/>
        <v>0</v>
      </c>
      <c r="O89" s="3">
        <f t="shared" si="10"/>
        <v>0.37499999999999994</v>
      </c>
      <c r="P89" s="3">
        <f t="shared" si="10"/>
        <v>4.5622359167286656E-5</v>
      </c>
      <c r="Q89" s="3">
        <f t="shared" si="11"/>
        <v>0.91666666666666663</v>
      </c>
      <c r="R89" s="2">
        <f t="shared" si="12"/>
        <v>0.13195813115219462</v>
      </c>
      <c r="S89" s="3">
        <f t="shared" si="13"/>
        <v>13.195813115219462</v>
      </c>
    </row>
    <row r="90" spans="1:19" x14ac:dyDescent="0.35">
      <c r="A90" t="s">
        <v>19</v>
      </c>
      <c r="B90" t="s">
        <v>65</v>
      </c>
      <c r="C90">
        <v>0.52</v>
      </c>
      <c r="D90">
        <v>0.02</v>
      </c>
      <c r="E90">
        <v>0.44</v>
      </c>
      <c r="F90">
        <v>1</v>
      </c>
      <c r="G90">
        <v>0.45</v>
      </c>
      <c r="H90">
        <v>0.2</v>
      </c>
      <c r="I90">
        <f t="shared" si="8"/>
        <v>1.0400000000000001E-2</v>
      </c>
      <c r="J90">
        <v>1</v>
      </c>
      <c r="K90" s="4"/>
      <c r="L90" s="3">
        <f t="shared" si="9"/>
        <v>5.5555555555555608E-2</v>
      </c>
      <c r="M90" s="3">
        <f t="shared" si="9"/>
        <v>1</v>
      </c>
      <c r="N90" s="3">
        <f t="shared" si="10"/>
        <v>0</v>
      </c>
      <c r="O90" s="3">
        <f t="shared" si="10"/>
        <v>0.25</v>
      </c>
      <c r="P90" s="3">
        <f t="shared" si="10"/>
        <v>0</v>
      </c>
      <c r="Q90" s="3">
        <f t="shared" si="11"/>
        <v>1</v>
      </c>
      <c r="R90" s="2">
        <f t="shared" si="12"/>
        <v>0.15555555555555556</v>
      </c>
      <c r="S90" s="3">
        <f t="shared" si="13"/>
        <v>15.555555555555555</v>
      </c>
    </row>
    <row r="91" spans="1:19" x14ac:dyDescent="0.35">
      <c r="A91" t="s">
        <v>20</v>
      </c>
      <c r="B91" t="s">
        <v>46</v>
      </c>
      <c r="C91">
        <v>0.26</v>
      </c>
      <c r="D91">
        <v>0.26</v>
      </c>
      <c r="E91">
        <v>0.44</v>
      </c>
      <c r="F91">
        <v>1</v>
      </c>
      <c r="G91">
        <v>0.45</v>
      </c>
      <c r="H91">
        <v>0.15</v>
      </c>
      <c r="I91">
        <f t="shared" si="8"/>
        <v>6.7600000000000007E-2</v>
      </c>
      <c r="J91">
        <v>1</v>
      </c>
      <c r="K91" s="4"/>
      <c r="L91" s="3">
        <f t="shared" si="9"/>
        <v>5.5555555555555608E-2</v>
      </c>
      <c r="M91" s="3">
        <f t="shared" si="9"/>
        <v>1</v>
      </c>
      <c r="N91" s="3">
        <f t="shared" si="10"/>
        <v>0</v>
      </c>
      <c r="O91" s="3">
        <f t="shared" si="10"/>
        <v>0.12499999999999997</v>
      </c>
      <c r="P91" s="3">
        <f t="shared" si="10"/>
        <v>1.0036919016803067E-3</v>
      </c>
      <c r="Q91" s="3">
        <f t="shared" si="11"/>
        <v>1</v>
      </c>
      <c r="R91" s="2">
        <f t="shared" si="12"/>
        <v>0.13085666312605965</v>
      </c>
      <c r="S91" s="3">
        <f t="shared" si="13"/>
        <v>13.085666312605964</v>
      </c>
    </row>
    <row r="92" spans="1:19" x14ac:dyDescent="0.35">
      <c r="A92" t="s">
        <v>20</v>
      </c>
      <c r="B92" t="s">
        <v>47</v>
      </c>
      <c r="C92">
        <v>0.65</v>
      </c>
      <c r="D92">
        <v>0.65</v>
      </c>
      <c r="E92">
        <v>0.44</v>
      </c>
      <c r="F92">
        <v>1</v>
      </c>
      <c r="G92">
        <v>0.45</v>
      </c>
      <c r="H92">
        <v>0.35</v>
      </c>
      <c r="I92">
        <f t="shared" si="8"/>
        <v>0.42250000000000004</v>
      </c>
      <c r="J92">
        <v>1</v>
      </c>
      <c r="K92" s="4"/>
      <c r="L92" s="3">
        <f t="shared" si="9"/>
        <v>5.5555555555555608E-2</v>
      </c>
      <c r="M92" s="3">
        <f t="shared" si="9"/>
        <v>1</v>
      </c>
      <c r="N92" s="3">
        <f t="shared" si="10"/>
        <v>0</v>
      </c>
      <c r="O92" s="3">
        <f t="shared" si="10"/>
        <v>0.62499999999999989</v>
      </c>
      <c r="P92" s="3">
        <f t="shared" si="10"/>
        <v>7.2311439280149364E-3</v>
      </c>
      <c r="Q92" s="3">
        <f t="shared" si="11"/>
        <v>1</v>
      </c>
      <c r="R92" s="2">
        <f t="shared" si="12"/>
        <v>0.23272489873396002</v>
      </c>
      <c r="S92" s="3">
        <f t="shared" si="13"/>
        <v>23.272489873396001</v>
      </c>
    </row>
    <row r="93" spans="1:19" x14ac:dyDescent="0.35">
      <c r="A93" t="s">
        <v>20</v>
      </c>
      <c r="B93" t="s">
        <v>48</v>
      </c>
      <c r="C93">
        <v>0.78</v>
      </c>
      <c r="D93">
        <v>0.78</v>
      </c>
      <c r="E93">
        <v>0.44</v>
      </c>
      <c r="F93">
        <v>1</v>
      </c>
      <c r="G93">
        <v>0.55000000000000004</v>
      </c>
      <c r="H93">
        <v>0.35</v>
      </c>
      <c r="I93">
        <f t="shared" si="8"/>
        <v>0.60840000000000005</v>
      </c>
      <c r="J93">
        <v>1</v>
      </c>
      <c r="K93" s="4"/>
      <c r="L93" s="3">
        <f t="shared" si="9"/>
        <v>5.5555555555555608E-2</v>
      </c>
      <c r="M93" s="3">
        <f t="shared" si="9"/>
        <v>1</v>
      </c>
      <c r="N93" s="3">
        <f t="shared" si="10"/>
        <v>0.18181818181818185</v>
      </c>
      <c r="O93" s="3">
        <f t="shared" si="10"/>
        <v>0.62499999999999989</v>
      </c>
      <c r="P93" s="3">
        <f t="shared" si="10"/>
        <v>1.0493142608475933E-2</v>
      </c>
      <c r="Q93" s="3">
        <f t="shared" si="11"/>
        <v>1</v>
      </c>
      <c r="R93" s="2">
        <f t="shared" si="12"/>
        <v>0.28824895288355284</v>
      </c>
      <c r="S93" s="3">
        <f t="shared" si="13"/>
        <v>28.824895288355286</v>
      </c>
    </row>
    <row r="94" spans="1:19" x14ac:dyDescent="0.35">
      <c r="A94" t="s">
        <v>21</v>
      </c>
      <c r="B94" t="s">
        <v>49</v>
      </c>
      <c r="C94">
        <v>10</v>
      </c>
      <c r="D94">
        <v>0.17</v>
      </c>
      <c r="E94">
        <v>0.43</v>
      </c>
      <c r="F94">
        <v>1</v>
      </c>
      <c r="G94">
        <v>0.55000000000000004</v>
      </c>
      <c r="H94">
        <v>0.45</v>
      </c>
      <c r="I94">
        <f t="shared" si="8"/>
        <v>1.7000000000000002</v>
      </c>
      <c r="J94">
        <v>3</v>
      </c>
      <c r="K94" s="4"/>
      <c r="L94" s="3">
        <f t="shared" si="9"/>
        <v>0</v>
      </c>
      <c r="M94" s="3">
        <f t="shared" si="9"/>
        <v>1</v>
      </c>
      <c r="N94" s="3">
        <f t="shared" si="10"/>
        <v>0.18181818181818185</v>
      </c>
      <c r="O94" s="3">
        <f t="shared" si="10"/>
        <v>0.87499999999999989</v>
      </c>
      <c r="P94" s="3">
        <f t="shared" si="10"/>
        <v>2.9647514634249059E-2</v>
      </c>
      <c r="Q94" s="3">
        <f t="shared" si="11"/>
        <v>0.66666666666666674</v>
      </c>
      <c r="R94" s="2">
        <f t="shared" si="12"/>
        <v>0.32177304226906256</v>
      </c>
      <c r="S94" s="3">
        <f t="shared" si="13"/>
        <v>32.177304226906259</v>
      </c>
    </row>
    <row r="95" spans="1:19" x14ac:dyDescent="0.35">
      <c r="A95" t="s">
        <v>21</v>
      </c>
      <c r="B95" t="s">
        <v>49</v>
      </c>
      <c r="C95">
        <v>15</v>
      </c>
      <c r="D95">
        <v>0.16</v>
      </c>
      <c r="E95">
        <v>0.43</v>
      </c>
      <c r="F95">
        <v>1</v>
      </c>
      <c r="G95">
        <v>0.55000000000000004</v>
      </c>
      <c r="H95">
        <v>0.45</v>
      </c>
      <c r="I95">
        <f t="shared" si="8"/>
        <v>2.4</v>
      </c>
      <c r="J95">
        <v>3</v>
      </c>
      <c r="K95" s="4"/>
      <c r="L95" s="3">
        <f t="shared" si="9"/>
        <v>0</v>
      </c>
      <c r="M95" s="3">
        <f t="shared" si="9"/>
        <v>1</v>
      </c>
      <c r="N95" s="3">
        <f t="shared" si="10"/>
        <v>0.18181818181818185</v>
      </c>
      <c r="O95" s="3">
        <f t="shared" si="10"/>
        <v>0.87499999999999989</v>
      </c>
      <c r="P95" s="3">
        <f t="shared" si="10"/>
        <v>4.1930457486980072E-2</v>
      </c>
      <c r="Q95" s="3">
        <f t="shared" si="11"/>
        <v>0.66666666666666674</v>
      </c>
      <c r="R95" s="2">
        <f t="shared" si="12"/>
        <v>0.32545792512488186</v>
      </c>
      <c r="S95" s="3">
        <f t="shared" si="13"/>
        <v>32.545792512488184</v>
      </c>
    </row>
    <row r="96" spans="1:19" x14ac:dyDescent="0.35">
      <c r="A96" t="s">
        <v>21</v>
      </c>
      <c r="B96" t="s">
        <v>49</v>
      </c>
      <c r="C96">
        <v>20</v>
      </c>
      <c r="D96">
        <v>0.15</v>
      </c>
      <c r="E96">
        <v>0.43</v>
      </c>
      <c r="F96">
        <v>1</v>
      </c>
      <c r="G96">
        <v>0.55000000000000004</v>
      </c>
      <c r="H96">
        <v>0.45</v>
      </c>
      <c r="I96">
        <f t="shared" si="8"/>
        <v>3</v>
      </c>
      <c r="J96">
        <v>3</v>
      </c>
      <c r="K96" s="4"/>
      <c r="L96" s="3">
        <f t="shared" si="9"/>
        <v>0</v>
      </c>
      <c r="M96" s="3">
        <f t="shared" si="9"/>
        <v>1</v>
      </c>
      <c r="N96" s="3">
        <f t="shared" si="10"/>
        <v>0.18181818181818185</v>
      </c>
      <c r="O96" s="3">
        <f t="shared" si="10"/>
        <v>0.87499999999999989</v>
      </c>
      <c r="P96" s="3">
        <f t="shared" si="10"/>
        <v>5.2458694217892385E-2</v>
      </c>
      <c r="Q96" s="3">
        <f t="shared" si="11"/>
        <v>0.66666666666666674</v>
      </c>
      <c r="R96" s="2">
        <f t="shared" si="12"/>
        <v>0.32861639614415561</v>
      </c>
      <c r="S96" s="3">
        <f t="shared" si="13"/>
        <v>32.861639614415559</v>
      </c>
    </row>
    <row r="97" spans="1:19" x14ac:dyDescent="0.35">
      <c r="A97" t="s">
        <v>21</v>
      </c>
      <c r="B97" t="s">
        <v>49</v>
      </c>
      <c r="C97">
        <v>25</v>
      </c>
      <c r="D97">
        <v>0.12</v>
      </c>
      <c r="E97">
        <v>0.43</v>
      </c>
      <c r="F97">
        <v>1</v>
      </c>
      <c r="G97">
        <v>0.55000000000000004</v>
      </c>
      <c r="H97">
        <v>0.45</v>
      </c>
      <c r="I97">
        <f t="shared" si="8"/>
        <v>3</v>
      </c>
      <c r="J97">
        <v>3</v>
      </c>
      <c r="K97" s="4"/>
      <c r="L97" s="3">
        <f t="shared" si="9"/>
        <v>0</v>
      </c>
      <c r="M97" s="3">
        <f t="shared" si="9"/>
        <v>1</v>
      </c>
      <c r="N97" s="3">
        <f t="shared" si="10"/>
        <v>0.18181818181818185</v>
      </c>
      <c r="O97" s="3">
        <f t="shared" si="10"/>
        <v>0.87499999999999989</v>
      </c>
      <c r="P97" s="3">
        <f t="shared" si="10"/>
        <v>5.2458694217892385E-2</v>
      </c>
      <c r="Q97" s="3">
        <f t="shared" si="11"/>
        <v>0.66666666666666674</v>
      </c>
      <c r="R97" s="2">
        <f t="shared" si="12"/>
        <v>0.32861639614415561</v>
      </c>
      <c r="S97" s="3">
        <f t="shared" si="13"/>
        <v>32.861639614415559</v>
      </c>
    </row>
    <row r="98" spans="1:19" x14ac:dyDescent="0.35">
      <c r="A98" t="s">
        <v>21</v>
      </c>
      <c r="B98" t="s">
        <v>49</v>
      </c>
      <c r="C98">
        <v>30</v>
      </c>
      <c r="D98">
        <v>0.1</v>
      </c>
      <c r="E98">
        <v>0.43</v>
      </c>
      <c r="F98">
        <v>1</v>
      </c>
      <c r="G98">
        <v>0.55000000000000004</v>
      </c>
      <c r="H98">
        <v>0.45</v>
      </c>
      <c r="I98">
        <f t="shared" si="8"/>
        <v>3</v>
      </c>
      <c r="J98">
        <v>3</v>
      </c>
      <c r="K98" s="4"/>
      <c r="L98" s="3">
        <f t="shared" si="9"/>
        <v>0</v>
      </c>
      <c r="M98" s="3">
        <f t="shared" si="9"/>
        <v>1</v>
      </c>
      <c r="N98" s="3">
        <f t="shared" ref="N98:P125" si="14">(G98-G$131)/(G$132-G$131)</f>
        <v>0.18181818181818185</v>
      </c>
      <c r="O98" s="3">
        <f t="shared" si="14"/>
        <v>0.87499999999999989</v>
      </c>
      <c r="P98" s="3">
        <f t="shared" si="14"/>
        <v>5.2458694217892385E-2</v>
      </c>
      <c r="Q98" s="3">
        <f t="shared" si="11"/>
        <v>0.66666666666666674</v>
      </c>
      <c r="R98" s="2">
        <f t="shared" si="12"/>
        <v>0.32861639614415561</v>
      </c>
      <c r="S98" s="3">
        <f t="shared" si="13"/>
        <v>32.861639614415559</v>
      </c>
    </row>
    <row r="99" spans="1:19" x14ac:dyDescent="0.35">
      <c r="A99" t="s">
        <v>21</v>
      </c>
      <c r="B99" t="s">
        <v>44</v>
      </c>
      <c r="C99">
        <v>1.17</v>
      </c>
      <c r="D99">
        <v>1</v>
      </c>
      <c r="E99">
        <v>0.43</v>
      </c>
      <c r="F99">
        <v>1</v>
      </c>
      <c r="G99">
        <v>0.45</v>
      </c>
      <c r="H99">
        <v>0.45</v>
      </c>
      <c r="I99">
        <f t="shared" si="8"/>
        <v>1.17</v>
      </c>
      <c r="J99">
        <v>3</v>
      </c>
      <c r="K99" s="4"/>
      <c r="L99" s="3">
        <f t="shared" si="9"/>
        <v>0</v>
      </c>
      <c r="M99" s="3">
        <f t="shared" si="9"/>
        <v>1</v>
      </c>
      <c r="N99" s="3">
        <f t="shared" si="14"/>
        <v>0</v>
      </c>
      <c r="O99" s="3">
        <f t="shared" si="14"/>
        <v>0.87499999999999989</v>
      </c>
      <c r="P99" s="3">
        <f t="shared" si="14"/>
        <v>2.0347572188609851E-2</v>
      </c>
      <c r="Q99" s="3">
        <f t="shared" si="11"/>
        <v>0.66666666666666674</v>
      </c>
      <c r="R99" s="2">
        <f t="shared" si="12"/>
        <v>0.26443760498991625</v>
      </c>
      <c r="S99" s="3">
        <f t="shared" si="13"/>
        <v>26.443760498991626</v>
      </c>
    </row>
    <row r="100" spans="1:19" x14ac:dyDescent="0.35">
      <c r="A100" t="s">
        <v>21</v>
      </c>
      <c r="B100" t="s">
        <v>45</v>
      </c>
      <c r="C100">
        <v>0.65</v>
      </c>
      <c r="D100">
        <v>1</v>
      </c>
      <c r="E100">
        <v>0.43</v>
      </c>
      <c r="F100">
        <v>1</v>
      </c>
      <c r="G100">
        <v>0.45</v>
      </c>
      <c r="H100">
        <v>0.25</v>
      </c>
      <c r="I100">
        <f t="shared" si="8"/>
        <v>0.65</v>
      </c>
      <c r="J100">
        <v>5</v>
      </c>
      <c r="K100" s="4"/>
      <c r="L100" s="3">
        <f t="shared" si="9"/>
        <v>0</v>
      </c>
      <c r="M100" s="3">
        <f t="shared" si="9"/>
        <v>1</v>
      </c>
      <c r="N100" s="3">
        <f t="shared" si="14"/>
        <v>0</v>
      </c>
      <c r="O100" s="3">
        <f t="shared" si="14"/>
        <v>0.37499999999999994</v>
      </c>
      <c r="P100" s="3">
        <f t="shared" si="14"/>
        <v>1.122310035515252E-2</v>
      </c>
      <c r="Q100" s="3">
        <f t="shared" si="11"/>
        <v>0.33333333333333337</v>
      </c>
      <c r="R100" s="2">
        <f t="shared" si="12"/>
        <v>0.14503359677321243</v>
      </c>
      <c r="S100" s="3">
        <f t="shared" si="13"/>
        <v>14.503359677321242</v>
      </c>
    </row>
    <row r="101" spans="1:19" x14ac:dyDescent="0.35">
      <c r="A101" t="s">
        <v>22</v>
      </c>
      <c r="B101" t="s">
        <v>50</v>
      </c>
      <c r="C101">
        <v>0.78</v>
      </c>
      <c r="D101">
        <v>1</v>
      </c>
      <c r="E101">
        <v>0.56999999999999995</v>
      </c>
      <c r="F101">
        <v>1</v>
      </c>
      <c r="G101">
        <v>0.55000000000000004</v>
      </c>
      <c r="H101">
        <v>0.3</v>
      </c>
      <c r="I101">
        <f t="shared" si="8"/>
        <v>0.78</v>
      </c>
      <c r="J101">
        <v>2</v>
      </c>
      <c r="K101" s="4"/>
      <c r="L101" s="3">
        <f t="shared" si="9"/>
        <v>0.77777777777777757</v>
      </c>
      <c r="M101" s="3">
        <f t="shared" si="9"/>
        <v>1</v>
      </c>
      <c r="N101" s="3">
        <f t="shared" si="14"/>
        <v>0.18181818181818185</v>
      </c>
      <c r="O101" s="3">
        <f t="shared" si="14"/>
        <v>0.49999999999999994</v>
      </c>
      <c r="P101" s="3">
        <f t="shared" si="14"/>
        <v>1.3504218313516853E-2</v>
      </c>
      <c r="Q101" s="3">
        <f t="shared" si="11"/>
        <v>0.83333333333333337</v>
      </c>
      <c r="R101" s="2">
        <f t="shared" si="12"/>
        <v>0.32804116448395404</v>
      </c>
      <c r="S101" s="3">
        <f t="shared" si="13"/>
        <v>32.804116448395405</v>
      </c>
    </row>
    <row r="102" spans="1:19" x14ac:dyDescent="0.35">
      <c r="A102" t="s">
        <v>22</v>
      </c>
      <c r="B102" t="s">
        <v>51</v>
      </c>
      <c r="C102">
        <v>0.65</v>
      </c>
      <c r="D102">
        <v>1</v>
      </c>
      <c r="E102">
        <v>0.56999999999999995</v>
      </c>
      <c r="F102">
        <v>1</v>
      </c>
      <c r="G102">
        <v>0.45</v>
      </c>
      <c r="H102">
        <v>0.25</v>
      </c>
      <c r="I102">
        <f t="shared" si="8"/>
        <v>0.65</v>
      </c>
      <c r="J102">
        <v>2</v>
      </c>
      <c r="K102" s="4"/>
      <c r="L102" s="3">
        <f t="shared" si="9"/>
        <v>0.77777777777777757</v>
      </c>
      <c r="M102" s="3">
        <f t="shared" si="9"/>
        <v>1</v>
      </c>
      <c r="N102" s="3">
        <f t="shared" si="14"/>
        <v>0</v>
      </c>
      <c r="O102" s="3">
        <f t="shared" si="14"/>
        <v>0.37499999999999994</v>
      </c>
      <c r="P102" s="3">
        <f t="shared" si="14"/>
        <v>1.122310035515252E-2</v>
      </c>
      <c r="Q102" s="3">
        <f t="shared" si="11"/>
        <v>0.83333333333333337</v>
      </c>
      <c r="R102" s="2">
        <f t="shared" si="12"/>
        <v>0.24781137455099023</v>
      </c>
      <c r="S102" s="3">
        <f t="shared" si="13"/>
        <v>24.781137455099021</v>
      </c>
    </row>
    <row r="103" spans="1:19" x14ac:dyDescent="0.35">
      <c r="A103" t="s">
        <v>23</v>
      </c>
      <c r="B103" t="s">
        <v>52</v>
      </c>
      <c r="C103">
        <v>30</v>
      </c>
      <c r="D103">
        <v>0.45</v>
      </c>
      <c r="E103" s="9">
        <v>0.61</v>
      </c>
      <c r="F103">
        <v>1</v>
      </c>
      <c r="G103">
        <v>1</v>
      </c>
      <c r="H103">
        <v>0.5</v>
      </c>
      <c r="I103">
        <f t="shared" si="8"/>
        <v>13.5</v>
      </c>
      <c r="J103">
        <v>1</v>
      </c>
      <c r="K103" s="4"/>
      <c r="L103" s="3">
        <f t="shared" si="9"/>
        <v>1</v>
      </c>
      <c r="M103" s="3">
        <f t="shared" si="9"/>
        <v>1</v>
      </c>
      <c r="N103" s="3">
        <f t="shared" si="14"/>
        <v>1</v>
      </c>
      <c r="O103" s="3">
        <f t="shared" si="14"/>
        <v>1</v>
      </c>
      <c r="P103" s="3">
        <f t="shared" si="14"/>
        <v>0.23670283700885775</v>
      </c>
      <c r="Q103" s="3">
        <f t="shared" si="11"/>
        <v>1</v>
      </c>
      <c r="R103" s="2">
        <f t="shared" si="12"/>
        <v>0.77101085110265744</v>
      </c>
      <c r="S103" s="3">
        <f t="shared" si="13"/>
        <v>77.101085110265743</v>
      </c>
    </row>
    <row r="104" spans="1:19" x14ac:dyDescent="0.35">
      <c r="A104" t="s">
        <v>23</v>
      </c>
      <c r="B104" t="s">
        <v>52</v>
      </c>
      <c r="C104">
        <v>60</v>
      </c>
      <c r="D104">
        <v>0.4</v>
      </c>
      <c r="E104" s="9">
        <v>0.61</v>
      </c>
      <c r="F104">
        <v>1</v>
      </c>
      <c r="G104">
        <v>1</v>
      </c>
      <c r="H104">
        <v>0.5</v>
      </c>
      <c r="I104">
        <f t="shared" si="8"/>
        <v>24</v>
      </c>
      <c r="J104">
        <v>1</v>
      </c>
      <c r="K104" s="4"/>
      <c r="L104" s="3">
        <f t="shared" si="9"/>
        <v>1</v>
      </c>
      <c r="M104" s="3">
        <f t="shared" si="9"/>
        <v>1</v>
      </c>
      <c r="N104" s="3">
        <f t="shared" si="14"/>
        <v>1</v>
      </c>
      <c r="O104" s="3">
        <f t="shared" si="14"/>
        <v>1</v>
      </c>
      <c r="P104" s="3">
        <f t="shared" si="14"/>
        <v>0.4209469797998231</v>
      </c>
      <c r="Q104" s="3">
        <f t="shared" si="11"/>
        <v>1</v>
      </c>
      <c r="R104" s="2">
        <f t="shared" si="12"/>
        <v>0.82628409393994695</v>
      </c>
      <c r="S104" s="3">
        <f t="shared" si="13"/>
        <v>82.628409393994701</v>
      </c>
    </row>
    <row r="105" spans="1:19" x14ac:dyDescent="0.35">
      <c r="A105" t="s">
        <v>23</v>
      </c>
      <c r="B105" t="s">
        <v>52</v>
      </c>
      <c r="C105">
        <v>90</v>
      </c>
      <c r="D105">
        <v>0.35</v>
      </c>
      <c r="E105" s="9">
        <v>0.61</v>
      </c>
      <c r="F105">
        <v>1</v>
      </c>
      <c r="G105">
        <v>1</v>
      </c>
      <c r="H105">
        <v>0.5</v>
      </c>
      <c r="I105">
        <f t="shared" si="8"/>
        <v>31.499999999999996</v>
      </c>
      <c r="J105">
        <v>1</v>
      </c>
      <c r="K105" s="4"/>
      <c r="L105" s="3">
        <f t="shared" si="9"/>
        <v>1</v>
      </c>
      <c r="M105" s="3">
        <f t="shared" si="9"/>
        <v>1</v>
      </c>
      <c r="N105" s="3">
        <f t="shared" si="14"/>
        <v>1</v>
      </c>
      <c r="O105" s="3">
        <f t="shared" si="14"/>
        <v>1</v>
      </c>
      <c r="P105" s="3">
        <f t="shared" si="14"/>
        <v>0.55254993893622684</v>
      </c>
      <c r="Q105" s="3">
        <f t="shared" si="11"/>
        <v>1</v>
      </c>
      <c r="R105" s="2">
        <f t="shared" si="12"/>
        <v>0.86576498168086813</v>
      </c>
      <c r="S105" s="3">
        <f t="shared" si="13"/>
        <v>86.576498168086815</v>
      </c>
    </row>
    <row r="106" spans="1:19" x14ac:dyDescent="0.35">
      <c r="A106" t="s">
        <v>23</v>
      </c>
      <c r="B106" t="s">
        <v>52</v>
      </c>
      <c r="C106">
        <v>120</v>
      </c>
      <c r="D106">
        <v>0.3</v>
      </c>
      <c r="E106" s="9">
        <v>0.61</v>
      </c>
      <c r="F106">
        <v>1</v>
      </c>
      <c r="G106">
        <v>1</v>
      </c>
      <c r="H106">
        <v>0.5</v>
      </c>
      <c r="I106">
        <f t="shared" si="8"/>
        <v>36</v>
      </c>
      <c r="J106">
        <v>1</v>
      </c>
      <c r="K106" s="4"/>
      <c r="L106" s="3">
        <f t="shared" si="9"/>
        <v>1</v>
      </c>
      <c r="M106" s="3">
        <f t="shared" si="9"/>
        <v>1</v>
      </c>
      <c r="N106" s="3">
        <f t="shared" si="14"/>
        <v>1</v>
      </c>
      <c r="O106" s="3">
        <f t="shared" si="14"/>
        <v>1</v>
      </c>
      <c r="P106" s="3">
        <f t="shared" si="14"/>
        <v>0.6315117144180693</v>
      </c>
      <c r="Q106" s="3">
        <f t="shared" si="11"/>
        <v>1</v>
      </c>
      <c r="R106" s="2">
        <f t="shared" si="12"/>
        <v>0.88945351432542086</v>
      </c>
      <c r="S106" s="3">
        <f t="shared" si="13"/>
        <v>88.945351432542083</v>
      </c>
    </row>
    <row r="107" spans="1:19" x14ac:dyDescent="0.35">
      <c r="A107" t="s">
        <v>23</v>
      </c>
      <c r="B107" t="s">
        <v>53</v>
      </c>
      <c r="C107">
        <v>5</v>
      </c>
      <c r="D107">
        <v>0.85</v>
      </c>
      <c r="E107" s="9">
        <v>0.61</v>
      </c>
      <c r="F107">
        <v>1</v>
      </c>
      <c r="G107">
        <v>1</v>
      </c>
      <c r="H107">
        <v>0.5</v>
      </c>
      <c r="I107">
        <f t="shared" si="8"/>
        <v>4.25</v>
      </c>
      <c r="J107">
        <v>1</v>
      </c>
      <c r="K107" s="4"/>
      <c r="L107" s="3">
        <f t="shared" si="9"/>
        <v>1</v>
      </c>
      <c r="M107" s="3">
        <f t="shared" si="9"/>
        <v>1</v>
      </c>
      <c r="N107" s="3">
        <f t="shared" si="14"/>
        <v>1</v>
      </c>
      <c r="O107" s="3">
        <f t="shared" si="14"/>
        <v>1</v>
      </c>
      <c r="P107" s="3">
        <f t="shared" si="14"/>
        <v>7.4392520740626356E-2</v>
      </c>
      <c r="Q107" s="3">
        <f t="shared" si="11"/>
        <v>1</v>
      </c>
      <c r="R107" s="2">
        <f t="shared" si="12"/>
        <v>0.72231775622218797</v>
      </c>
      <c r="S107" s="3">
        <f t="shared" si="13"/>
        <v>72.231775622218791</v>
      </c>
    </row>
    <row r="108" spans="1:19" x14ac:dyDescent="0.35">
      <c r="A108" t="s">
        <v>23</v>
      </c>
      <c r="B108" t="s">
        <v>53</v>
      </c>
      <c r="C108">
        <v>10</v>
      </c>
      <c r="D108">
        <v>0.8</v>
      </c>
      <c r="E108" s="9">
        <v>0.61</v>
      </c>
      <c r="F108">
        <v>1</v>
      </c>
      <c r="G108">
        <v>1</v>
      </c>
      <c r="H108">
        <v>0.5</v>
      </c>
      <c r="I108">
        <f t="shared" si="8"/>
        <v>8</v>
      </c>
      <c r="J108">
        <v>1</v>
      </c>
      <c r="K108" s="4"/>
      <c r="L108" s="3">
        <f t="shared" si="9"/>
        <v>1</v>
      </c>
      <c r="M108" s="3">
        <f t="shared" si="9"/>
        <v>1</v>
      </c>
      <c r="N108" s="3">
        <f t="shared" si="14"/>
        <v>1</v>
      </c>
      <c r="O108" s="3">
        <f t="shared" si="14"/>
        <v>1</v>
      </c>
      <c r="P108" s="3">
        <f t="shared" si="14"/>
        <v>0.14019400030882828</v>
      </c>
      <c r="Q108" s="3">
        <f t="shared" si="11"/>
        <v>1</v>
      </c>
      <c r="R108" s="2">
        <f t="shared" si="12"/>
        <v>0.74205820009264856</v>
      </c>
      <c r="S108" s="3">
        <f t="shared" si="13"/>
        <v>74.205820009264855</v>
      </c>
    </row>
    <row r="109" spans="1:19" x14ac:dyDescent="0.35">
      <c r="A109" t="s">
        <v>23</v>
      </c>
      <c r="B109" t="s">
        <v>53</v>
      </c>
      <c r="C109">
        <v>15</v>
      </c>
      <c r="D109">
        <v>0.75</v>
      </c>
      <c r="E109" s="9">
        <v>0.61</v>
      </c>
      <c r="F109">
        <v>1</v>
      </c>
      <c r="G109">
        <v>1</v>
      </c>
      <c r="H109">
        <v>0.5</v>
      </c>
      <c r="I109">
        <f t="shared" si="8"/>
        <v>11.25</v>
      </c>
      <c r="J109">
        <v>1</v>
      </c>
      <c r="K109" s="4"/>
      <c r="L109" s="3">
        <f t="shared" si="9"/>
        <v>1</v>
      </c>
      <c r="M109" s="3">
        <f t="shared" si="9"/>
        <v>1</v>
      </c>
      <c r="N109" s="3">
        <f t="shared" si="14"/>
        <v>1</v>
      </c>
      <c r="O109" s="3">
        <f t="shared" si="14"/>
        <v>1</v>
      </c>
      <c r="P109" s="3">
        <f t="shared" si="14"/>
        <v>0.1972219492679366</v>
      </c>
      <c r="Q109" s="3">
        <f t="shared" si="11"/>
        <v>1</v>
      </c>
      <c r="R109" s="2">
        <f t="shared" si="12"/>
        <v>0.75916658478038102</v>
      </c>
      <c r="S109" s="3">
        <f t="shared" si="13"/>
        <v>75.916658478038102</v>
      </c>
    </row>
    <row r="110" spans="1:19" x14ac:dyDescent="0.35">
      <c r="A110" t="s">
        <v>23</v>
      </c>
      <c r="B110" t="s">
        <v>53</v>
      </c>
      <c r="C110">
        <v>20</v>
      </c>
      <c r="D110">
        <v>0.7</v>
      </c>
      <c r="E110" s="9">
        <v>0.61</v>
      </c>
      <c r="F110">
        <v>1</v>
      </c>
      <c r="G110">
        <v>1</v>
      </c>
      <c r="H110">
        <v>0.5</v>
      </c>
      <c r="I110">
        <f t="shared" si="8"/>
        <v>14</v>
      </c>
      <c r="J110">
        <v>1</v>
      </c>
      <c r="K110" s="4"/>
      <c r="L110" s="3">
        <f t="shared" si="9"/>
        <v>1</v>
      </c>
      <c r="M110" s="3">
        <f t="shared" si="9"/>
        <v>1</v>
      </c>
      <c r="N110" s="3">
        <f t="shared" si="14"/>
        <v>1</v>
      </c>
      <c r="O110" s="3">
        <f t="shared" si="14"/>
        <v>1</v>
      </c>
      <c r="P110" s="3">
        <f t="shared" si="14"/>
        <v>0.24547636761795133</v>
      </c>
      <c r="Q110" s="3">
        <f t="shared" si="11"/>
        <v>1</v>
      </c>
      <c r="R110" s="2">
        <f t="shared" si="12"/>
        <v>0.77364291028538545</v>
      </c>
      <c r="S110" s="3">
        <f t="shared" si="13"/>
        <v>77.364291028538545</v>
      </c>
    </row>
    <row r="111" spans="1:19" x14ac:dyDescent="0.35">
      <c r="A111" t="s">
        <v>23</v>
      </c>
      <c r="B111" t="s">
        <v>53</v>
      </c>
      <c r="C111">
        <v>25</v>
      </c>
      <c r="D111">
        <v>0.65</v>
      </c>
      <c r="E111" s="9">
        <v>0.61</v>
      </c>
      <c r="F111">
        <v>1</v>
      </c>
      <c r="G111">
        <v>1</v>
      </c>
      <c r="H111">
        <v>0.5</v>
      </c>
      <c r="I111">
        <f t="shared" si="8"/>
        <v>16.25</v>
      </c>
      <c r="J111">
        <v>1</v>
      </c>
      <c r="K111" s="4"/>
      <c r="L111" s="3">
        <f t="shared" si="9"/>
        <v>1</v>
      </c>
      <c r="M111" s="3">
        <f t="shared" si="9"/>
        <v>1</v>
      </c>
      <c r="N111" s="3">
        <f t="shared" si="14"/>
        <v>1</v>
      </c>
      <c r="O111" s="3">
        <f t="shared" si="14"/>
        <v>1</v>
      </c>
      <c r="P111" s="3">
        <f t="shared" si="14"/>
        <v>0.28495725535887245</v>
      </c>
      <c r="Q111" s="3">
        <f t="shared" si="11"/>
        <v>1</v>
      </c>
      <c r="R111" s="2">
        <f t="shared" si="12"/>
        <v>0.78548717660766176</v>
      </c>
      <c r="S111" s="3">
        <f t="shared" si="13"/>
        <v>78.548717660766172</v>
      </c>
    </row>
    <row r="112" spans="1:19" x14ac:dyDescent="0.35">
      <c r="A112" t="s">
        <v>23</v>
      </c>
      <c r="B112" t="s">
        <v>53</v>
      </c>
      <c r="C112">
        <v>30</v>
      </c>
      <c r="D112">
        <v>0.6</v>
      </c>
      <c r="E112" s="9">
        <v>0.61</v>
      </c>
      <c r="F112">
        <v>1</v>
      </c>
      <c r="G112">
        <v>1</v>
      </c>
      <c r="H112">
        <v>0.5</v>
      </c>
      <c r="I112">
        <f t="shared" si="8"/>
        <v>18</v>
      </c>
      <c r="J112">
        <v>1</v>
      </c>
      <c r="K112" s="4"/>
      <c r="L112" s="3">
        <f t="shared" si="9"/>
        <v>1</v>
      </c>
      <c r="M112" s="3">
        <f t="shared" si="9"/>
        <v>1</v>
      </c>
      <c r="N112" s="3">
        <f t="shared" si="14"/>
        <v>1</v>
      </c>
      <c r="O112" s="3">
        <f t="shared" si="14"/>
        <v>1</v>
      </c>
      <c r="P112" s="3">
        <f t="shared" si="14"/>
        <v>0.31566461249070005</v>
      </c>
      <c r="Q112" s="3">
        <f t="shared" si="11"/>
        <v>1</v>
      </c>
      <c r="R112" s="2">
        <f t="shared" si="12"/>
        <v>0.79469938374721005</v>
      </c>
      <c r="S112" s="3">
        <f t="shared" si="13"/>
        <v>79.469938374721011</v>
      </c>
    </row>
    <row r="113" spans="1:19" x14ac:dyDescent="0.35">
      <c r="A113" t="s">
        <v>23</v>
      </c>
      <c r="B113" t="s">
        <v>54</v>
      </c>
      <c r="C113">
        <v>10</v>
      </c>
      <c r="D113">
        <v>0.65</v>
      </c>
      <c r="E113" s="9">
        <v>0.61</v>
      </c>
      <c r="F113">
        <v>1</v>
      </c>
      <c r="G113">
        <v>1</v>
      </c>
      <c r="H113">
        <v>0.5</v>
      </c>
      <c r="I113">
        <f t="shared" si="8"/>
        <v>6.5</v>
      </c>
      <c r="J113">
        <v>2</v>
      </c>
      <c r="K113" s="4"/>
      <c r="L113" s="3">
        <f t="shared" si="9"/>
        <v>1</v>
      </c>
      <c r="M113" s="3">
        <f t="shared" si="9"/>
        <v>1</v>
      </c>
      <c r="N113" s="3">
        <f t="shared" si="14"/>
        <v>1</v>
      </c>
      <c r="O113" s="3">
        <f t="shared" si="14"/>
        <v>1</v>
      </c>
      <c r="P113" s="3">
        <f t="shared" si="14"/>
        <v>0.11387340848154751</v>
      </c>
      <c r="Q113" s="3">
        <f t="shared" si="11"/>
        <v>0.83333333333333337</v>
      </c>
      <c r="R113" s="2">
        <f t="shared" si="12"/>
        <v>0.72582868921113086</v>
      </c>
      <c r="S113" s="3">
        <f t="shared" si="13"/>
        <v>72.582868921113089</v>
      </c>
    </row>
    <row r="114" spans="1:19" x14ac:dyDescent="0.35">
      <c r="A114" t="s">
        <v>23</v>
      </c>
      <c r="B114" t="s">
        <v>54</v>
      </c>
      <c r="C114">
        <v>15</v>
      </c>
      <c r="D114">
        <v>0.6</v>
      </c>
      <c r="E114" s="9">
        <v>0.61</v>
      </c>
      <c r="F114">
        <v>1</v>
      </c>
      <c r="G114">
        <v>1</v>
      </c>
      <c r="H114">
        <v>0.5</v>
      </c>
      <c r="I114">
        <f t="shared" si="8"/>
        <v>9</v>
      </c>
      <c r="J114">
        <v>2</v>
      </c>
      <c r="K114" s="4"/>
      <c r="L114" s="3">
        <f t="shared" si="9"/>
        <v>1</v>
      </c>
      <c r="M114" s="3">
        <f t="shared" si="9"/>
        <v>1</v>
      </c>
      <c r="N114" s="3">
        <f t="shared" si="14"/>
        <v>1</v>
      </c>
      <c r="O114" s="3">
        <f t="shared" si="14"/>
        <v>1</v>
      </c>
      <c r="P114" s="3">
        <f t="shared" si="14"/>
        <v>0.15774106152701545</v>
      </c>
      <c r="Q114" s="3">
        <f t="shared" si="11"/>
        <v>0.83333333333333337</v>
      </c>
      <c r="R114" s="2">
        <f t="shared" si="12"/>
        <v>0.73898898512477129</v>
      </c>
      <c r="S114" s="3">
        <f t="shared" si="13"/>
        <v>73.898898512477132</v>
      </c>
    </row>
    <row r="115" spans="1:19" x14ac:dyDescent="0.35">
      <c r="A115" t="s">
        <v>23</v>
      </c>
      <c r="B115" t="s">
        <v>54</v>
      </c>
      <c r="C115">
        <v>20</v>
      </c>
      <c r="D115">
        <v>0.55000000000000004</v>
      </c>
      <c r="E115" s="9">
        <v>0.61</v>
      </c>
      <c r="F115">
        <v>1</v>
      </c>
      <c r="G115">
        <v>1</v>
      </c>
      <c r="H115">
        <v>0.5</v>
      </c>
      <c r="I115">
        <f t="shared" si="8"/>
        <v>11</v>
      </c>
      <c r="J115">
        <v>2</v>
      </c>
      <c r="K115" s="4"/>
      <c r="L115" s="3">
        <f t="shared" si="9"/>
        <v>1</v>
      </c>
      <c r="M115" s="3">
        <f t="shared" si="9"/>
        <v>1</v>
      </c>
      <c r="N115" s="3">
        <f t="shared" si="14"/>
        <v>1</v>
      </c>
      <c r="O115" s="3">
        <f t="shared" si="14"/>
        <v>1</v>
      </c>
      <c r="P115" s="3">
        <f t="shared" si="14"/>
        <v>0.19283518396338978</v>
      </c>
      <c r="Q115" s="3">
        <f t="shared" si="11"/>
        <v>0.83333333333333337</v>
      </c>
      <c r="R115" s="2">
        <f t="shared" si="12"/>
        <v>0.74951722185568359</v>
      </c>
      <c r="S115" s="3">
        <f t="shared" si="13"/>
        <v>74.951722185568357</v>
      </c>
    </row>
    <row r="116" spans="1:19" x14ac:dyDescent="0.35">
      <c r="A116" t="s">
        <v>23</v>
      </c>
      <c r="B116" t="s">
        <v>54</v>
      </c>
      <c r="C116">
        <v>25</v>
      </c>
      <c r="D116">
        <v>0.5</v>
      </c>
      <c r="E116" s="9">
        <v>0.61</v>
      </c>
      <c r="F116">
        <v>1</v>
      </c>
      <c r="G116">
        <v>1</v>
      </c>
      <c r="H116">
        <v>0.5</v>
      </c>
      <c r="I116">
        <f t="shared" si="8"/>
        <v>12.5</v>
      </c>
      <c r="J116">
        <v>2</v>
      </c>
      <c r="K116" s="4"/>
      <c r="L116" s="3">
        <f t="shared" si="9"/>
        <v>1</v>
      </c>
      <c r="M116" s="3">
        <f t="shared" si="9"/>
        <v>1</v>
      </c>
      <c r="N116" s="3">
        <f t="shared" si="14"/>
        <v>1</v>
      </c>
      <c r="O116" s="3">
        <f t="shared" si="14"/>
        <v>1</v>
      </c>
      <c r="P116" s="3">
        <f t="shared" si="14"/>
        <v>0.21915577579067055</v>
      </c>
      <c r="Q116" s="3">
        <f t="shared" si="11"/>
        <v>0.83333333333333337</v>
      </c>
      <c r="R116" s="2">
        <f t="shared" si="12"/>
        <v>0.75741339940386776</v>
      </c>
      <c r="S116" s="3">
        <f t="shared" si="13"/>
        <v>75.74133994038678</v>
      </c>
    </row>
    <row r="117" spans="1:19" x14ac:dyDescent="0.35">
      <c r="A117" t="s">
        <v>23</v>
      </c>
      <c r="B117" t="s">
        <v>54</v>
      </c>
      <c r="C117">
        <v>30</v>
      </c>
      <c r="D117">
        <v>0.45</v>
      </c>
      <c r="E117" s="9">
        <v>0.61</v>
      </c>
      <c r="F117">
        <v>1</v>
      </c>
      <c r="G117">
        <v>1</v>
      </c>
      <c r="H117">
        <v>0.5</v>
      </c>
      <c r="I117">
        <f t="shared" si="8"/>
        <v>13.5</v>
      </c>
      <c r="J117">
        <v>2</v>
      </c>
      <c r="K117" s="4"/>
      <c r="L117" s="3">
        <f t="shared" si="9"/>
        <v>1</v>
      </c>
      <c r="M117" s="3">
        <f t="shared" si="9"/>
        <v>1</v>
      </c>
      <c r="N117" s="3">
        <f t="shared" si="14"/>
        <v>1</v>
      </c>
      <c r="O117" s="3">
        <f t="shared" si="14"/>
        <v>1</v>
      </c>
      <c r="P117" s="3">
        <f t="shared" si="14"/>
        <v>0.23670283700885775</v>
      </c>
      <c r="Q117" s="3">
        <f t="shared" si="11"/>
        <v>0.83333333333333337</v>
      </c>
      <c r="R117" s="2">
        <f t="shared" si="12"/>
        <v>0.76267751776932402</v>
      </c>
      <c r="S117" s="3">
        <f t="shared" si="13"/>
        <v>76.2677517769324</v>
      </c>
    </row>
    <row r="118" spans="1:19" x14ac:dyDescent="0.35">
      <c r="A118" t="s">
        <v>10</v>
      </c>
      <c r="B118" t="s">
        <v>55</v>
      </c>
      <c r="C118">
        <v>5</v>
      </c>
      <c r="D118">
        <v>0.95</v>
      </c>
      <c r="E118">
        <v>0.52</v>
      </c>
      <c r="F118">
        <v>0.7</v>
      </c>
      <c r="G118">
        <v>1</v>
      </c>
      <c r="H118">
        <v>0.5</v>
      </c>
      <c r="I118">
        <f t="shared" si="8"/>
        <v>4.75</v>
      </c>
      <c r="J118">
        <v>6</v>
      </c>
      <c r="K118" s="4"/>
      <c r="L118" s="3">
        <f t="shared" si="9"/>
        <v>0.50000000000000011</v>
      </c>
      <c r="M118" s="3">
        <f t="shared" si="9"/>
        <v>0.33333333333333315</v>
      </c>
      <c r="N118" s="3">
        <f t="shared" si="14"/>
        <v>1</v>
      </c>
      <c r="O118" s="3">
        <f t="shared" si="14"/>
        <v>1</v>
      </c>
      <c r="P118" s="3">
        <f t="shared" si="14"/>
        <v>8.3166051349719952E-2</v>
      </c>
      <c r="Q118" s="3">
        <f t="shared" si="11"/>
        <v>0.16666666666666663</v>
      </c>
      <c r="R118" s="2">
        <f t="shared" si="12"/>
        <v>0.59994981540491599</v>
      </c>
      <c r="S118" s="3">
        <f t="shared" si="13"/>
        <v>59.994981540491601</v>
      </c>
    </row>
    <row r="119" spans="1:19" x14ac:dyDescent="0.35">
      <c r="A119" t="s">
        <v>10</v>
      </c>
      <c r="B119" t="s">
        <v>55</v>
      </c>
      <c r="C119">
        <v>10</v>
      </c>
      <c r="D119">
        <v>0.9</v>
      </c>
      <c r="E119">
        <v>0.52</v>
      </c>
      <c r="F119">
        <v>0.7</v>
      </c>
      <c r="G119">
        <v>1</v>
      </c>
      <c r="H119">
        <v>0.5</v>
      </c>
      <c r="I119">
        <f t="shared" si="8"/>
        <v>9</v>
      </c>
      <c r="J119">
        <v>6</v>
      </c>
      <c r="K119" s="4"/>
      <c r="L119" s="3">
        <f t="shared" si="9"/>
        <v>0.50000000000000011</v>
      </c>
      <c r="M119" s="3">
        <f t="shared" si="9"/>
        <v>0.33333333333333315</v>
      </c>
      <c r="N119" s="3">
        <f t="shared" si="14"/>
        <v>1</v>
      </c>
      <c r="O119" s="3">
        <f t="shared" si="14"/>
        <v>1</v>
      </c>
      <c r="P119" s="3">
        <f t="shared" si="14"/>
        <v>0.15774106152701545</v>
      </c>
      <c r="Q119" s="3">
        <f t="shared" si="11"/>
        <v>0.16666666666666663</v>
      </c>
      <c r="R119" s="2">
        <f t="shared" si="12"/>
        <v>0.6223223184581046</v>
      </c>
      <c r="S119" s="3">
        <f t="shared" si="13"/>
        <v>62.23223184581046</v>
      </c>
    </row>
    <row r="120" spans="1:19" x14ac:dyDescent="0.35">
      <c r="A120" t="s">
        <v>10</v>
      </c>
      <c r="B120" t="s">
        <v>55</v>
      </c>
      <c r="C120">
        <v>15</v>
      </c>
      <c r="D120">
        <v>0.9</v>
      </c>
      <c r="E120">
        <v>0.52</v>
      </c>
      <c r="F120">
        <v>0.7</v>
      </c>
      <c r="G120">
        <v>1</v>
      </c>
      <c r="H120">
        <v>0.5</v>
      </c>
      <c r="I120">
        <f t="shared" si="8"/>
        <v>13.5</v>
      </c>
      <c r="J120">
        <v>6</v>
      </c>
      <c r="K120" s="4"/>
      <c r="L120" s="3">
        <f t="shared" si="9"/>
        <v>0.50000000000000011</v>
      </c>
      <c r="M120" s="3">
        <f t="shared" si="9"/>
        <v>0.33333333333333315</v>
      </c>
      <c r="N120" s="3">
        <f t="shared" si="14"/>
        <v>1</v>
      </c>
      <c r="O120" s="3">
        <f t="shared" si="14"/>
        <v>1</v>
      </c>
      <c r="P120" s="3">
        <f t="shared" si="14"/>
        <v>0.23670283700885775</v>
      </c>
      <c r="Q120" s="3">
        <f t="shared" si="11"/>
        <v>0.16666666666666663</v>
      </c>
      <c r="R120" s="2">
        <f t="shared" si="12"/>
        <v>0.64601085110265732</v>
      </c>
      <c r="S120" s="3">
        <f t="shared" si="13"/>
        <v>64.601085110265728</v>
      </c>
    </row>
    <row r="121" spans="1:19" x14ac:dyDescent="0.35">
      <c r="A121" t="s">
        <v>10</v>
      </c>
      <c r="B121" t="s">
        <v>55</v>
      </c>
      <c r="C121">
        <v>20</v>
      </c>
      <c r="D121">
        <v>0.8</v>
      </c>
      <c r="E121">
        <v>0.52</v>
      </c>
      <c r="F121">
        <v>0.7</v>
      </c>
      <c r="G121">
        <v>1</v>
      </c>
      <c r="H121">
        <v>0.5</v>
      </c>
      <c r="I121">
        <f t="shared" si="8"/>
        <v>16</v>
      </c>
      <c r="J121">
        <v>6</v>
      </c>
      <c r="K121" s="4"/>
      <c r="L121" s="3">
        <f t="shared" si="9"/>
        <v>0.50000000000000011</v>
      </c>
      <c r="M121" s="3">
        <f t="shared" si="9"/>
        <v>0.33333333333333315</v>
      </c>
      <c r="N121" s="3">
        <f t="shared" si="14"/>
        <v>1</v>
      </c>
      <c r="O121" s="3">
        <f t="shared" si="14"/>
        <v>1</v>
      </c>
      <c r="P121" s="3">
        <f t="shared" si="14"/>
        <v>0.28057049005432566</v>
      </c>
      <c r="Q121" s="3">
        <f t="shared" si="11"/>
        <v>0.16666666666666663</v>
      </c>
      <c r="R121" s="2">
        <f t="shared" si="12"/>
        <v>0.65917114701629764</v>
      </c>
      <c r="S121" s="3">
        <f t="shared" si="13"/>
        <v>65.917114701629771</v>
      </c>
    </row>
    <row r="122" spans="1:19" x14ac:dyDescent="0.35">
      <c r="A122" t="s">
        <v>10</v>
      </c>
      <c r="B122" t="s">
        <v>55</v>
      </c>
      <c r="C122">
        <v>25</v>
      </c>
      <c r="D122">
        <v>0.8</v>
      </c>
      <c r="E122">
        <v>0.52</v>
      </c>
      <c r="F122">
        <v>0.7</v>
      </c>
      <c r="G122">
        <v>1</v>
      </c>
      <c r="H122">
        <v>0.5</v>
      </c>
      <c r="I122">
        <f t="shared" si="8"/>
        <v>20</v>
      </c>
      <c r="J122">
        <v>6</v>
      </c>
      <c r="K122" s="4"/>
      <c r="L122" s="3">
        <f t="shared" si="9"/>
        <v>0.50000000000000011</v>
      </c>
      <c r="M122" s="3">
        <f t="shared" si="9"/>
        <v>0.33333333333333315</v>
      </c>
      <c r="N122" s="3">
        <f t="shared" si="14"/>
        <v>1</v>
      </c>
      <c r="O122" s="3">
        <f t="shared" si="14"/>
        <v>1</v>
      </c>
      <c r="P122" s="3">
        <f t="shared" si="14"/>
        <v>0.35075873492707438</v>
      </c>
      <c r="Q122" s="3">
        <f t="shared" si="11"/>
        <v>0.16666666666666663</v>
      </c>
      <c r="R122" s="2">
        <f t="shared" si="12"/>
        <v>0.68022762047812224</v>
      </c>
      <c r="S122" s="3">
        <f t="shared" si="13"/>
        <v>68.022762047812222</v>
      </c>
    </row>
    <row r="123" spans="1:19" x14ac:dyDescent="0.35">
      <c r="A123" t="s">
        <v>10</v>
      </c>
      <c r="B123" t="s">
        <v>55</v>
      </c>
      <c r="C123">
        <v>30</v>
      </c>
      <c r="D123">
        <v>0.8</v>
      </c>
      <c r="E123">
        <v>0.52</v>
      </c>
      <c r="F123">
        <v>0.7</v>
      </c>
      <c r="G123">
        <v>1</v>
      </c>
      <c r="H123">
        <v>0.5</v>
      </c>
      <c r="I123">
        <f t="shared" si="8"/>
        <v>24</v>
      </c>
      <c r="J123">
        <v>6</v>
      </c>
      <c r="K123" s="4"/>
      <c r="L123" s="3">
        <f t="shared" si="9"/>
        <v>0.50000000000000011</v>
      </c>
      <c r="M123" s="3">
        <f t="shared" si="9"/>
        <v>0.33333333333333315</v>
      </c>
      <c r="N123" s="3">
        <f t="shared" si="14"/>
        <v>1</v>
      </c>
      <c r="O123" s="3">
        <f t="shared" si="14"/>
        <v>1</v>
      </c>
      <c r="P123" s="3">
        <f t="shared" si="14"/>
        <v>0.4209469797998231</v>
      </c>
      <c r="Q123" s="3">
        <f t="shared" si="11"/>
        <v>0.16666666666666663</v>
      </c>
      <c r="R123" s="2">
        <f t="shared" si="12"/>
        <v>0.70128409393994684</v>
      </c>
      <c r="S123" s="3">
        <f t="shared" si="13"/>
        <v>70.128409393994687</v>
      </c>
    </row>
    <row r="124" spans="1:19" x14ac:dyDescent="0.35">
      <c r="A124" t="s">
        <v>10</v>
      </c>
      <c r="B124" t="s">
        <v>55</v>
      </c>
      <c r="C124">
        <v>45</v>
      </c>
      <c r="D124">
        <v>0.75</v>
      </c>
      <c r="E124">
        <v>0.52</v>
      </c>
      <c r="F124">
        <v>0.7</v>
      </c>
      <c r="G124">
        <v>1</v>
      </c>
      <c r="H124">
        <v>0.5</v>
      </c>
      <c r="I124">
        <f t="shared" si="8"/>
        <v>33.75</v>
      </c>
      <c r="J124">
        <v>6</v>
      </c>
      <c r="K124" s="4"/>
      <c r="L124" s="3">
        <f t="shared" si="9"/>
        <v>0.50000000000000011</v>
      </c>
      <c r="M124" s="3">
        <f t="shared" si="9"/>
        <v>0.33333333333333315</v>
      </c>
      <c r="N124" s="3">
        <f t="shared" si="14"/>
        <v>1</v>
      </c>
      <c r="O124" s="3">
        <f t="shared" si="14"/>
        <v>1</v>
      </c>
      <c r="P124" s="3">
        <f t="shared" si="14"/>
        <v>0.59203082667714813</v>
      </c>
      <c r="Q124" s="3">
        <f t="shared" si="11"/>
        <v>0.16666666666666663</v>
      </c>
      <c r="R124" s="2">
        <f t="shared" si="12"/>
        <v>0.75260924800314433</v>
      </c>
      <c r="S124" s="3">
        <f t="shared" si="13"/>
        <v>75.260924800314427</v>
      </c>
    </row>
    <row r="125" spans="1:19" x14ac:dyDescent="0.35">
      <c r="A125" t="s">
        <v>10</v>
      </c>
      <c r="B125" t="s">
        <v>55</v>
      </c>
      <c r="C125">
        <v>60</v>
      </c>
      <c r="D125">
        <v>0.7</v>
      </c>
      <c r="E125">
        <v>0.52</v>
      </c>
      <c r="F125">
        <v>0.7</v>
      </c>
      <c r="G125">
        <v>1</v>
      </c>
      <c r="H125">
        <v>0.5</v>
      </c>
      <c r="I125">
        <f t="shared" si="8"/>
        <v>42</v>
      </c>
      <c r="J125">
        <v>6</v>
      </c>
      <c r="K125" s="4"/>
      <c r="L125" s="3">
        <f t="shared" si="9"/>
        <v>0.50000000000000011</v>
      </c>
      <c r="M125" s="3">
        <f t="shared" si="9"/>
        <v>0.33333333333333315</v>
      </c>
      <c r="N125" s="3">
        <f t="shared" si="14"/>
        <v>1</v>
      </c>
      <c r="O125" s="3">
        <f t="shared" si="14"/>
        <v>1</v>
      </c>
      <c r="P125" s="3">
        <f t="shared" si="14"/>
        <v>0.7367940817271923</v>
      </c>
      <c r="Q125" s="3">
        <f t="shared" si="11"/>
        <v>0.16666666666666663</v>
      </c>
      <c r="R125" s="2">
        <f t="shared" si="12"/>
        <v>0.79603822451815764</v>
      </c>
      <c r="S125" s="3">
        <f t="shared" si="13"/>
        <v>79.603822451815759</v>
      </c>
    </row>
    <row r="127" spans="1:19" x14ac:dyDescent="0.35">
      <c r="G127" s="3"/>
    </row>
    <row r="131" spans="4:17" x14ac:dyDescent="0.35">
      <c r="D131" t="s">
        <v>70</v>
      </c>
      <c r="E131" s="8">
        <f t="shared" ref="E131:J131" si="15">MIN(E2:E125)</f>
        <v>0.43</v>
      </c>
      <c r="F131" s="8">
        <f t="shared" si="15"/>
        <v>0.55000000000000004</v>
      </c>
      <c r="G131" s="8">
        <f t="shared" si="15"/>
        <v>0.45</v>
      </c>
      <c r="H131" s="8">
        <f t="shared" si="15"/>
        <v>0.1</v>
      </c>
      <c r="I131" s="8">
        <f t="shared" si="15"/>
        <v>1.0400000000000001E-2</v>
      </c>
      <c r="J131" s="8">
        <f t="shared" si="15"/>
        <v>1</v>
      </c>
      <c r="L131" t="s">
        <v>69</v>
      </c>
    </row>
    <row r="132" spans="4:17" x14ac:dyDescent="0.35">
      <c r="D132" t="s">
        <v>71</v>
      </c>
      <c r="E132" s="8">
        <f t="shared" ref="E132:J132" si="16">MAX(E2:E125)</f>
        <v>0.61</v>
      </c>
      <c r="F132" s="8">
        <f t="shared" si="16"/>
        <v>1</v>
      </c>
      <c r="G132" s="8">
        <f t="shared" si="16"/>
        <v>1</v>
      </c>
      <c r="H132" s="8">
        <f t="shared" si="16"/>
        <v>0.5</v>
      </c>
      <c r="I132" s="8">
        <f t="shared" si="16"/>
        <v>57</v>
      </c>
      <c r="J132" s="8">
        <f t="shared" si="16"/>
        <v>7</v>
      </c>
      <c r="L132">
        <v>0.1</v>
      </c>
      <c r="M132">
        <v>0.05</v>
      </c>
      <c r="N132">
        <v>0.3</v>
      </c>
      <c r="O132">
        <v>0.2</v>
      </c>
      <c r="P132">
        <v>0.3</v>
      </c>
      <c r="Q132">
        <v>0.05</v>
      </c>
    </row>
  </sheetData>
  <autoFilter ref="A1:S132" xr:uid="{00000000-0001-0000-0000-000000000000}"/>
  <conditionalFormatting sqref="R2:R1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weighted_ratings</vt:lpstr>
      <vt:lpstr>weighted_ratings_2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</dc:creator>
  <cp:lastModifiedBy>Marina Solovyeva</cp:lastModifiedBy>
  <dcterms:created xsi:type="dcterms:W3CDTF">2025-07-23T10:10:12Z</dcterms:created>
  <dcterms:modified xsi:type="dcterms:W3CDTF">2025-08-07T10:37:50Z</dcterms:modified>
</cp:coreProperties>
</file>