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Ex3.xml" ContentType="application/vnd.ms-office.chartex+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strath-my.sharepoint.com/personal/jose_vindel-garduno_strath_ac_uk/Documents/ME_PHD/ME_MIBLP/Results/Figures Excel/"/>
    </mc:Choice>
  </mc:AlternateContent>
  <xr:revisionPtr revIDLastSave="322" documentId="8_{6DD4401F-D55B-42C4-A1C5-F29DE3F738A5}" xr6:coauthVersionLast="47" xr6:coauthVersionMax="47" xr10:uidLastSave="{C80CF255-9AF1-44E1-8E71-757FBB06AF2E}"/>
  <bookViews>
    <workbookView minimized="1" xWindow="4850" yWindow="2870" windowWidth="14440" windowHeight="7300" activeTab="1" xr2:uid="{557A25C9-FC40-481B-A972-7C39FABF6237}"/>
  </bookViews>
  <sheets>
    <sheet name="TIME_OPM (2)" sheetId="9" r:id="rId1"/>
    <sheet name="Sheet2" sheetId="2" r:id="rId2"/>
    <sheet name="Sheet3" sheetId="3" r:id="rId3"/>
    <sheet name="TIME_OPM" sheetId="1" r:id="rId4"/>
    <sheet name="KS" sheetId="4" r:id="rId5"/>
    <sheet name="Sheet1" sheetId="8" r:id="rId6"/>
    <sheet name="K1" sheetId="5" r:id="rId7"/>
    <sheet name="K2" sheetId="6" r:id="rId8"/>
    <sheet name="K3" sheetId="7" r:id="rId9"/>
  </sheets>
  <definedNames>
    <definedName name="_xlchart.v1.0" hidden="1">KS!$K$19</definedName>
    <definedName name="_xlchart.v1.1" hidden="1">KS!$K$20:$K$34</definedName>
    <definedName name="_xlchart.v1.10" hidden="1">'K1'!$I$10</definedName>
    <definedName name="_xlchart.v1.11" hidden="1">'K1'!$I$11:$I$15</definedName>
    <definedName name="_xlchart.v1.12" hidden="1">'K2'!$G$10</definedName>
    <definedName name="_xlchart.v1.13" hidden="1">'K2'!$G$11:$G$15</definedName>
    <definedName name="_xlchart.v1.14" hidden="1">'K2'!$H$10</definedName>
    <definedName name="_xlchart.v1.15" hidden="1">'K2'!$H$11:$H$15</definedName>
    <definedName name="_xlchart.v1.16" hidden="1">'K2'!$I$10</definedName>
    <definedName name="_xlchart.v1.17" hidden="1">'K2'!$I$11:$I$15</definedName>
    <definedName name="_xlchart.v1.18" hidden="1">'K3'!$G$10</definedName>
    <definedName name="_xlchart.v1.19" hidden="1">'K3'!$G$11:$G$15</definedName>
    <definedName name="_xlchart.v1.2" hidden="1">KS!$L$19</definedName>
    <definedName name="_xlchart.v1.20" hidden="1">'K3'!$H$10</definedName>
    <definedName name="_xlchart.v1.21" hidden="1">'K3'!$H$11:$H$15</definedName>
    <definedName name="_xlchart.v1.22" hidden="1">'K3'!$I$10</definedName>
    <definedName name="_xlchart.v1.23" hidden="1">'K3'!$I$11:$I$15</definedName>
    <definedName name="_xlchart.v1.3" hidden="1">KS!$L$20:$L$34</definedName>
    <definedName name="_xlchart.v1.4" hidden="1">KS!$M$19</definedName>
    <definedName name="_xlchart.v1.5" hidden="1">KS!$M$20:$M$34</definedName>
    <definedName name="_xlchart.v1.6" hidden="1">'K1'!$G$10</definedName>
    <definedName name="_xlchart.v1.7" hidden="1">'K1'!$G$11:$G$15</definedName>
    <definedName name="_xlchart.v1.8" hidden="1">'K1'!$H$10</definedName>
    <definedName name="_xlchart.v1.9" hidden="1">'K1'!$H$11:$H$15</definedName>
    <definedName name="Slicer_K">#N/A</definedName>
    <definedName name="TimeMaster" localSheetId="7">Table1[]</definedName>
    <definedName name="TimeMaster" localSheetId="8">Table1[]</definedName>
    <definedName name="TimeMaster" localSheetId="0">Table13[]</definedName>
    <definedName name="TimeMaster">Table1[]</definedName>
  </definedNames>
  <calcPr calcId="191029"/>
  <pivotCaches>
    <pivotCache cacheId="2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5" i="9" l="1"/>
  <c r="G324" i="9"/>
  <c r="G323" i="9"/>
  <c r="G322" i="9"/>
  <c r="G321" i="9"/>
  <c r="G320" i="9"/>
  <c r="G319" i="9"/>
  <c r="G318" i="9"/>
  <c r="G317" i="9"/>
  <c r="G316" i="9"/>
  <c r="G315" i="9"/>
  <c r="G314" i="9"/>
  <c r="G313" i="9"/>
  <c r="G312" i="9"/>
  <c r="G311" i="9"/>
  <c r="G310" i="9"/>
  <c r="G309" i="9"/>
  <c r="G308" i="9"/>
  <c r="G307" i="9"/>
  <c r="G306" i="9"/>
  <c r="G305" i="9"/>
  <c r="G304" i="9"/>
  <c r="G303" i="9"/>
  <c r="G302" i="9"/>
  <c r="G301" i="9"/>
  <c r="G300" i="9"/>
  <c r="G299" i="9"/>
  <c r="G298" i="9"/>
  <c r="G297" i="9"/>
  <c r="G296" i="9"/>
  <c r="G295" i="9"/>
  <c r="G294" i="9"/>
  <c r="G293" i="9"/>
  <c r="G292" i="9"/>
  <c r="G291" i="9"/>
  <c r="G290" i="9"/>
  <c r="G289" i="9"/>
  <c r="G288" i="9"/>
  <c r="G287" i="9"/>
  <c r="G286" i="9"/>
  <c r="G285" i="9"/>
  <c r="G284" i="9"/>
  <c r="G283" i="9"/>
  <c r="G282" i="9"/>
  <c r="G281" i="9"/>
  <c r="G280" i="9"/>
  <c r="G279" i="9"/>
  <c r="G278" i="9"/>
  <c r="G277" i="9"/>
  <c r="G276" i="9"/>
  <c r="G275" i="9"/>
  <c r="G274" i="9"/>
  <c r="G273" i="9"/>
  <c r="G272" i="9"/>
  <c r="G163" i="9"/>
  <c r="G162" i="9"/>
  <c r="G161" i="9"/>
  <c r="G160" i="9"/>
  <c r="G159" i="9"/>
  <c r="G158" i="9"/>
  <c r="G157" i="9"/>
  <c r="G156" i="9"/>
  <c r="G155" i="9"/>
  <c r="G154" i="9"/>
  <c r="G153" i="9"/>
  <c r="G152" i="9"/>
  <c r="G151" i="9"/>
  <c r="G150" i="9"/>
  <c r="G149" i="9"/>
  <c r="G148" i="9"/>
  <c r="G147" i="9"/>
  <c r="G146" i="9"/>
  <c r="G145" i="9"/>
  <c r="G144" i="9"/>
  <c r="G143" i="9"/>
  <c r="G142" i="9"/>
  <c r="G141" i="9"/>
  <c r="G140" i="9"/>
  <c r="G139" i="9"/>
  <c r="G138" i="9"/>
  <c r="G137" i="9"/>
  <c r="G136" i="9"/>
  <c r="G135" i="9"/>
  <c r="G134" i="9"/>
  <c r="G133" i="9"/>
  <c r="G132" i="9"/>
  <c r="G131" i="9"/>
  <c r="G130" i="9"/>
  <c r="G129" i="9"/>
  <c r="G128" i="9"/>
  <c r="G127" i="9"/>
  <c r="G126" i="9"/>
  <c r="G125" i="9"/>
  <c r="G124" i="9"/>
  <c r="G123" i="9"/>
  <c r="G122" i="9"/>
  <c r="G121" i="9"/>
  <c r="G120" i="9"/>
  <c r="G119" i="9"/>
  <c r="G118" i="9"/>
  <c r="G117" i="9"/>
  <c r="G116" i="9"/>
  <c r="G115" i="9"/>
  <c r="G114" i="9"/>
  <c r="G113" i="9"/>
  <c r="G112" i="9"/>
  <c r="G111" i="9"/>
  <c r="G110" i="9"/>
  <c r="G271" i="9"/>
  <c r="G270" i="9"/>
  <c r="G269" i="9"/>
  <c r="G268" i="9"/>
  <c r="G267" i="9"/>
  <c r="G266" i="9"/>
  <c r="G265" i="9"/>
  <c r="G264" i="9"/>
  <c r="G263" i="9"/>
  <c r="G262" i="9"/>
  <c r="G261" i="9"/>
  <c r="G260" i="9"/>
  <c r="G259" i="9"/>
  <c r="G258" i="9"/>
  <c r="G257" i="9"/>
  <c r="G256" i="9"/>
  <c r="G255" i="9"/>
  <c r="G254" i="9"/>
  <c r="G253" i="9"/>
  <c r="G252" i="9"/>
  <c r="G251" i="9"/>
  <c r="G250" i="9"/>
  <c r="G249" i="9"/>
  <c r="G248" i="9"/>
  <c r="G247" i="9"/>
  <c r="G246" i="9"/>
  <c r="G245" i="9"/>
  <c r="G244" i="9"/>
  <c r="G243" i="9"/>
  <c r="G242" i="9"/>
  <c r="G241" i="9"/>
  <c r="G240" i="9"/>
  <c r="G239" i="9"/>
  <c r="G238" i="9"/>
  <c r="G237" i="9"/>
  <c r="G236" i="9"/>
  <c r="G235" i="9"/>
  <c r="G234" i="9"/>
  <c r="G233" i="9"/>
  <c r="G232" i="9"/>
  <c r="G231" i="9"/>
  <c r="G230" i="9"/>
  <c r="G229" i="9"/>
  <c r="G228" i="9"/>
  <c r="G227" i="9"/>
  <c r="G226" i="9"/>
  <c r="G225" i="9"/>
  <c r="G224" i="9"/>
  <c r="G223" i="9"/>
  <c r="G222" i="9"/>
  <c r="G221" i="9"/>
  <c r="G220" i="9"/>
  <c r="G219" i="9"/>
  <c r="G218" i="9"/>
  <c r="G217" i="9"/>
  <c r="G216" i="9"/>
  <c r="G215" i="9"/>
  <c r="G214" i="9"/>
  <c r="G213" i="9"/>
  <c r="G212" i="9"/>
  <c r="G211" i="9"/>
  <c r="G210" i="9"/>
  <c r="G209" i="9"/>
  <c r="G208" i="9"/>
  <c r="G207" i="9"/>
  <c r="G206" i="9"/>
  <c r="G205" i="9"/>
  <c r="G204" i="9"/>
  <c r="G203" i="9"/>
  <c r="G202" i="9"/>
  <c r="G201" i="9"/>
  <c r="G200" i="9"/>
  <c r="G199" i="9"/>
  <c r="G198" i="9"/>
  <c r="G197" i="9"/>
  <c r="G196" i="9"/>
  <c r="G195" i="9"/>
  <c r="G194" i="9"/>
  <c r="G193" i="9"/>
  <c r="G192" i="9"/>
  <c r="G191" i="9"/>
  <c r="G190" i="9"/>
  <c r="G189" i="9"/>
  <c r="G188" i="9"/>
  <c r="G187" i="9"/>
  <c r="G186" i="9"/>
  <c r="G185" i="9"/>
  <c r="G184" i="9"/>
  <c r="G183" i="9"/>
  <c r="G182" i="9"/>
  <c r="G181" i="9"/>
  <c r="G180" i="9"/>
  <c r="G179" i="9"/>
  <c r="G178" i="9"/>
  <c r="G177" i="9"/>
  <c r="G176" i="9"/>
  <c r="G175" i="9"/>
  <c r="G174" i="9"/>
  <c r="G173" i="9"/>
  <c r="G172" i="9"/>
  <c r="G171" i="9"/>
  <c r="G170" i="9"/>
  <c r="G169" i="9"/>
  <c r="G168" i="9"/>
  <c r="G167" i="9"/>
  <c r="G166" i="9"/>
  <c r="G165" i="9"/>
  <c r="G164" i="9"/>
  <c r="G109" i="9"/>
  <c r="G108" i="9"/>
  <c r="G107" i="9"/>
  <c r="G106" i="9"/>
  <c r="G105" i="9"/>
  <c r="G104" i="9"/>
  <c r="G103" i="9"/>
  <c r="G102" i="9"/>
  <c r="G101" i="9"/>
  <c r="G100" i="9"/>
  <c r="G99"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I325" i="9"/>
  <c r="I324" i="9"/>
  <c r="I323" i="9"/>
  <c r="I322" i="9"/>
  <c r="I321" i="9"/>
  <c r="I320" i="9"/>
  <c r="I319" i="9"/>
  <c r="I318" i="9"/>
  <c r="I317" i="9"/>
  <c r="I316" i="9"/>
  <c r="I315" i="9"/>
  <c r="I314" i="9"/>
  <c r="I313" i="9"/>
  <c r="I312" i="9"/>
  <c r="I311" i="9"/>
  <c r="I310" i="9"/>
  <c r="I309" i="9"/>
  <c r="I308" i="9"/>
  <c r="I307" i="9"/>
  <c r="I306" i="9"/>
  <c r="I305" i="9"/>
  <c r="I304" i="9"/>
  <c r="I303" i="9"/>
  <c r="I302" i="9"/>
  <c r="I301" i="9"/>
  <c r="I300" i="9"/>
  <c r="I299" i="9"/>
  <c r="I298" i="9"/>
  <c r="I297" i="9"/>
  <c r="I296" i="9"/>
  <c r="I295" i="9"/>
  <c r="I294" i="9"/>
  <c r="I293" i="9"/>
  <c r="I292" i="9"/>
  <c r="I291" i="9"/>
  <c r="I290" i="9"/>
  <c r="I289" i="9"/>
  <c r="I288" i="9"/>
  <c r="I287" i="9"/>
  <c r="I286" i="9"/>
  <c r="I285" i="9"/>
  <c r="I284" i="9"/>
  <c r="I283" i="9"/>
  <c r="I282" i="9"/>
  <c r="I281" i="9"/>
  <c r="I280" i="9"/>
  <c r="I279" i="9"/>
  <c r="I278" i="9"/>
  <c r="I277" i="9"/>
  <c r="I276" i="9"/>
  <c r="I275" i="9"/>
  <c r="I274" i="9"/>
  <c r="I273" i="9"/>
  <c r="I272" i="9"/>
  <c r="I271" i="9"/>
  <c r="I270" i="9"/>
  <c r="I269" i="9"/>
  <c r="I268" i="9"/>
  <c r="I267" i="9"/>
  <c r="I266" i="9"/>
  <c r="I265" i="9"/>
  <c r="I264" i="9"/>
  <c r="I263" i="9"/>
  <c r="I262" i="9"/>
  <c r="I261" i="9"/>
  <c r="I260" i="9"/>
  <c r="I259" i="9"/>
  <c r="I258" i="9"/>
  <c r="I257" i="9"/>
  <c r="I256" i="9"/>
  <c r="I255" i="9"/>
  <c r="I254" i="9"/>
  <c r="I253" i="9"/>
  <c r="I252" i="9"/>
  <c r="I251" i="9"/>
  <c r="I250" i="9"/>
  <c r="I249" i="9"/>
  <c r="I248" i="9"/>
  <c r="I247" i="9"/>
  <c r="I246" i="9"/>
  <c r="I245" i="9"/>
  <c r="I244" i="9"/>
  <c r="I243" i="9"/>
  <c r="I242" i="9"/>
  <c r="I241" i="9"/>
  <c r="I240" i="9"/>
  <c r="I239" i="9"/>
  <c r="I238" i="9"/>
  <c r="I237" i="9"/>
  <c r="I236" i="9"/>
  <c r="I235" i="9"/>
  <c r="I234" i="9"/>
  <c r="I233" i="9"/>
  <c r="I232" i="9"/>
  <c r="I231" i="9"/>
  <c r="I230" i="9"/>
  <c r="I229" i="9"/>
  <c r="I228" i="9"/>
  <c r="I227" i="9"/>
  <c r="I226" i="9"/>
  <c r="I225" i="9"/>
  <c r="I224" i="9"/>
  <c r="I223" i="9"/>
  <c r="I222" i="9"/>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J568" i="9"/>
  <c r="J567" i="9"/>
  <c r="J566" i="9"/>
  <c r="J565" i="9"/>
  <c r="J564" i="9"/>
  <c r="J563" i="9"/>
  <c r="J562" i="9"/>
  <c r="J561" i="9"/>
  <c r="J560" i="9"/>
  <c r="J559" i="9"/>
  <c r="J558" i="9"/>
  <c r="J557" i="9"/>
  <c r="J556" i="9"/>
  <c r="J555" i="9"/>
  <c r="J554" i="9"/>
  <c r="J553" i="9"/>
  <c r="J552" i="9"/>
  <c r="J551" i="9"/>
  <c r="J550" i="9"/>
  <c r="J549" i="9"/>
  <c r="J548" i="9"/>
  <c r="J547" i="9"/>
  <c r="J546" i="9"/>
  <c r="J545" i="9"/>
  <c r="J544" i="9"/>
  <c r="J543" i="9"/>
  <c r="J542" i="9"/>
  <c r="J541" i="9"/>
  <c r="J540" i="9"/>
  <c r="J539" i="9"/>
  <c r="J538" i="9"/>
  <c r="J537" i="9"/>
  <c r="J536" i="9"/>
  <c r="J535" i="9"/>
  <c r="J534" i="9"/>
  <c r="J533" i="9"/>
  <c r="J532" i="9"/>
  <c r="J531" i="9"/>
  <c r="J530" i="9"/>
  <c r="J529" i="9"/>
  <c r="J528" i="9"/>
  <c r="J527" i="9"/>
  <c r="J526" i="9"/>
  <c r="J525" i="9"/>
  <c r="J524" i="9"/>
  <c r="J523" i="9"/>
  <c r="J522" i="9"/>
  <c r="J521" i="9"/>
  <c r="J520" i="9"/>
  <c r="J519" i="9"/>
  <c r="J518" i="9"/>
  <c r="J517" i="9"/>
  <c r="J516" i="9"/>
  <c r="J515" i="9"/>
  <c r="J514" i="9"/>
  <c r="J513" i="9"/>
  <c r="J512" i="9"/>
  <c r="J511" i="9"/>
  <c r="J510" i="9"/>
  <c r="J509" i="9"/>
  <c r="J508" i="9"/>
  <c r="J507" i="9"/>
  <c r="J506" i="9"/>
  <c r="J505" i="9"/>
  <c r="J504" i="9"/>
  <c r="J503" i="9"/>
  <c r="J502" i="9"/>
  <c r="J501" i="9"/>
  <c r="J500" i="9"/>
  <c r="J499" i="9"/>
  <c r="J498" i="9"/>
  <c r="J497" i="9"/>
  <c r="J496" i="9"/>
  <c r="J495" i="9"/>
  <c r="J494" i="9"/>
  <c r="J493" i="9"/>
  <c r="J492" i="9"/>
  <c r="J491" i="9"/>
  <c r="J490" i="9"/>
  <c r="J489" i="9"/>
  <c r="J488" i="9"/>
  <c r="J487" i="9"/>
  <c r="J486" i="9"/>
  <c r="J485" i="9"/>
  <c r="J484" i="9"/>
  <c r="J483" i="9"/>
  <c r="J482" i="9"/>
  <c r="J481" i="9"/>
  <c r="J480" i="9"/>
  <c r="J479" i="9"/>
  <c r="J478" i="9"/>
  <c r="J477" i="9"/>
  <c r="J476" i="9"/>
  <c r="J475" i="9"/>
  <c r="J474" i="9"/>
  <c r="J473" i="9"/>
  <c r="J472" i="9"/>
  <c r="J471" i="9"/>
  <c r="J470" i="9"/>
  <c r="J469" i="9"/>
  <c r="J468" i="9"/>
  <c r="J467" i="9"/>
  <c r="J466" i="9"/>
  <c r="J465" i="9"/>
  <c r="J464" i="9"/>
  <c r="J463" i="9"/>
  <c r="J462" i="9"/>
  <c r="J461" i="9"/>
  <c r="J460" i="9"/>
  <c r="J459" i="9"/>
  <c r="J458" i="9"/>
  <c r="J457" i="9"/>
  <c r="J456" i="9"/>
  <c r="J455" i="9"/>
  <c r="J454" i="9"/>
  <c r="J453" i="9"/>
  <c r="J452" i="9"/>
  <c r="J451" i="9"/>
  <c r="J450" i="9"/>
  <c r="J449" i="9"/>
  <c r="J448" i="9"/>
  <c r="J447" i="9"/>
  <c r="J446" i="9"/>
  <c r="J445" i="9"/>
  <c r="J444" i="9"/>
  <c r="J443" i="9"/>
  <c r="J442" i="9"/>
  <c r="J441" i="9"/>
  <c r="J440" i="9"/>
  <c r="J439" i="9"/>
  <c r="J438" i="9"/>
  <c r="J437" i="9"/>
  <c r="J436" i="9"/>
  <c r="J435" i="9"/>
  <c r="J434" i="9"/>
  <c r="J433" i="9"/>
  <c r="J432" i="9"/>
  <c r="J431" i="9"/>
  <c r="J430" i="9"/>
  <c r="J429" i="9"/>
  <c r="J428" i="9"/>
  <c r="J427" i="9"/>
  <c r="J426" i="9"/>
  <c r="J425" i="9"/>
  <c r="J424" i="9"/>
  <c r="J423" i="9"/>
  <c r="J422" i="9"/>
  <c r="J421" i="9"/>
  <c r="J420" i="9"/>
  <c r="J419" i="9"/>
  <c r="J418" i="9"/>
  <c r="J417" i="9"/>
  <c r="J416" i="9"/>
  <c r="J415" i="9"/>
  <c r="J414" i="9"/>
  <c r="J413" i="9"/>
  <c r="J412" i="9"/>
  <c r="J411" i="9"/>
  <c r="J410" i="9"/>
  <c r="J409" i="9"/>
  <c r="J408" i="9"/>
  <c r="J407" i="9"/>
  <c r="J406" i="9"/>
  <c r="J405" i="9"/>
  <c r="J404" i="9"/>
  <c r="J403" i="9"/>
  <c r="J402" i="9"/>
  <c r="J401" i="9"/>
  <c r="J400" i="9"/>
  <c r="J399" i="9"/>
  <c r="J398" i="9"/>
  <c r="J397" i="9"/>
  <c r="J396" i="9"/>
  <c r="J395" i="9"/>
  <c r="J394" i="9"/>
  <c r="J393" i="9"/>
  <c r="J392" i="9"/>
  <c r="J391" i="9"/>
  <c r="J390" i="9"/>
  <c r="J389" i="9"/>
  <c r="J388" i="9"/>
  <c r="J387" i="9"/>
  <c r="J386" i="9"/>
  <c r="J385" i="9"/>
  <c r="J384" i="9"/>
  <c r="J383" i="9"/>
  <c r="J382" i="9"/>
  <c r="J381" i="9"/>
  <c r="J380" i="9"/>
  <c r="J379" i="9"/>
  <c r="J378" i="9"/>
  <c r="J377" i="9"/>
  <c r="J376" i="9"/>
  <c r="J375" i="9"/>
  <c r="J374" i="9"/>
  <c r="J373" i="9"/>
  <c r="J372" i="9"/>
  <c r="J371" i="9"/>
  <c r="J370" i="9"/>
  <c r="J369" i="9"/>
  <c r="J368" i="9"/>
  <c r="J367" i="9"/>
  <c r="J366" i="9"/>
  <c r="J365" i="9"/>
  <c r="J364" i="9"/>
  <c r="J363" i="9"/>
  <c r="J362" i="9"/>
  <c r="J361" i="9"/>
  <c r="J360" i="9"/>
  <c r="J359" i="9"/>
  <c r="J358" i="9"/>
  <c r="J357" i="9"/>
  <c r="J356" i="9"/>
  <c r="J355" i="9"/>
  <c r="J354" i="9"/>
  <c r="J353" i="9"/>
  <c r="J352" i="9"/>
  <c r="J351" i="9"/>
  <c r="J350" i="9"/>
  <c r="J349" i="9"/>
  <c r="J348" i="9"/>
  <c r="J347" i="9"/>
  <c r="J346" i="9"/>
  <c r="J345" i="9"/>
  <c r="J344" i="9"/>
  <c r="J343" i="9"/>
  <c r="J342" i="9"/>
  <c r="J341" i="9"/>
  <c r="J340" i="9"/>
  <c r="J339" i="9"/>
  <c r="J338" i="9"/>
  <c r="J337" i="9"/>
  <c r="J336" i="9"/>
  <c r="J335" i="9"/>
  <c r="J334" i="9"/>
  <c r="J333" i="9"/>
  <c r="J332" i="9"/>
  <c r="J331" i="9"/>
  <c r="J330" i="9"/>
  <c r="J329" i="9"/>
  <c r="J328" i="9"/>
  <c r="J327" i="9"/>
  <c r="J326" i="9"/>
  <c r="J325" i="9"/>
  <c r="H325" i="9"/>
  <c r="E325" i="9"/>
  <c r="J324" i="9"/>
  <c r="H324" i="9"/>
  <c r="E324" i="9"/>
  <c r="J323" i="9"/>
  <c r="H323" i="9"/>
  <c r="E323" i="9"/>
  <c r="J322" i="9"/>
  <c r="H322" i="9"/>
  <c r="E322" i="9"/>
  <c r="J321" i="9"/>
  <c r="H321" i="9"/>
  <c r="E321" i="9"/>
  <c r="J320" i="9"/>
  <c r="H320" i="9"/>
  <c r="E320" i="9"/>
  <c r="J319" i="9"/>
  <c r="H319" i="9"/>
  <c r="E319" i="9"/>
  <c r="J318" i="9"/>
  <c r="H318" i="9"/>
  <c r="E318" i="9"/>
  <c r="J317" i="9"/>
  <c r="H317" i="9"/>
  <c r="E317" i="9"/>
  <c r="J316" i="9"/>
  <c r="H316" i="9"/>
  <c r="E316" i="9"/>
  <c r="J315" i="9"/>
  <c r="H315" i="9"/>
  <c r="E315" i="9"/>
  <c r="J314" i="9"/>
  <c r="H314" i="9"/>
  <c r="E314" i="9"/>
  <c r="J313" i="9"/>
  <c r="H313" i="9"/>
  <c r="E313" i="9"/>
  <c r="J312" i="9"/>
  <c r="H312" i="9"/>
  <c r="E312" i="9"/>
  <c r="J311" i="9"/>
  <c r="H311" i="9"/>
  <c r="E311" i="9"/>
  <c r="J310" i="9"/>
  <c r="H310" i="9"/>
  <c r="E310" i="9"/>
  <c r="J309" i="9"/>
  <c r="H309" i="9"/>
  <c r="E309" i="9"/>
  <c r="J308" i="9"/>
  <c r="H308" i="9"/>
  <c r="E308" i="9"/>
  <c r="J307" i="9"/>
  <c r="H307" i="9"/>
  <c r="E307" i="9"/>
  <c r="J306" i="9"/>
  <c r="H306" i="9"/>
  <c r="E306" i="9"/>
  <c r="J305" i="9"/>
  <c r="H305" i="9"/>
  <c r="E305" i="9"/>
  <c r="J304" i="9"/>
  <c r="H304" i="9"/>
  <c r="E304" i="9"/>
  <c r="J303" i="9"/>
  <c r="H303" i="9"/>
  <c r="E303" i="9"/>
  <c r="J302" i="9"/>
  <c r="H302" i="9"/>
  <c r="E302" i="9"/>
  <c r="J301" i="9"/>
  <c r="H301" i="9"/>
  <c r="E301" i="9"/>
  <c r="J300" i="9"/>
  <c r="H300" i="9"/>
  <c r="E300" i="9"/>
  <c r="J299" i="9"/>
  <c r="H299" i="9"/>
  <c r="E299" i="9"/>
  <c r="J298" i="9"/>
  <c r="H298" i="9"/>
  <c r="E298" i="9"/>
  <c r="J297" i="9"/>
  <c r="H297" i="9"/>
  <c r="E297" i="9"/>
  <c r="J296" i="9"/>
  <c r="H296" i="9"/>
  <c r="E296" i="9"/>
  <c r="J295" i="9"/>
  <c r="H295" i="9"/>
  <c r="E295" i="9"/>
  <c r="J294" i="9"/>
  <c r="H294" i="9"/>
  <c r="E294" i="9"/>
  <c r="J293" i="9"/>
  <c r="H293" i="9"/>
  <c r="E293" i="9"/>
  <c r="J292" i="9"/>
  <c r="H292" i="9"/>
  <c r="E292" i="9"/>
  <c r="J291" i="9"/>
  <c r="H291" i="9"/>
  <c r="E291" i="9"/>
  <c r="J290" i="9"/>
  <c r="H290" i="9"/>
  <c r="E290" i="9"/>
  <c r="J289" i="9"/>
  <c r="H289" i="9"/>
  <c r="E289" i="9"/>
  <c r="J288" i="9"/>
  <c r="H288" i="9"/>
  <c r="E288" i="9"/>
  <c r="J287" i="9"/>
  <c r="H287" i="9"/>
  <c r="E287" i="9"/>
  <c r="J286" i="9"/>
  <c r="H286" i="9"/>
  <c r="E286" i="9"/>
  <c r="J285" i="9"/>
  <c r="H285" i="9"/>
  <c r="E285" i="9"/>
  <c r="J284" i="9"/>
  <c r="H284" i="9"/>
  <c r="E284" i="9"/>
  <c r="J283" i="9"/>
  <c r="H283" i="9"/>
  <c r="E283" i="9"/>
  <c r="J282" i="9"/>
  <c r="H282" i="9"/>
  <c r="E282" i="9"/>
  <c r="J281" i="9"/>
  <c r="H281" i="9"/>
  <c r="E281" i="9"/>
  <c r="J280" i="9"/>
  <c r="H280" i="9"/>
  <c r="E280" i="9"/>
  <c r="J279" i="9"/>
  <c r="H279" i="9"/>
  <c r="E279" i="9"/>
  <c r="J278" i="9"/>
  <c r="H278" i="9"/>
  <c r="E278" i="9"/>
  <c r="J277" i="9"/>
  <c r="H277" i="9"/>
  <c r="E277" i="9"/>
  <c r="J276" i="9"/>
  <c r="H276" i="9"/>
  <c r="E276" i="9"/>
  <c r="J275" i="9"/>
  <c r="H275" i="9"/>
  <c r="E275" i="9"/>
  <c r="J274" i="9"/>
  <c r="H274" i="9"/>
  <c r="E274" i="9"/>
  <c r="J273" i="9"/>
  <c r="H273" i="9"/>
  <c r="E273" i="9"/>
  <c r="J272" i="9"/>
  <c r="H272" i="9"/>
  <c r="E272" i="9"/>
  <c r="J271" i="9"/>
  <c r="H271" i="9"/>
  <c r="E271" i="9"/>
  <c r="J270" i="9"/>
  <c r="H270" i="9"/>
  <c r="E270" i="9"/>
  <c r="J269" i="9"/>
  <c r="H269" i="9"/>
  <c r="E269" i="9"/>
  <c r="J268" i="9"/>
  <c r="H268" i="9"/>
  <c r="E268" i="9"/>
  <c r="J267" i="9"/>
  <c r="H267" i="9"/>
  <c r="E267" i="9"/>
  <c r="J266" i="9"/>
  <c r="H266" i="9"/>
  <c r="E266" i="9"/>
  <c r="J265" i="9"/>
  <c r="H265" i="9"/>
  <c r="E265" i="9"/>
  <c r="J264" i="9"/>
  <c r="H264" i="9"/>
  <c r="E264" i="9"/>
  <c r="J263" i="9"/>
  <c r="H263" i="9"/>
  <c r="E263" i="9"/>
  <c r="J262" i="9"/>
  <c r="H262" i="9"/>
  <c r="E262" i="9"/>
  <c r="J261" i="9"/>
  <c r="H261" i="9"/>
  <c r="E261" i="9"/>
  <c r="J260" i="9"/>
  <c r="H260" i="9"/>
  <c r="E260" i="9"/>
  <c r="J259" i="9"/>
  <c r="H259" i="9"/>
  <c r="E259" i="9"/>
  <c r="J258" i="9"/>
  <c r="H258" i="9"/>
  <c r="E258" i="9"/>
  <c r="J257" i="9"/>
  <c r="H257" i="9"/>
  <c r="E257" i="9"/>
  <c r="J256" i="9"/>
  <c r="H256" i="9"/>
  <c r="E256" i="9"/>
  <c r="J255" i="9"/>
  <c r="H255" i="9"/>
  <c r="E255" i="9"/>
  <c r="J254" i="9"/>
  <c r="H254" i="9"/>
  <c r="E254" i="9"/>
  <c r="J253" i="9"/>
  <c r="H253" i="9"/>
  <c r="E253" i="9"/>
  <c r="J252" i="9"/>
  <c r="H252" i="9"/>
  <c r="E252" i="9"/>
  <c r="J251" i="9"/>
  <c r="H251" i="9"/>
  <c r="E251" i="9"/>
  <c r="J250" i="9"/>
  <c r="H250" i="9"/>
  <c r="E250" i="9"/>
  <c r="J249" i="9"/>
  <c r="H249" i="9"/>
  <c r="E249" i="9"/>
  <c r="J248" i="9"/>
  <c r="H248" i="9"/>
  <c r="E248" i="9"/>
  <c r="J247" i="9"/>
  <c r="H247" i="9"/>
  <c r="E247" i="9"/>
  <c r="J246" i="9"/>
  <c r="H246" i="9"/>
  <c r="E246" i="9"/>
  <c r="J245" i="9"/>
  <c r="H245" i="9"/>
  <c r="E245" i="9"/>
  <c r="J244" i="9"/>
  <c r="H244" i="9"/>
  <c r="E244" i="9"/>
  <c r="J243" i="9"/>
  <c r="H243" i="9"/>
  <c r="E243" i="9"/>
  <c r="J242" i="9"/>
  <c r="H242" i="9"/>
  <c r="E242" i="9"/>
  <c r="J241" i="9"/>
  <c r="H241" i="9"/>
  <c r="E241" i="9"/>
  <c r="J240" i="9"/>
  <c r="H240" i="9"/>
  <c r="E240" i="9"/>
  <c r="J239" i="9"/>
  <c r="H239" i="9"/>
  <c r="E239" i="9"/>
  <c r="J238" i="9"/>
  <c r="H238" i="9"/>
  <c r="E238" i="9"/>
  <c r="J237" i="9"/>
  <c r="H237" i="9"/>
  <c r="E237" i="9"/>
  <c r="J236" i="9"/>
  <c r="H236" i="9"/>
  <c r="E236" i="9"/>
  <c r="J235" i="9"/>
  <c r="H235" i="9"/>
  <c r="E235" i="9"/>
  <c r="J234" i="9"/>
  <c r="H234" i="9"/>
  <c r="E234" i="9"/>
  <c r="J233" i="9"/>
  <c r="H233" i="9"/>
  <c r="E233" i="9"/>
  <c r="J232" i="9"/>
  <c r="H232" i="9"/>
  <c r="E232" i="9"/>
  <c r="J231" i="9"/>
  <c r="H231" i="9"/>
  <c r="E231" i="9"/>
  <c r="J230" i="9"/>
  <c r="H230" i="9"/>
  <c r="E230" i="9"/>
  <c r="J229" i="9"/>
  <c r="H229" i="9"/>
  <c r="E229" i="9"/>
  <c r="J228" i="9"/>
  <c r="H228" i="9"/>
  <c r="E228" i="9"/>
  <c r="J227" i="9"/>
  <c r="H227" i="9"/>
  <c r="E227" i="9"/>
  <c r="J226" i="9"/>
  <c r="H226" i="9"/>
  <c r="E226" i="9"/>
  <c r="J225" i="9"/>
  <c r="H225" i="9"/>
  <c r="E225" i="9"/>
  <c r="J224" i="9"/>
  <c r="H224" i="9"/>
  <c r="E224" i="9"/>
  <c r="J223" i="9"/>
  <c r="H223" i="9"/>
  <c r="E223" i="9"/>
  <c r="J222" i="9"/>
  <c r="H222" i="9"/>
  <c r="E222" i="9"/>
  <c r="J221" i="9"/>
  <c r="H221" i="9"/>
  <c r="E221" i="9"/>
  <c r="J220" i="9"/>
  <c r="H220" i="9"/>
  <c r="E220" i="9"/>
  <c r="J219" i="9"/>
  <c r="H219" i="9"/>
  <c r="E219" i="9"/>
  <c r="J218" i="9"/>
  <c r="H218" i="9"/>
  <c r="E218" i="9"/>
  <c r="J217" i="9"/>
  <c r="H217" i="9"/>
  <c r="E217" i="9"/>
  <c r="J216" i="9"/>
  <c r="H216" i="9"/>
  <c r="E216" i="9"/>
  <c r="J215" i="9"/>
  <c r="H215" i="9"/>
  <c r="E215" i="9"/>
  <c r="J214" i="9"/>
  <c r="H214" i="9"/>
  <c r="E214" i="9"/>
  <c r="J213" i="9"/>
  <c r="H213" i="9"/>
  <c r="E213" i="9"/>
  <c r="J212" i="9"/>
  <c r="H212" i="9"/>
  <c r="E212" i="9"/>
  <c r="J211" i="9"/>
  <c r="H211" i="9"/>
  <c r="E211" i="9"/>
  <c r="J210" i="9"/>
  <c r="H210" i="9"/>
  <c r="E210" i="9"/>
  <c r="J209" i="9"/>
  <c r="H209" i="9"/>
  <c r="E209" i="9"/>
  <c r="J208" i="9"/>
  <c r="H208" i="9"/>
  <c r="E208" i="9"/>
  <c r="J207" i="9"/>
  <c r="H207" i="9"/>
  <c r="E207" i="9"/>
  <c r="J206" i="9"/>
  <c r="H206" i="9"/>
  <c r="E206" i="9"/>
  <c r="J205" i="9"/>
  <c r="H205" i="9"/>
  <c r="E205" i="9"/>
  <c r="J204" i="9"/>
  <c r="H204" i="9"/>
  <c r="E204" i="9"/>
  <c r="J203" i="9"/>
  <c r="H203" i="9"/>
  <c r="E203" i="9"/>
  <c r="J202" i="9"/>
  <c r="H202" i="9"/>
  <c r="E202" i="9"/>
  <c r="J201" i="9"/>
  <c r="H201" i="9"/>
  <c r="E201" i="9"/>
  <c r="J200" i="9"/>
  <c r="H200" i="9"/>
  <c r="E200" i="9"/>
  <c r="J199" i="9"/>
  <c r="H199" i="9"/>
  <c r="E199" i="9"/>
  <c r="J198" i="9"/>
  <c r="H198" i="9"/>
  <c r="E198" i="9"/>
  <c r="J197" i="9"/>
  <c r="H197" i="9"/>
  <c r="E197" i="9"/>
  <c r="J196" i="9"/>
  <c r="H196" i="9"/>
  <c r="E196" i="9"/>
  <c r="J195" i="9"/>
  <c r="H195" i="9"/>
  <c r="E195" i="9"/>
  <c r="J194" i="9"/>
  <c r="H194" i="9"/>
  <c r="E194" i="9"/>
  <c r="J193" i="9"/>
  <c r="H193" i="9"/>
  <c r="E193" i="9"/>
  <c r="J192" i="9"/>
  <c r="H192" i="9"/>
  <c r="E192" i="9"/>
  <c r="J191" i="9"/>
  <c r="H191" i="9"/>
  <c r="E191" i="9"/>
  <c r="J190" i="9"/>
  <c r="H190" i="9"/>
  <c r="E190" i="9"/>
  <c r="J189" i="9"/>
  <c r="H189" i="9"/>
  <c r="E189" i="9"/>
  <c r="J188" i="9"/>
  <c r="H188" i="9"/>
  <c r="E188" i="9"/>
  <c r="J187" i="9"/>
  <c r="H187" i="9"/>
  <c r="E187" i="9"/>
  <c r="J186" i="9"/>
  <c r="H186" i="9"/>
  <c r="E186" i="9"/>
  <c r="J185" i="9"/>
  <c r="H185" i="9"/>
  <c r="E185" i="9"/>
  <c r="J184" i="9"/>
  <c r="H184" i="9"/>
  <c r="E184" i="9"/>
  <c r="J183" i="9"/>
  <c r="H183" i="9"/>
  <c r="E183" i="9"/>
  <c r="J182" i="9"/>
  <c r="H182" i="9"/>
  <c r="E182" i="9"/>
  <c r="J181" i="9"/>
  <c r="H181" i="9"/>
  <c r="E181" i="9"/>
  <c r="J180" i="9"/>
  <c r="H180" i="9"/>
  <c r="E180" i="9"/>
  <c r="J179" i="9"/>
  <c r="H179" i="9"/>
  <c r="E179" i="9"/>
  <c r="J178" i="9"/>
  <c r="H178" i="9"/>
  <c r="E178" i="9"/>
  <c r="J177" i="9"/>
  <c r="H177" i="9"/>
  <c r="E177" i="9"/>
  <c r="J176" i="9"/>
  <c r="H176" i="9"/>
  <c r="E176" i="9"/>
  <c r="J175" i="9"/>
  <c r="H175" i="9"/>
  <c r="E175" i="9"/>
  <c r="J174" i="9"/>
  <c r="H174" i="9"/>
  <c r="E174" i="9"/>
  <c r="J173" i="9"/>
  <c r="H173" i="9"/>
  <c r="E173" i="9"/>
  <c r="J172" i="9"/>
  <c r="H172" i="9"/>
  <c r="E172" i="9"/>
  <c r="J171" i="9"/>
  <c r="H171" i="9"/>
  <c r="E171" i="9"/>
  <c r="J170" i="9"/>
  <c r="H170" i="9"/>
  <c r="E170" i="9"/>
  <c r="J169" i="9"/>
  <c r="H169" i="9"/>
  <c r="E169" i="9"/>
  <c r="J168" i="9"/>
  <c r="H168" i="9"/>
  <c r="E168" i="9"/>
  <c r="J167" i="9"/>
  <c r="H167" i="9"/>
  <c r="E167" i="9"/>
  <c r="J166" i="9"/>
  <c r="H166" i="9"/>
  <c r="E166" i="9"/>
  <c r="J165" i="9"/>
  <c r="H165" i="9"/>
  <c r="E165" i="9"/>
  <c r="J164" i="9"/>
  <c r="E164" i="9"/>
  <c r="J163" i="9"/>
  <c r="H163" i="9"/>
  <c r="E163" i="9"/>
  <c r="J162" i="9"/>
  <c r="H162" i="9"/>
  <c r="E162" i="9"/>
  <c r="J161" i="9"/>
  <c r="H161" i="9"/>
  <c r="E161" i="9"/>
  <c r="J160" i="9"/>
  <c r="H160" i="9"/>
  <c r="E160" i="9"/>
  <c r="J159" i="9"/>
  <c r="H159" i="9"/>
  <c r="E159" i="9"/>
  <c r="J158" i="9"/>
  <c r="H158" i="9"/>
  <c r="E158" i="9"/>
  <c r="J157" i="9"/>
  <c r="H157" i="9"/>
  <c r="E157" i="9"/>
  <c r="J156" i="9"/>
  <c r="H156" i="9"/>
  <c r="E156" i="9"/>
  <c r="J155" i="9"/>
  <c r="H155" i="9"/>
  <c r="E155" i="9"/>
  <c r="J154" i="9"/>
  <c r="H154" i="9"/>
  <c r="E154" i="9"/>
  <c r="J153" i="9"/>
  <c r="H153" i="9"/>
  <c r="E153" i="9"/>
  <c r="J152" i="9"/>
  <c r="H152" i="9"/>
  <c r="E152" i="9"/>
  <c r="J151" i="9"/>
  <c r="H151" i="9"/>
  <c r="E151" i="9"/>
  <c r="J150" i="9"/>
  <c r="H150" i="9"/>
  <c r="E150" i="9"/>
  <c r="J149" i="9"/>
  <c r="H149" i="9"/>
  <c r="E149" i="9"/>
  <c r="J148" i="9"/>
  <c r="H148" i="9"/>
  <c r="E148" i="9"/>
  <c r="J147" i="9"/>
  <c r="H147" i="9"/>
  <c r="E147" i="9"/>
  <c r="J146" i="9"/>
  <c r="H146" i="9"/>
  <c r="E146" i="9"/>
  <c r="J145" i="9"/>
  <c r="H145" i="9"/>
  <c r="E145" i="9"/>
  <c r="J144" i="9"/>
  <c r="H144" i="9"/>
  <c r="E144" i="9"/>
  <c r="J143" i="9"/>
  <c r="H143" i="9"/>
  <c r="E143" i="9"/>
  <c r="J142" i="9"/>
  <c r="H142" i="9"/>
  <c r="E142" i="9"/>
  <c r="J141" i="9"/>
  <c r="H141" i="9"/>
  <c r="E141" i="9"/>
  <c r="J140" i="9"/>
  <c r="H140" i="9"/>
  <c r="E140" i="9"/>
  <c r="J139" i="9"/>
  <c r="H139" i="9"/>
  <c r="E139" i="9"/>
  <c r="J138" i="9"/>
  <c r="H138" i="9"/>
  <c r="E138" i="9"/>
  <c r="J137" i="9"/>
  <c r="H137" i="9"/>
  <c r="E137" i="9"/>
  <c r="J136" i="9"/>
  <c r="H136" i="9"/>
  <c r="E136" i="9"/>
  <c r="J135" i="9"/>
  <c r="H135" i="9"/>
  <c r="E135" i="9"/>
  <c r="J134" i="9"/>
  <c r="H134" i="9"/>
  <c r="E134" i="9"/>
  <c r="J133" i="9"/>
  <c r="H133" i="9"/>
  <c r="E133" i="9"/>
  <c r="J132" i="9"/>
  <c r="H132" i="9"/>
  <c r="E132" i="9"/>
  <c r="J131" i="9"/>
  <c r="H131" i="9"/>
  <c r="E131" i="9"/>
  <c r="J130" i="9"/>
  <c r="H130" i="9"/>
  <c r="E130" i="9"/>
  <c r="J129" i="9"/>
  <c r="H129" i="9"/>
  <c r="E129" i="9"/>
  <c r="J128" i="9"/>
  <c r="H128" i="9"/>
  <c r="E128" i="9"/>
  <c r="J127" i="9"/>
  <c r="H127" i="9"/>
  <c r="E127" i="9"/>
  <c r="J126" i="9"/>
  <c r="H126" i="9"/>
  <c r="E126" i="9"/>
  <c r="J125" i="9"/>
  <c r="H125" i="9"/>
  <c r="E125" i="9"/>
  <c r="J124" i="9"/>
  <c r="H124" i="9"/>
  <c r="E124" i="9"/>
  <c r="J123" i="9"/>
  <c r="H123" i="9"/>
  <c r="E123" i="9"/>
  <c r="J122" i="9"/>
  <c r="H122" i="9"/>
  <c r="E122" i="9"/>
  <c r="J121" i="9"/>
  <c r="H121" i="9"/>
  <c r="E121" i="9"/>
  <c r="J120" i="9"/>
  <c r="H120" i="9"/>
  <c r="E120" i="9"/>
  <c r="J119" i="9"/>
  <c r="H119" i="9"/>
  <c r="E119" i="9"/>
  <c r="J118" i="9"/>
  <c r="H118" i="9"/>
  <c r="E118" i="9"/>
  <c r="J117" i="9"/>
  <c r="H117" i="9"/>
  <c r="E117" i="9"/>
  <c r="J116" i="9"/>
  <c r="H116" i="9"/>
  <c r="E116" i="9"/>
  <c r="J115" i="9"/>
  <c r="H115" i="9"/>
  <c r="E115" i="9"/>
  <c r="J114" i="9"/>
  <c r="H114" i="9"/>
  <c r="E114" i="9"/>
  <c r="J113" i="9"/>
  <c r="H113" i="9"/>
  <c r="E113" i="9"/>
  <c r="J112" i="9"/>
  <c r="H112" i="9"/>
  <c r="E112" i="9"/>
  <c r="J111" i="9"/>
  <c r="H111" i="9"/>
  <c r="E111" i="9"/>
  <c r="J110" i="9"/>
  <c r="H110" i="9"/>
  <c r="E110" i="9"/>
  <c r="J109" i="9"/>
  <c r="H109" i="9"/>
  <c r="E109" i="9"/>
  <c r="J108" i="9"/>
  <c r="H108" i="9"/>
  <c r="E108" i="9"/>
  <c r="J107" i="9"/>
  <c r="H107" i="9"/>
  <c r="E107" i="9"/>
  <c r="J106" i="9"/>
  <c r="H106" i="9"/>
  <c r="E106" i="9"/>
  <c r="J105" i="9"/>
  <c r="H105" i="9"/>
  <c r="E105" i="9"/>
  <c r="J104" i="9"/>
  <c r="H104" i="9"/>
  <c r="E104" i="9"/>
  <c r="J103" i="9"/>
  <c r="H103" i="9"/>
  <c r="E103" i="9"/>
  <c r="J102" i="9"/>
  <c r="H102" i="9"/>
  <c r="E102" i="9"/>
  <c r="J101" i="9"/>
  <c r="H101" i="9"/>
  <c r="E101" i="9"/>
  <c r="J100" i="9"/>
  <c r="H100" i="9"/>
  <c r="E100" i="9"/>
  <c r="J99" i="9"/>
  <c r="H99" i="9"/>
  <c r="E99" i="9"/>
  <c r="J98" i="9"/>
  <c r="H98" i="9"/>
  <c r="E98" i="9"/>
  <c r="J97" i="9"/>
  <c r="H97" i="9"/>
  <c r="E97" i="9"/>
  <c r="J96" i="9"/>
  <c r="H96" i="9"/>
  <c r="E96" i="9"/>
  <c r="J95" i="9"/>
  <c r="H95" i="9"/>
  <c r="E95" i="9"/>
  <c r="J94" i="9"/>
  <c r="H94" i="9"/>
  <c r="E94" i="9"/>
  <c r="J93" i="9"/>
  <c r="H93" i="9"/>
  <c r="E93" i="9"/>
  <c r="J92" i="9"/>
  <c r="H92" i="9"/>
  <c r="E92" i="9"/>
  <c r="J91" i="9"/>
  <c r="H91" i="9"/>
  <c r="E91" i="9"/>
  <c r="J90" i="9"/>
  <c r="H90" i="9"/>
  <c r="E90" i="9"/>
  <c r="J89" i="9"/>
  <c r="H89" i="9"/>
  <c r="E89" i="9"/>
  <c r="J88" i="9"/>
  <c r="H88" i="9"/>
  <c r="E88" i="9"/>
  <c r="J87" i="9"/>
  <c r="H87" i="9"/>
  <c r="E87" i="9"/>
  <c r="J86" i="9"/>
  <c r="H86" i="9"/>
  <c r="E86" i="9"/>
  <c r="J85" i="9"/>
  <c r="H85" i="9"/>
  <c r="E85" i="9"/>
  <c r="J84" i="9"/>
  <c r="H84" i="9"/>
  <c r="E84" i="9"/>
  <c r="J83" i="9"/>
  <c r="H83" i="9"/>
  <c r="E83" i="9"/>
  <c r="J82" i="9"/>
  <c r="H82" i="9"/>
  <c r="E82" i="9"/>
  <c r="J81" i="9"/>
  <c r="H81" i="9"/>
  <c r="E81" i="9"/>
  <c r="J80" i="9"/>
  <c r="H80" i="9"/>
  <c r="E80" i="9"/>
  <c r="J79" i="9"/>
  <c r="H79" i="9"/>
  <c r="E79" i="9"/>
  <c r="J78" i="9"/>
  <c r="H78" i="9"/>
  <c r="E78" i="9"/>
  <c r="J77" i="9"/>
  <c r="H77" i="9"/>
  <c r="E77" i="9"/>
  <c r="J76" i="9"/>
  <c r="H76" i="9"/>
  <c r="E76" i="9"/>
  <c r="J75" i="9"/>
  <c r="H75" i="9"/>
  <c r="E75" i="9"/>
  <c r="J74" i="9"/>
  <c r="H74" i="9"/>
  <c r="E74" i="9"/>
  <c r="J73" i="9"/>
  <c r="H73" i="9"/>
  <c r="E73" i="9"/>
  <c r="J72" i="9"/>
  <c r="H72" i="9"/>
  <c r="E72" i="9"/>
  <c r="J71" i="9"/>
  <c r="H71" i="9"/>
  <c r="E71" i="9"/>
  <c r="J70" i="9"/>
  <c r="H70" i="9"/>
  <c r="E70" i="9"/>
  <c r="J69" i="9"/>
  <c r="H69" i="9"/>
  <c r="E69" i="9"/>
  <c r="J68" i="9"/>
  <c r="H68" i="9"/>
  <c r="E68" i="9"/>
  <c r="J67" i="9"/>
  <c r="H67" i="9"/>
  <c r="E67" i="9"/>
  <c r="J66" i="9"/>
  <c r="H66" i="9"/>
  <c r="E66" i="9"/>
  <c r="J65" i="9"/>
  <c r="H65" i="9"/>
  <c r="E65" i="9"/>
  <c r="J64" i="9"/>
  <c r="H64" i="9"/>
  <c r="E64" i="9"/>
  <c r="J63" i="9"/>
  <c r="H63" i="9"/>
  <c r="E63" i="9"/>
  <c r="J62" i="9"/>
  <c r="H62" i="9"/>
  <c r="E62" i="9"/>
  <c r="J61" i="9"/>
  <c r="H61" i="9"/>
  <c r="E61" i="9"/>
  <c r="J60" i="9"/>
  <c r="H60" i="9"/>
  <c r="E60" i="9"/>
  <c r="J59" i="9"/>
  <c r="H59" i="9"/>
  <c r="E59" i="9"/>
  <c r="J58" i="9"/>
  <c r="H58" i="9"/>
  <c r="E58" i="9"/>
  <c r="J57" i="9"/>
  <c r="H57" i="9"/>
  <c r="E57" i="9"/>
  <c r="J56" i="9"/>
  <c r="H56" i="9"/>
  <c r="E56" i="9"/>
  <c r="J55" i="9"/>
  <c r="H55" i="9"/>
  <c r="E55" i="9"/>
  <c r="J54" i="9"/>
  <c r="H54" i="9"/>
  <c r="E54" i="9"/>
  <c r="J53" i="9"/>
  <c r="H53" i="9"/>
  <c r="E53" i="9"/>
  <c r="J52" i="9"/>
  <c r="H52" i="9"/>
  <c r="E52" i="9"/>
  <c r="J51" i="9"/>
  <c r="H51" i="9"/>
  <c r="E51" i="9"/>
  <c r="J50" i="9"/>
  <c r="H50" i="9"/>
  <c r="E50" i="9"/>
  <c r="J49" i="9"/>
  <c r="H49" i="9"/>
  <c r="E49" i="9"/>
  <c r="J48" i="9"/>
  <c r="H48" i="9"/>
  <c r="E48" i="9"/>
  <c r="J47" i="9"/>
  <c r="H47" i="9"/>
  <c r="E47" i="9"/>
  <c r="J46" i="9"/>
  <c r="H46" i="9"/>
  <c r="E46" i="9"/>
  <c r="J45" i="9"/>
  <c r="H45" i="9"/>
  <c r="E45" i="9"/>
  <c r="J44" i="9"/>
  <c r="H44" i="9"/>
  <c r="E44" i="9"/>
  <c r="J43" i="9"/>
  <c r="H43" i="9"/>
  <c r="E43" i="9"/>
  <c r="J42" i="9"/>
  <c r="H42" i="9"/>
  <c r="E42" i="9"/>
  <c r="J41" i="9"/>
  <c r="H41" i="9"/>
  <c r="E41" i="9"/>
  <c r="J40" i="9"/>
  <c r="H40" i="9"/>
  <c r="E40" i="9"/>
  <c r="J39" i="9"/>
  <c r="H39" i="9"/>
  <c r="E39" i="9"/>
  <c r="J38" i="9"/>
  <c r="H38" i="9"/>
  <c r="E38" i="9"/>
  <c r="J37" i="9"/>
  <c r="H37" i="9"/>
  <c r="E37" i="9"/>
  <c r="J36" i="9"/>
  <c r="H36" i="9"/>
  <c r="E36" i="9"/>
  <c r="J35" i="9"/>
  <c r="H35" i="9"/>
  <c r="E35" i="9"/>
  <c r="J34" i="9"/>
  <c r="H34" i="9"/>
  <c r="E34" i="9"/>
  <c r="J33" i="9"/>
  <c r="H33" i="9"/>
  <c r="E33" i="9"/>
  <c r="J32" i="9"/>
  <c r="H32" i="9"/>
  <c r="E32" i="9"/>
  <c r="J31" i="9"/>
  <c r="H31" i="9"/>
  <c r="E31" i="9"/>
  <c r="J30" i="9"/>
  <c r="H30" i="9"/>
  <c r="E30" i="9"/>
  <c r="J29" i="9"/>
  <c r="H29" i="9"/>
  <c r="E29" i="9"/>
  <c r="J28" i="9"/>
  <c r="H28" i="9"/>
  <c r="E28" i="9"/>
  <c r="J27" i="9"/>
  <c r="H27" i="9"/>
  <c r="E27" i="9"/>
  <c r="J26" i="9"/>
  <c r="H26" i="9"/>
  <c r="E26" i="9"/>
  <c r="J25" i="9"/>
  <c r="H25" i="9"/>
  <c r="E25" i="9"/>
  <c r="J24" i="9"/>
  <c r="H24" i="9"/>
  <c r="E24" i="9"/>
  <c r="J23" i="9"/>
  <c r="H23" i="9"/>
  <c r="E23" i="9"/>
  <c r="J22" i="9"/>
  <c r="H22" i="9"/>
  <c r="E22" i="9"/>
  <c r="J21" i="9"/>
  <c r="H21" i="9"/>
  <c r="E21" i="9"/>
  <c r="J20" i="9"/>
  <c r="H20" i="9"/>
  <c r="E20" i="9"/>
  <c r="J19" i="9"/>
  <c r="H19" i="9"/>
  <c r="E19" i="9"/>
  <c r="J18" i="9"/>
  <c r="H18" i="9"/>
  <c r="E18" i="9"/>
  <c r="J17" i="9"/>
  <c r="H17" i="9"/>
  <c r="E17" i="9"/>
  <c r="J16" i="9"/>
  <c r="H16" i="9"/>
  <c r="E16" i="9"/>
  <c r="J15" i="9"/>
  <c r="H15" i="9"/>
  <c r="E15" i="9"/>
  <c r="J14" i="9"/>
  <c r="H14" i="9"/>
  <c r="E14" i="9"/>
  <c r="J13" i="9"/>
  <c r="H13" i="9"/>
  <c r="E13" i="9"/>
  <c r="J12" i="9"/>
  <c r="H12" i="9"/>
  <c r="E12" i="9"/>
  <c r="J11" i="9"/>
  <c r="H11" i="9"/>
  <c r="E11" i="9"/>
  <c r="J10" i="9"/>
  <c r="H10" i="9"/>
  <c r="E10" i="9"/>
  <c r="J9" i="9"/>
  <c r="H9" i="9"/>
  <c r="E9" i="9"/>
  <c r="J8" i="9"/>
  <c r="H8" i="9"/>
  <c r="E8" i="9"/>
  <c r="J7" i="9"/>
  <c r="H7" i="9"/>
  <c r="E7" i="9"/>
  <c r="J6" i="9"/>
  <c r="H6" i="9"/>
  <c r="E6" i="9"/>
  <c r="J5" i="9"/>
  <c r="H5" i="9"/>
  <c r="E5" i="9"/>
  <c r="J4" i="9"/>
  <c r="H4" i="9"/>
  <c r="E4" i="9"/>
  <c r="J3" i="9"/>
  <c r="H3" i="9"/>
  <c r="E3" i="9"/>
  <c r="J2" i="9"/>
  <c r="H2" i="9"/>
  <c r="E2" i="9"/>
  <c r="F11" i="7"/>
  <c r="F12" i="7"/>
  <c r="F13" i="7"/>
  <c r="F14" i="7"/>
  <c r="F15" i="7"/>
  <c r="I8" i="7"/>
  <c r="H8" i="7"/>
  <c r="G8" i="7"/>
  <c r="I7" i="7"/>
  <c r="H7" i="7"/>
  <c r="G7" i="7"/>
  <c r="I6" i="7"/>
  <c r="I13" i="7" s="1"/>
  <c r="H6" i="7"/>
  <c r="H13" i="7" s="1"/>
  <c r="G6" i="7"/>
  <c r="I5" i="7"/>
  <c r="H5" i="7"/>
  <c r="G5" i="7"/>
  <c r="I4" i="7"/>
  <c r="I11" i="7" s="1"/>
  <c r="H4" i="7"/>
  <c r="H11" i="7" s="1"/>
  <c r="G4" i="7"/>
  <c r="G11" i="7" s="1"/>
  <c r="I8" i="6"/>
  <c r="H8" i="6"/>
  <c r="G8" i="6"/>
  <c r="I7" i="6"/>
  <c r="H7" i="6"/>
  <c r="G7" i="6"/>
  <c r="G14" i="6" s="1"/>
  <c r="I6" i="6"/>
  <c r="H6" i="6"/>
  <c r="H14" i="6" s="1"/>
  <c r="G6" i="6"/>
  <c r="I5" i="6"/>
  <c r="H5" i="6"/>
  <c r="G5" i="6"/>
  <c r="G12" i="6" s="1"/>
  <c r="I4" i="6"/>
  <c r="I11" i="6" s="1"/>
  <c r="H4" i="6"/>
  <c r="H11" i="6" s="1"/>
  <c r="G4" i="6"/>
  <c r="G11" i="6" s="1"/>
  <c r="G13" i="5"/>
  <c r="H13" i="5"/>
  <c r="I13" i="5"/>
  <c r="G14" i="5"/>
  <c r="H14" i="5"/>
  <c r="I14" i="5"/>
  <c r="G15" i="5"/>
  <c r="H15" i="5"/>
  <c r="I15" i="5"/>
  <c r="H12" i="5"/>
  <c r="I12" i="5"/>
  <c r="G12" i="5"/>
  <c r="I11" i="5"/>
  <c r="H11" i="5"/>
  <c r="G11" i="5"/>
  <c r="H4" i="5"/>
  <c r="I4" i="5"/>
  <c r="H5" i="5"/>
  <c r="I5" i="5"/>
  <c r="H6" i="5"/>
  <c r="I6" i="5"/>
  <c r="H7" i="5"/>
  <c r="I7" i="5"/>
  <c r="H8" i="5"/>
  <c r="I8" i="5"/>
  <c r="G8" i="5"/>
  <c r="G7" i="5"/>
  <c r="G6" i="5"/>
  <c r="G5" i="5"/>
  <c r="G4" i="5"/>
  <c r="L3" i="4"/>
  <c r="M3" i="4"/>
  <c r="L4" i="4"/>
  <c r="M4" i="4"/>
  <c r="L5" i="4"/>
  <c r="M5" i="4"/>
  <c r="L6" i="4"/>
  <c r="M6" i="4"/>
  <c r="L7" i="4"/>
  <c r="M7" i="4"/>
  <c r="K7" i="4"/>
  <c r="K6" i="4"/>
  <c r="K5" i="4"/>
  <c r="K4" i="4"/>
  <c r="L10" i="4"/>
  <c r="M10" i="4"/>
  <c r="K3" i="4"/>
  <c r="K10" i="4" s="1"/>
  <c r="F3" i="4"/>
  <c r="G3" i="4"/>
  <c r="H3" i="4"/>
  <c r="F4" i="4"/>
  <c r="G4" i="4"/>
  <c r="H4" i="4"/>
  <c r="F5" i="4"/>
  <c r="G5" i="4"/>
  <c r="H5" i="4"/>
  <c r="F6" i="4"/>
  <c r="G6" i="4"/>
  <c r="H6" i="4"/>
  <c r="F7" i="4"/>
  <c r="G7" i="4"/>
  <c r="H7" i="4"/>
  <c r="F8" i="4"/>
  <c r="G8" i="4"/>
  <c r="H8" i="4"/>
  <c r="F9" i="4"/>
  <c r="G9" i="4"/>
  <c r="H9" i="4"/>
  <c r="F10" i="4"/>
  <c r="G10" i="4"/>
  <c r="H10" i="4"/>
  <c r="F11" i="4"/>
  <c r="G11" i="4"/>
  <c r="H11" i="4"/>
  <c r="F12" i="4"/>
  <c r="G12" i="4"/>
  <c r="H12" i="4"/>
  <c r="F13" i="4"/>
  <c r="G13" i="4"/>
  <c r="H13" i="4"/>
  <c r="F14" i="4"/>
  <c r="G14" i="4"/>
  <c r="H14" i="4"/>
  <c r="F15" i="4"/>
  <c r="G15" i="4"/>
  <c r="H15" i="4"/>
  <c r="F16" i="4"/>
  <c r="G16" i="4"/>
  <c r="H16" i="4"/>
  <c r="F17" i="4"/>
  <c r="G17" i="4"/>
  <c r="H17" i="4"/>
  <c r="F18" i="4"/>
  <c r="G18" i="4"/>
  <c r="H18" i="4"/>
  <c r="F19" i="4"/>
  <c r="G19" i="4"/>
  <c r="H19" i="4"/>
  <c r="F20" i="4"/>
  <c r="G20" i="4"/>
  <c r="H20" i="4"/>
  <c r="F21" i="4"/>
  <c r="G21" i="4"/>
  <c r="H21" i="4"/>
  <c r="F22" i="4"/>
  <c r="G22" i="4"/>
  <c r="H22" i="4"/>
  <c r="F23" i="4"/>
  <c r="G23" i="4"/>
  <c r="H23" i="4"/>
  <c r="F24" i="4"/>
  <c r="G24" i="4"/>
  <c r="H24" i="4"/>
  <c r="F25" i="4"/>
  <c r="G25" i="4"/>
  <c r="H25" i="4"/>
  <c r="F26" i="4"/>
  <c r="G26" i="4"/>
  <c r="H26" i="4"/>
  <c r="F27" i="4"/>
  <c r="G27" i="4"/>
  <c r="H27" i="4"/>
  <c r="F28" i="4"/>
  <c r="G28" i="4"/>
  <c r="H28" i="4"/>
  <c r="F29" i="4"/>
  <c r="G29" i="4"/>
  <c r="H29" i="4"/>
  <c r="F30" i="4"/>
  <c r="G30" i="4"/>
  <c r="H30" i="4"/>
  <c r="F31" i="4"/>
  <c r="G31" i="4"/>
  <c r="H31" i="4"/>
  <c r="F32" i="4"/>
  <c r="G32" i="4"/>
  <c r="H32" i="4"/>
  <c r="F33" i="4"/>
  <c r="G33" i="4"/>
  <c r="H33" i="4"/>
  <c r="F34" i="4"/>
  <c r="G34" i="4"/>
  <c r="H34" i="4"/>
  <c r="F35" i="4"/>
  <c r="G35" i="4"/>
  <c r="H35" i="4"/>
  <c r="F36" i="4"/>
  <c r="G36" i="4"/>
  <c r="H36" i="4"/>
  <c r="F37" i="4"/>
  <c r="G37" i="4"/>
  <c r="H37" i="4"/>
  <c r="F38" i="4"/>
  <c r="G38" i="4"/>
  <c r="H38" i="4"/>
  <c r="F39" i="4"/>
  <c r="G39" i="4"/>
  <c r="H39" i="4"/>
  <c r="F40" i="4"/>
  <c r="G40" i="4"/>
  <c r="H40" i="4"/>
  <c r="F41" i="4"/>
  <c r="G41" i="4"/>
  <c r="H41" i="4"/>
  <c r="F42" i="4"/>
  <c r="G42" i="4"/>
  <c r="H42" i="4"/>
  <c r="F43" i="4"/>
  <c r="G43" i="4"/>
  <c r="H43" i="4"/>
  <c r="F44" i="4"/>
  <c r="G44" i="4"/>
  <c r="H44" i="4"/>
  <c r="F45" i="4"/>
  <c r="G45" i="4"/>
  <c r="H45" i="4"/>
  <c r="F46" i="4"/>
  <c r="G46" i="4"/>
  <c r="H46" i="4"/>
  <c r="F47" i="4"/>
  <c r="G47" i="4"/>
  <c r="H47" i="4"/>
  <c r="F48" i="4"/>
  <c r="G48" i="4"/>
  <c r="H48" i="4"/>
  <c r="F49" i="4"/>
  <c r="G49" i="4"/>
  <c r="H49" i="4"/>
  <c r="F50" i="4"/>
  <c r="G50" i="4"/>
  <c r="H50" i="4"/>
  <c r="F51" i="4"/>
  <c r="G51" i="4"/>
  <c r="H51" i="4"/>
  <c r="F52" i="4"/>
  <c r="G52" i="4"/>
  <c r="H52" i="4"/>
  <c r="F53" i="4"/>
  <c r="G53" i="4"/>
  <c r="H53" i="4"/>
  <c r="F54" i="4"/>
  <c r="G54" i="4"/>
  <c r="H54" i="4"/>
  <c r="F55" i="4"/>
  <c r="G55" i="4"/>
  <c r="H55" i="4"/>
  <c r="F56" i="4"/>
  <c r="G56" i="4"/>
  <c r="H56" i="4"/>
  <c r="F57" i="4"/>
  <c r="G57" i="4"/>
  <c r="H57" i="4"/>
  <c r="F58" i="4"/>
  <c r="G58" i="4"/>
  <c r="H58" i="4"/>
  <c r="F59" i="4"/>
  <c r="G59" i="4"/>
  <c r="H59" i="4"/>
  <c r="F60" i="4"/>
  <c r="G60" i="4"/>
  <c r="H60" i="4"/>
  <c r="F61" i="4"/>
  <c r="G61" i="4"/>
  <c r="H61" i="4"/>
  <c r="F62" i="4"/>
  <c r="G62" i="4"/>
  <c r="H62" i="4"/>
  <c r="F63" i="4"/>
  <c r="G63" i="4"/>
  <c r="H63" i="4"/>
  <c r="F64" i="4"/>
  <c r="G64" i="4"/>
  <c r="H64" i="4"/>
  <c r="F65" i="4"/>
  <c r="G65" i="4"/>
  <c r="H65" i="4"/>
  <c r="F66" i="4"/>
  <c r="G66" i="4"/>
  <c r="H66" i="4"/>
  <c r="F67" i="4"/>
  <c r="G67" i="4"/>
  <c r="H67" i="4"/>
  <c r="F68" i="4"/>
  <c r="G68" i="4"/>
  <c r="H68" i="4"/>
  <c r="F69" i="4"/>
  <c r="G69" i="4"/>
  <c r="H69" i="4"/>
  <c r="F70" i="4"/>
  <c r="G70" i="4"/>
  <c r="H70" i="4"/>
  <c r="F71" i="4"/>
  <c r="G71" i="4"/>
  <c r="H71" i="4"/>
  <c r="F72" i="4"/>
  <c r="G72" i="4"/>
  <c r="H72" i="4"/>
  <c r="F73" i="4"/>
  <c r="G73" i="4"/>
  <c r="H73" i="4"/>
  <c r="F74" i="4"/>
  <c r="G74" i="4"/>
  <c r="H74" i="4"/>
  <c r="F75" i="4"/>
  <c r="G75" i="4"/>
  <c r="H75" i="4"/>
  <c r="F76" i="4"/>
  <c r="G76" i="4"/>
  <c r="H76" i="4"/>
  <c r="F77" i="4"/>
  <c r="G77" i="4"/>
  <c r="H77" i="4"/>
  <c r="F78" i="4"/>
  <c r="G78" i="4"/>
  <c r="H78" i="4"/>
  <c r="F79" i="4"/>
  <c r="G79" i="4"/>
  <c r="H79" i="4"/>
  <c r="F80" i="4"/>
  <c r="G80" i="4"/>
  <c r="H80" i="4"/>
  <c r="F81" i="4"/>
  <c r="G81" i="4"/>
  <c r="H81" i="4"/>
  <c r="F82" i="4"/>
  <c r="G82" i="4"/>
  <c r="H82" i="4"/>
  <c r="F83" i="4"/>
  <c r="G83" i="4"/>
  <c r="H83" i="4"/>
  <c r="F84" i="4"/>
  <c r="G84" i="4"/>
  <c r="H84" i="4"/>
  <c r="F85" i="4"/>
  <c r="G85" i="4"/>
  <c r="H85" i="4"/>
  <c r="F86" i="4"/>
  <c r="G86" i="4"/>
  <c r="H86" i="4"/>
  <c r="F87" i="4"/>
  <c r="G87" i="4"/>
  <c r="H87" i="4"/>
  <c r="F88" i="4"/>
  <c r="G88" i="4"/>
  <c r="H88" i="4"/>
  <c r="F89" i="4"/>
  <c r="G89" i="4"/>
  <c r="H89" i="4"/>
  <c r="F90" i="4"/>
  <c r="G90" i="4"/>
  <c r="H90" i="4"/>
  <c r="F91" i="4"/>
  <c r="G91" i="4"/>
  <c r="H91" i="4"/>
  <c r="F92" i="4"/>
  <c r="G92" i="4"/>
  <c r="H92" i="4"/>
  <c r="F93" i="4"/>
  <c r="G93" i="4"/>
  <c r="H93" i="4"/>
  <c r="F94" i="4"/>
  <c r="G94" i="4"/>
  <c r="H94" i="4"/>
  <c r="F95" i="4"/>
  <c r="G95" i="4"/>
  <c r="H95" i="4"/>
  <c r="F96" i="4"/>
  <c r="G96" i="4"/>
  <c r="H96" i="4"/>
  <c r="F97" i="4"/>
  <c r="G97" i="4"/>
  <c r="H97" i="4"/>
  <c r="F98" i="4"/>
  <c r="G98" i="4"/>
  <c r="H98" i="4"/>
  <c r="F99" i="4"/>
  <c r="G99" i="4"/>
  <c r="H99" i="4"/>
  <c r="F100" i="4"/>
  <c r="G100" i="4"/>
  <c r="H100" i="4"/>
  <c r="F101" i="4"/>
  <c r="G101" i="4"/>
  <c r="H101" i="4"/>
  <c r="F102" i="4"/>
  <c r="G102" i="4"/>
  <c r="H102" i="4"/>
  <c r="F103" i="4"/>
  <c r="G103" i="4"/>
  <c r="H103" i="4"/>
  <c r="F104" i="4"/>
  <c r="G104" i="4"/>
  <c r="H104" i="4"/>
  <c r="F105" i="4"/>
  <c r="G105" i="4"/>
  <c r="H105" i="4"/>
  <c r="F106" i="4"/>
  <c r="G106" i="4"/>
  <c r="H106" i="4"/>
  <c r="F107" i="4"/>
  <c r="G107" i="4"/>
  <c r="H107" i="4"/>
  <c r="F108" i="4"/>
  <c r="G108" i="4"/>
  <c r="H108" i="4"/>
  <c r="F109" i="4"/>
  <c r="G109" i="4"/>
  <c r="H109" i="4"/>
  <c r="F110" i="4"/>
  <c r="G110" i="4"/>
  <c r="H110" i="4"/>
  <c r="F111" i="4"/>
  <c r="G111" i="4"/>
  <c r="H111" i="4"/>
  <c r="F112" i="4"/>
  <c r="G112" i="4"/>
  <c r="H112" i="4"/>
  <c r="F113" i="4"/>
  <c r="G113" i="4"/>
  <c r="H113" i="4"/>
  <c r="F114" i="4"/>
  <c r="G114" i="4"/>
  <c r="H114" i="4"/>
  <c r="F115" i="4"/>
  <c r="G115" i="4"/>
  <c r="H115" i="4"/>
  <c r="F116" i="4"/>
  <c r="G116" i="4"/>
  <c r="H116" i="4"/>
  <c r="F117" i="4"/>
  <c r="G117" i="4"/>
  <c r="H117" i="4"/>
  <c r="F118" i="4"/>
  <c r="G118" i="4"/>
  <c r="H118" i="4"/>
  <c r="F119" i="4"/>
  <c r="G119" i="4"/>
  <c r="H119" i="4"/>
  <c r="F120" i="4"/>
  <c r="G120" i="4"/>
  <c r="H120" i="4"/>
  <c r="F121" i="4"/>
  <c r="G121" i="4"/>
  <c r="H121" i="4"/>
  <c r="F122" i="4"/>
  <c r="G122" i="4"/>
  <c r="H122" i="4"/>
  <c r="F123" i="4"/>
  <c r="G123" i="4"/>
  <c r="H123" i="4"/>
  <c r="F124" i="4"/>
  <c r="G124" i="4"/>
  <c r="H124" i="4"/>
  <c r="F125" i="4"/>
  <c r="G125" i="4"/>
  <c r="H125" i="4"/>
  <c r="F126" i="4"/>
  <c r="G126" i="4"/>
  <c r="H126" i="4"/>
  <c r="F127" i="4"/>
  <c r="G127" i="4"/>
  <c r="H127" i="4"/>
  <c r="F128" i="4"/>
  <c r="G128" i="4"/>
  <c r="H128" i="4"/>
  <c r="F129" i="4"/>
  <c r="G129" i="4"/>
  <c r="H129" i="4"/>
  <c r="F130" i="4"/>
  <c r="G130" i="4"/>
  <c r="H130" i="4"/>
  <c r="F131" i="4"/>
  <c r="G131" i="4"/>
  <c r="H131" i="4"/>
  <c r="F132" i="4"/>
  <c r="G132" i="4"/>
  <c r="H132" i="4"/>
  <c r="F133" i="4"/>
  <c r="G133" i="4"/>
  <c r="H133" i="4"/>
  <c r="F134" i="4"/>
  <c r="G134" i="4"/>
  <c r="H134" i="4"/>
  <c r="F135" i="4"/>
  <c r="G135" i="4"/>
  <c r="H135" i="4"/>
  <c r="F136" i="4"/>
  <c r="G136" i="4"/>
  <c r="H136" i="4"/>
  <c r="F137" i="4"/>
  <c r="G137" i="4"/>
  <c r="H137" i="4"/>
  <c r="F138" i="4"/>
  <c r="G138" i="4"/>
  <c r="H138" i="4"/>
  <c r="F139" i="4"/>
  <c r="G139" i="4"/>
  <c r="H139" i="4"/>
  <c r="F140" i="4"/>
  <c r="G140" i="4"/>
  <c r="H140" i="4"/>
  <c r="F141" i="4"/>
  <c r="G141" i="4"/>
  <c r="H141" i="4"/>
  <c r="F142" i="4"/>
  <c r="G142" i="4"/>
  <c r="H142" i="4"/>
  <c r="F143" i="4"/>
  <c r="G143" i="4"/>
  <c r="H143" i="4"/>
  <c r="F144" i="4"/>
  <c r="G144" i="4"/>
  <c r="H144" i="4"/>
  <c r="F145" i="4"/>
  <c r="G145" i="4"/>
  <c r="H145" i="4"/>
  <c r="F146" i="4"/>
  <c r="G146" i="4"/>
  <c r="H146" i="4"/>
  <c r="F147" i="4"/>
  <c r="G147" i="4"/>
  <c r="H147" i="4"/>
  <c r="F148" i="4"/>
  <c r="G148" i="4"/>
  <c r="H148" i="4"/>
  <c r="F149" i="4"/>
  <c r="G149" i="4"/>
  <c r="H149" i="4"/>
  <c r="F150" i="4"/>
  <c r="G150" i="4"/>
  <c r="H150" i="4"/>
  <c r="F151" i="4"/>
  <c r="G151" i="4"/>
  <c r="H151" i="4"/>
  <c r="F152" i="4"/>
  <c r="G152" i="4"/>
  <c r="H152" i="4"/>
  <c r="F153" i="4"/>
  <c r="G153" i="4"/>
  <c r="H153" i="4"/>
  <c r="F154" i="4"/>
  <c r="G154" i="4"/>
  <c r="H154" i="4"/>
  <c r="F155" i="4"/>
  <c r="G155" i="4"/>
  <c r="H155" i="4"/>
  <c r="F156" i="4"/>
  <c r="G156" i="4"/>
  <c r="H156" i="4"/>
  <c r="F157" i="4"/>
  <c r="G157" i="4"/>
  <c r="H157" i="4"/>
  <c r="F158" i="4"/>
  <c r="G158" i="4"/>
  <c r="H158" i="4"/>
  <c r="F159" i="4"/>
  <c r="G159" i="4"/>
  <c r="H159" i="4"/>
  <c r="F160" i="4"/>
  <c r="G160" i="4"/>
  <c r="H160" i="4"/>
  <c r="F161" i="4"/>
  <c r="G161" i="4"/>
  <c r="H161" i="4"/>
  <c r="F162" i="4"/>
  <c r="G162" i="4"/>
  <c r="H162" i="4"/>
  <c r="F163" i="4"/>
  <c r="G163" i="4"/>
  <c r="H163" i="4"/>
  <c r="F164" i="4"/>
  <c r="G164" i="4"/>
  <c r="H164" i="4"/>
  <c r="F165" i="4"/>
  <c r="G165" i="4"/>
  <c r="H165" i="4"/>
  <c r="F166" i="4"/>
  <c r="G166" i="4"/>
  <c r="H166" i="4"/>
  <c r="F167" i="4"/>
  <c r="G167" i="4"/>
  <c r="H167" i="4"/>
  <c r="F168" i="4"/>
  <c r="G168" i="4"/>
  <c r="H168" i="4"/>
  <c r="F169" i="4"/>
  <c r="G169" i="4"/>
  <c r="H169" i="4"/>
  <c r="F170" i="4"/>
  <c r="G170" i="4"/>
  <c r="H170" i="4"/>
  <c r="F171" i="4"/>
  <c r="G171" i="4"/>
  <c r="H171" i="4"/>
  <c r="F172" i="4"/>
  <c r="G172" i="4"/>
  <c r="H172" i="4"/>
  <c r="F173" i="4"/>
  <c r="G173" i="4"/>
  <c r="H173" i="4"/>
  <c r="F174" i="4"/>
  <c r="G174" i="4"/>
  <c r="H174" i="4"/>
  <c r="F175" i="4"/>
  <c r="G175" i="4"/>
  <c r="H175" i="4"/>
  <c r="F176" i="4"/>
  <c r="G176" i="4"/>
  <c r="H176" i="4"/>
  <c r="F177" i="4"/>
  <c r="G177" i="4"/>
  <c r="H177" i="4"/>
  <c r="F178" i="4"/>
  <c r="G178" i="4"/>
  <c r="H178" i="4"/>
  <c r="F179" i="4"/>
  <c r="G179" i="4"/>
  <c r="H179" i="4"/>
  <c r="F180" i="4"/>
  <c r="G180" i="4"/>
  <c r="H180" i="4"/>
  <c r="F181" i="4"/>
  <c r="G181" i="4"/>
  <c r="H181" i="4"/>
  <c r="F182" i="4"/>
  <c r="G182" i="4"/>
  <c r="H182" i="4"/>
  <c r="F183" i="4"/>
  <c r="G183" i="4"/>
  <c r="H183" i="4"/>
  <c r="F184" i="4"/>
  <c r="G184" i="4"/>
  <c r="H184" i="4"/>
  <c r="F185" i="4"/>
  <c r="G185" i="4"/>
  <c r="H185" i="4"/>
  <c r="F186" i="4"/>
  <c r="G186" i="4"/>
  <c r="H186" i="4"/>
  <c r="F187" i="4"/>
  <c r="G187" i="4"/>
  <c r="H187" i="4"/>
  <c r="F188" i="4"/>
  <c r="G188" i="4"/>
  <c r="H188" i="4"/>
  <c r="F189" i="4"/>
  <c r="G189" i="4"/>
  <c r="H189" i="4"/>
  <c r="F190" i="4"/>
  <c r="G190" i="4"/>
  <c r="H190" i="4"/>
  <c r="G2" i="4"/>
  <c r="H2" i="4"/>
  <c r="F2" i="4"/>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G272"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I164"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E136" i="1"/>
  <c r="E135" i="1"/>
  <c r="E134" i="1"/>
  <c r="E133" i="1"/>
  <c r="E132" i="1"/>
  <c r="E131" i="1"/>
  <c r="E130" i="1"/>
  <c r="E129" i="1"/>
  <c r="E128" i="1"/>
  <c r="E127" i="1"/>
  <c r="E126" i="1"/>
  <c r="E125" i="1"/>
  <c r="E124" i="1"/>
  <c r="E123" i="1"/>
  <c r="E122" i="1"/>
  <c r="E121" i="1"/>
  <c r="E120" i="1"/>
  <c r="E119" i="1"/>
  <c r="E110" i="1"/>
  <c r="E111" i="1"/>
  <c r="E112" i="1"/>
  <c r="E113" i="1"/>
  <c r="E114" i="1"/>
  <c r="E115" i="1"/>
  <c r="E116" i="1"/>
  <c r="E117" i="1"/>
  <c r="E118" i="1"/>
  <c r="G110" i="1"/>
  <c r="I110"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I109" i="1"/>
  <c r="I108" i="1"/>
  <c r="I107" i="1"/>
  <c r="I106" i="1"/>
  <c r="I105" i="1"/>
  <c r="I104" i="1"/>
  <c r="I103" i="1"/>
  <c r="I102" i="1"/>
  <c r="I101" i="1"/>
  <c r="I100" i="1"/>
  <c r="I99" i="1"/>
  <c r="I98" i="1"/>
  <c r="I97" i="1"/>
  <c r="I96" i="1"/>
  <c r="I95" i="1"/>
  <c r="I94" i="1"/>
  <c r="I93" i="1"/>
  <c r="I92" i="1"/>
  <c r="I91" i="1"/>
  <c r="I90" i="1"/>
  <c r="I89" i="1"/>
  <c r="I88" i="1"/>
  <c r="I87" i="1"/>
  <c r="I86" i="1"/>
  <c r="I85" i="1"/>
  <c r="I84" i="1"/>
  <c r="E109" i="1"/>
  <c r="E108" i="1"/>
  <c r="E107" i="1"/>
  <c r="E106" i="1"/>
  <c r="E105" i="1"/>
  <c r="E104" i="1"/>
  <c r="E103" i="1"/>
  <c r="E102" i="1"/>
  <c r="E101" i="1"/>
  <c r="E100" i="1"/>
  <c r="E99" i="1"/>
  <c r="E98" i="1"/>
  <c r="E97" i="1"/>
  <c r="E96" i="1"/>
  <c r="E95" i="1"/>
  <c r="E94" i="1"/>
  <c r="E93" i="1"/>
  <c r="E92" i="1"/>
  <c r="E83" i="1"/>
  <c r="E84" i="1"/>
  <c r="E85" i="1"/>
  <c r="E86" i="1"/>
  <c r="E87" i="1"/>
  <c r="E88" i="1"/>
  <c r="E89" i="1"/>
  <c r="E90" i="1"/>
  <c r="E91" i="1"/>
  <c r="I83" i="1"/>
  <c r="I82" i="1"/>
  <c r="I81" i="1"/>
  <c r="I80" i="1"/>
  <c r="I79" i="1"/>
  <c r="I78" i="1"/>
  <c r="I77" i="1"/>
  <c r="I76" i="1"/>
  <c r="I75" i="1"/>
  <c r="I74" i="1"/>
  <c r="I73" i="1"/>
  <c r="I72" i="1"/>
  <c r="I71" i="1"/>
  <c r="I70" i="1"/>
  <c r="I69" i="1"/>
  <c r="I68" i="1"/>
  <c r="I67" i="1"/>
  <c r="I66" i="1"/>
  <c r="I65" i="1"/>
  <c r="I64" i="1"/>
  <c r="I63" i="1"/>
  <c r="I62" i="1"/>
  <c r="I61" i="1"/>
  <c r="I60" i="1"/>
  <c r="I59" i="1"/>
  <c r="I58" i="1"/>
  <c r="I57" i="1"/>
  <c r="E74" i="1"/>
  <c r="E75" i="1"/>
  <c r="E76" i="1"/>
  <c r="E77" i="1"/>
  <c r="E78" i="1"/>
  <c r="E79" i="1"/>
  <c r="E80" i="1"/>
  <c r="E81" i="1"/>
  <c r="E82" i="1"/>
  <c r="I56" i="1"/>
  <c r="I55" i="1"/>
  <c r="I54" i="1"/>
  <c r="I53" i="1"/>
  <c r="I52" i="1"/>
  <c r="I51" i="1"/>
  <c r="I50" i="1"/>
  <c r="I49" i="1"/>
  <c r="I48" i="1"/>
  <c r="I47" i="1"/>
  <c r="I46" i="1"/>
  <c r="I45" i="1"/>
  <c r="I44" i="1"/>
  <c r="I43" i="1"/>
  <c r="I42" i="1"/>
  <c r="I41" i="1"/>
  <c r="I40" i="1"/>
  <c r="I39" i="1"/>
  <c r="I38" i="1"/>
  <c r="I37" i="1"/>
  <c r="I36" i="1"/>
  <c r="I35" i="1"/>
  <c r="I34" i="1"/>
  <c r="I33" i="1"/>
  <c r="I32" i="1"/>
  <c r="I31" i="1"/>
  <c r="I30" i="1"/>
  <c r="E65" i="1"/>
  <c r="E66" i="1"/>
  <c r="E67" i="1"/>
  <c r="E68" i="1"/>
  <c r="E69" i="1"/>
  <c r="E70" i="1"/>
  <c r="E71" i="1"/>
  <c r="E72" i="1"/>
  <c r="E73" i="1"/>
  <c r="E56" i="1"/>
  <c r="E57" i="1"/>
  <c r="E58" i="1"/>
  <c r="E59" i="1"/>
  <c r="E60" i="1"/>
  <c r="E61" i="1"/>
  <c r="E62" i="1"/>
  <c r="E63" i="1"/>
  <c r="E64" i="1"/>
  <c r="E47" i="1"/>
  <c r="E48" i="1"/>
  <c r="E49" i="1"/>
  <c r="E50" i="1"/>
  <c r="E51" i="1"/>
  <c r="E52" i="1"/>
  <c r="E53" i="1"/>
  <c r="E54" i="1"/>
  <c r="E55" i="1"/>
  <c r="E38" i="1"/>
  <c r="E39" i="1"/>
  <c r="E40" i="1"/>
  <c r="E41" i="1"/>
  <c r="E42" i="1"/>
  <c r="E43" i="1"/>
  <c r="E44" i="1"/>
  <c r="E45" i="1"/>
  <c r="E46" i="1"/>
  <c r="I29" i="1"/>
  <c r="E29" i="1"/>
  <c r="E30" i="1"/>
  <c r="E31" i="1"/>
  <c r="E32" i="1"/>
  <c r="E33" i="1"/>
  <c r="E34" i="1"/>
  <c r="E35" i="1"/>
  <c r="E36" i="1"/>
  <c r="E37" i="1"/>
  <c r="I28" i="1"/>
  <c r="I27" i="1"/>
  <c r="I26" i="1"/>
  <c r="I25" i="1"/>
  <c r="I24" i="1"/>
  <c r="I23" i="1"/>
  <c r="I22" i="1"/>
  <c r="I21" i="1"/>
  <c r="I20" i="1"/>
  <c r="I19" i="1"/>
  <c r="I18" i="1"/>
  <c r="I17" i="1"/>
  <c r="I16" i="1"/>
  <c r="I15" i="1"/>
  <c r="I14" i="1"/>
  <c r="I13" i="1"/>
  <c r="I12" i="1"/>
  <c r="I11" i="1"/>
  <c r="H11" i="1"/>
  <c r="H12" i="1"/>
  <c r="H13" i="1"/>
  <c r="H14" i="1"/>
  <c r="H15" i="1"/>
  <c r="H16" i="1"/>
  <c r="H17" i="1"/>
  <c r="H18" i="1"/>
  <c r="H19" i="1"/>
  <c r="H20" i="1"/>
  <c r="H21" i="1"/>
  <c r="H22" i="1"/>
  <c r="H23" i="1"/>
  <c r="H24" i="1"/>
  <c r="H25" i="1"/>
  <c r="H26" i="1"/>
  <c r="H27" i="1"/>
  <c r="H28" i="1"/>
  <c r="G11" i="1"/>
  <c r="G12" i="1"/>
  <c r="G13" i="1"/>
  <c r="G14" i="1"/>
  <c r="G15" i="1"/>
  <c r="G16" i="1"/>
  <c r="G17" i="1"/>
  <c r="G18" i="1"/>
  <c r="G19" i="1"/>
  <c r="G20" i="1"/>
  <c r="G21" i="1"/>
  <c r="G22" i="1"/>
  <c r="G23" i="1"/>
  <c r="G24" i="1"/>
  <c r="G25" i="1"/>
  <c r="G26" i="1"/>
  <c r="G27" i="1"/>
  <c r="G28" i="1"/>
  <c r="E20" i="1"/>
  <c r="E21" i="1"/>
  <c r="E22" i="1"/>
  <c r="E23" i="1"/>
  <c r="E24" i="1"/>
  <c r="E25" i="1"/>
  <c r="E26" i="1"/>
  <c r="E27" i="1"/>
  <c r="E28" i="1"/>
  <c r="E11" i="1"/>
  <c r="E12" i="1"/>
  <c r="E13" i="1"/>
  <c r="E14" i="1"/>
  <c r="E15" i="1"/>
  <c r="E16" i="1"/>
  <c r="E17" i="1"/>
  <c r="E18" i="1"/>
  <c r="E19" i="1"/>
  <c r="I2" i="1"/>
  <c r="I3" i="1"/>
  <c r="I4" i="1"/>
  <c r="I5" i="1"/>
  <c r="I6" i="1"/>
  <c r="I7" i="1"/>
  <c r="I8" i="1"/>
  <c r="I9" i="1"/>
  <c r="I10" i="1"/>
  <c r="H2" i="1"/>
  <c r="H3" i="1"/>
  <c r="H4" i="1"/>
  <c r="H5" i="1"/>
  <c r="H6" i="1"/>
  <c r="H7" i="1"/>
  <c r="H8" i="1"/>
  <c r="H9" i="1"/>
  <c r="H10" i="1"/>
  <c r="G2" i="1"/>
  <c r="G3" i="1"/>
  <c r="G4" i="1"/>
  <c r="G5" i="1"/>
  <c r="G6" i="1"/>
  <c r="G7" i="1"/>
  <c r="G8" i="1"/>
  <c r="G9" i="1"/>
  <c r="G10" i="1"/>
  <c r="E3" i="1"/>
  <c r="E4" i="1"/>
  <c r="E5" i="1"/>
  <c r="E6" i="1"/>
  <c r="E7" i="1"/>
  <c r="E8" i="1"/>
  <c r="E9" i="1"/>
  <c r="E10" i="1"/>
  <c r="E2" i="1"/>
  <c r="G12" i="7" l="1"/>
  <c r="G15" i="7"/>
  <c r="H12" i="7"/>
  <c r="I14" i="7"/>
  <c r="I12" i="7"/>
  <c r="H15" i="7"/>
  <c r="G13" i="7"/>
  <c r="I15" i="7"/>
  <c r="G14" i="7"/>
  <c r="H14" i="7"/>
  <c r="I14" i="6"/>
  <c r="I12" i="6"/>
  <c r="H12" i="6"/>
  <c r="H15" i="6"/>
  <c r="G15" i="6"/>
  <c r="G13" i="6"/>
  <c r="I15" i="6"/>
  <c r="I13" i="6"/>
  <c r="H13" i="6"/>
  <c r="K11" i="4"/>
  <c r="M11" i="4"/>
  <c r="L12" i="4"/>
  <c r="M13" i="4"/>
  <c r="L13" i="4"/>
  <c r="K13" i="4"/>
  <c r="K14" i="4"/>
  <c r="L11" i="4"/>
  <c r="M14" i="4"/>
  <c r="K12" i="4"/>
  <c r="L14" i="4"/>
  <c r="M12" i="4"/>
</calcChain>
</file>

<file path=xl/sharedStrings.xml><?xml version="1.0" encoding="utf-8"?>
<sst xmlns="http://schemas.openxmlformats.org/spreadsheetml/2006/main" count="1629" uniqueCount="53">
  <si>
    <t>Method</t>
  </si>
  <si>
    <t>Time</t>
  </si>
  <si>
    <t>Tgt</t>
  </si>
  <si>
    <t>Strain</t>
  </si>
  <si>
    <t>K</t>
  </si>
  <si>
    <t>BObj</t>
  </si>
  <si>
    <t>M</t>
  </si>
  <si>
    <t>iAF1260</t>
  </si>
  <si>
    <t>EX_succ_e</t>
  </si>
  <si>
    <t>O</t>
  </si>
  <si>
    <t>P</t>
  </si>
  <si>
    <t>iJO1366</t>
  </si>
  <si>
    <t>iJR904</t>
  </si>
  <si>
    <t>EX_ac_e</t>
  </si>
  <si>
    <t>Myindex</t>
  </si>
  <si>
    <t>Row Labels</t>
  </si>
  <si>
    <t>Grand Total</t>
  </si>
  <si>
    <t>Sum of Time</t>
  </si>
  <si>
    <t>Column Labels</t>
  </si>
  <si>
    <t>Sum of C_Che</t>
  </si>
  <si>
    <t>Min</t>
  </si>
  <si>
    <t>Max</t>
  </si>
  <si>
    <t>Avg</t>
  </si>
  <si>
    <t>Stdv</t>
  </si>
  <si>
    <t>Var</t>
  </si>
  <si>
    <t>Total Min</t>
  </si>
  <si>
    <t>Total Max</t>
  </si>
  <si>
    <t>Total Avg</t>
  </si>
  <si>
    <t>Total Stdv</t>
  </si>
  <si>
    <t>Total Var</t>
  </si>
  <si>
    <t>v[b]</t>
  </si>
  <si>
    <t>v[c]</t>
  </si>
  <si>
    <t>f</t>
  </si>
  <si>
    <t>Benchmark</t>
  </si>
  <si>
    <t>O. A</t>
  </si>
  <si>
    <t>P. A</t>
  </si>
  <si>
    <t>FQ</t>
  </si>
  <si>
    <t>Med</t>
  </si>
  <si>
    <t>TQ</t>
  </si>
  <si>
    <t>Diff</t>
  </si>
  <si>
    <t>Column1</t>
  </si>
  <si>
    <t>Var of Time</t>
  </si>
  <si>
    <t>OA</t>
  </si>
  <si>
    <t>PA</t>
  </si>
  <si>
    <t>K1</t>
  </si>
  <si>
    <t>K2</t>
  </si>
  <si>
    <t>K3</t>
  </si>
  <si>
    <t>Average of C_Che</t>
  </si>
  <si>
    <t>ac</t>
  </si>
  <si>
    <t>succ</t>
  </si>
  <si>
    <t>iJO</t>
  </si>
  <si>
    <t>iAF</t>
  </si>
  <si>
    <t>iJR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</si>
</sst>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4"/>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[Master_file.xlsx]Sheet2!PivotTable5</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M</c:v>
                </c:pt>
              </c:strCache>
            </c:strRef>
          </c:tx>
          <c:spPr>
            <a:ln w="28575" cap="rnd">
              <a:solidFill>
                <a:schemeClr val="accent1"/>
              </a:solidFill>
              <a:round/>
            </a:ln>
            <a:effectLst/>
          </c:spPr>
          <c:marker>
            <c:symbol val="none"/>
          </c:marker>
          <c:cat>
            <c:strRef>
              <c:f>Sheet2!$A$5:$A$14</c:f>
              <c:strCache>
                <c:ptCount val="9"/>
                <c:pt idx="0">
                  <c:v>90</c:v>
                </c:pt>
                <c:pt idx="1">
                  <c:v>80</c:v>
                </c:pt>
                <c:pt idx="2">
                  <c:v>70</c:v>
                </c:pt>
                <c:pt idx="3">
                  <c:v>60</c:v>
                </c:pt>
                <c:pt idx="4">
                  <c:v>50</c:v>
                </c:pt>
                <c:pt idx="5">
                  <c:v>40</c:v>
                </c:pt>
                <c:pt idx="6">
                  <c:v>30</c:v>
                </c:pt>
                <c:pt idx="7">
                  <c:v>20</c:v>
                </c:pt>
                <c:pt idx="8">
                  <c:v>10</c:v>
                </c:pt>
              </c:strCache>
            </c:strRef>
          </c:cat>
          <c:val>
            <c:numRef>
              <c:f>Sheet2!$B$5:$B$14</c:f>
              <c:numCache>
                <c:formatCode>General</c:formatCode>
                <c:ptCount val="9"/>
                <c:pt idx="0">
                  <c:v>20.683999999999997</c:v>
                </c:pt>
                <c:pt idx="1">
                  <c:v>17.463000000000001</c:v>
                </c:pt>
                <c:pt idx="2">
                  <c:v>34.326000000000001</c:v>
                </c:pt>
                <c:pt idx="3">
                  <c:v>27.225999999999999</c:v>
                </c:pt>
                <c:pt idx="4">
                  <c:v>35.292999999999999</c:v>
                </c:pt>
                <c:pt idx="5">
                  <c:v>25.173000000000002</c:v>
                </c:pt>
                <c:pt idx="6">
                  <c:v>38.198999999999998</c:v>
                </c:pt>
                <c:pt idx="7">
                  <c:v>25.399000000000001</c:v>
                </c:pt>
                <c:pt idx="8">
                  <c:v>38.19</c:v>
                </c:pt>
              </c:numCache>
            </c:numRef>
          </c:val>
          <c:smooth val="0"/>
          <c:extLst>
            <c:ext xmlns:c16="http://schemas.microsoft.com/office/drawing/2014/chart" uri="{C3380CC4-5D6E-409C-BE32-E72D297353CC}">
              <c16:uniqueId val="{00000000-D6B9-459B-8601-6F584724AA72}"/>
            </c:ext>
          </c:extLst>
        </c:ser>
        <c:ser>
          <c:idx val="1"/>
          <c:order val="1"/>
          <c:tx>
            <c:strRef>
              <c:f>Sheet2!$C$3:$C$4</c:f>
              <c:strCache>
                <c:ptCount val="1"/>
                <c:pt idx="0">
                  <c:v>O</c:v>
                </c:pt>
              </c:strCache>
            </c:strRef>
          </c:tx>
          <c:spPr>
            <a:ln w="28575" cap="rnd">
              <a:solidFill>
                <a:schemeClr val="accent2"/>
              </a:solidFill>
              <a:round/>
            </a:ln>
            <a:effectLst/>
          </c:spPr>
          <c:marker>
            <c:symbol val="none"/>
          </c:marker>
          <c:cat>
            <c:strRef>
              <c:f>Sheet2!$A$5:$A$14</c:f>
              <c:strCache>
                <c:ptCount val="9"/>
                <c:pt idx="0">
                  <c:v>90</c:v>
                </c:pt>
                <c:pt idx="1">
                  <c:v>80</c:v>
                </c:pt>
                <c:pt idx="2">
                  <c:v>70</c:v>
                </c:pt>
                <c:pt idx="3">
                  <c:v>60</c:v>
                </c:pt>
                <c:pt idx="4">
                  <c:v>50</c:v>
                </c:pt>
                <c:pt idx="5">
                  <c:v>40</c:v>
                </c:pt>
                <c:pt idx="6">
                  <c:v>30</c:v>
                </c:pt>
                <c:pt idx="7">
                  <c:v>20</c:v>
                </c:pt>
                <c:pt idx="8">
                  <c:v>10</c:v>
                </c:pt>
              </c:strCache>
            </c:strRef>
          </c:cat>
          <c:val>
            <c:numRef>
              <c:f>Sheet2!$C$5:$C$14</c:f>
              <c:numCache>
                <c:formatCode>General</c:formatCode>
                <c:ptCount val="9"/>
                <c:pt idx="0">
                  <c:v>2.4649999999999999</c:v>
                </c:pt>
                <c:pt idx="1">
                  <c:v>2.2410000000000001</c:v>
                </c:pt>
                <c:pt idx="2">
                  <c:v>2.4180000000000001</c:v>
                </c:pt>
                <c:pt idx="3">
                  <c:v>3.0350000000000001</c:v>
                </c:pt>
                <c:pt idx="4">
                  <c:v>2.7909999999999999</c:v>
                </c:pt>
                <c:pt idx="5">
                  <c:v>2.5419999999999998</c:v>
                </c:pt>
                <c:pt idx="6">
                  <c:v>2.6660000000000004</c:v>
                </c:pt>
                <c:pt idx="7">
                  <c:v>2.5510000000000002</c:v>
                </c:pt>
                <c:pt idx="8">
                  <c:v>2.532</c:v>
                </c:pt>
              </c:numCache>
            </c:numRef>
          </c:val>
          <c:smooth val="0"/>
          <c:extLst>
            <c:ext xmlns:c16="http://schemas.microsoft.com/office/drawing/2014/chart" uri="{C3380CC4-5D6E-409C-BE32-E72D297353CC}">
              <c16:uniqueId val="{00000001-D6B9-459B-8601-6F584724AA72}"/>
            </c:ext>
          </c:extLst>
        </c:ser>
        <c:ser>
          <c:idx val="2"/>
          <c:order val="2"/>
          <c:tx>
            <c:strRef>
              <c:f>Sheet2!$D$3:$D$4</c:f>
              <c:strCache>
                <c:ptCount val="1"/>
                <c:pt idx="0">
                  <c:v>P</c:v>
                </c:pt>
              </c:strCache>
            </c:strRef>
          </c:tx>
          <c:spPr>
            <a:ln w="28575" cap="rnd">
              <a:solidFill>
                <a:schemeClr val="accent3"/>
              </a:solidFill>
              <a:round/>
            </a:ln>
            <a:effectLst/>
          </c:spPr>
          <c:marker>
            <c:symbol val="none"/>
          </c:marker>
          <c:cat>
            <c:strRef>
              <c:f>Sheet2!$A$5:$A$14</c:f>
              <c:strCache>
                <c:ptCount val="9"/>
                <c:pt idx="0">
                  <c:v>90</c:v>
                </c:pt>
                <c:pt idx="1">
                  <c:v>80</c:v>
                </c:pt>
                <c:pt idx="2">
                  <c:v>70</c:v>
                </c:pt>
                <c:pt idx="3">
                  <c:v>60</c:v>
                </c:pt>
                <c:pt idx="4">
                  <c:v>50</c:v>
                </c:pt>
                <c:pt idx="5">
                  <c:v>40</c:v>
                </c:pt>
                <c:pt idx="6">
                  <c:v>30</c:v>
                </c:pt>
                <c:pt idx="7">
                  <c:v>20</c:v>
                </c:pt>
                <c:pt idx="8">
                  <c:v>10</c:v>
                </c:pt>
              </c:strCache>
            </c:strRef>
          </c:cat>
          <c:val>
            <c:numRef>
              <c:f>Sheet2!$D$5:$D$14</c:f>
              <c:numCache>
                <c:formatCode>General</c:formatCode>
                <c:ptCount val="9"/>
                <c:pt idx="0">
                  <c:v>1.92</c:v>
                </c:pt>
                <c:pt idx="1">
                  <c:v>1.887</c:v>
                </c:pt>
                <c:pt idx="2">
                  <c:v>1.7690000000000001</c:v>
                </c:pt>
                <c:pt idx="3">
                  <c:v>2.7050000000000001</c:v>
                </c:pt>
                <c:pt idx="4">
                  <c:v>2.4700000000000002</c:v>
                </c:pt>
                <c:pt idx="5">
                  <c:v>1.8780000000000001</c:v>
                </c:pt>
                <c:pt idx="6">
                  <c:v>2.4079999999999999</c:v>
                </c:pt>
                <c:pt idx="7">
                  <c:v>2.3650000000000002</c:v>
                </c:pt>
                <c:pt idx="8">
                  <c:v>2.323</c:v>
                </c:pt>
              </c:numCache>
            </c:numRef>
          </c:val>
          <c:smooth val="0"/>
          <c:extLst>
            <c:ext xmlns:c16="http://schemas.microsoft.com/office/drawing/2014/chart" uri="{C3380CC4-5D6E-409C-BE32-E72D297353CC}">
              <c16:uniqueId val="{00000002-D6B9-459B-8601-6F584724AA72}"/>
            </c:ext>
          </c:extLst>
        </c:ser>
        <c:dLbls>
          <c:showLegendKey val="0"/>
          <c:showVal val="0"/>
          <c:showCatName val="0"/>
          <c:showSerName val="0"/>
          <c:showPercent val="0"/>
          <c:showBubbleSize val="0"/>
        </c:dLbls>
        <c:smooth val="0"/>
        <c:axId val="2146953280"/>
        <c:axId val="1800600784"/>
      </c:lineChart>
      <c:catAx>
        <c:axId val="214695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600784"/>
        <c:crosses val="autoZero"/>
        <c:auto val="1"/>
        <c:lblAlgn val="ctr"/>
        <c:lblOffset val="100"/>
        <c:noMultiLvlLbl val="0"/>
      </c:catAx>
      <c:valAx>
        <c:axId val="180060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95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[Master_file.xlsx]Sheet3!PivotTable8</c:name>
    <c:fmtId val="0"/>
  </c:pivotSource>
  <c:chart>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Sheet3!$B$3:$B$4</c:f>
              <c:strCache>
                <c:ptCount val="1"/>
                <c:pt idx="0">
                  <c:v>1</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Sheet3!$A$5:$A$8</c:f>
              <c:strCache>
                <c:ptCount val="3"/>
                <c:pt idx="0">
                  <c:v>Benchmark</c:v>
                </c:pt>
                <c:pt idx="1">
                  <c:v>O. A</c:v>
                </c:pt>
                <c:pt idx="2">
                  <c:v>P. A</c:v>
                </c:pt>
              </c:strCache>
            </c:strRef>
          </c:cat>
          <c:val>
            <c:numRef>
              <c:f>Sheet3!$B$5:$B$8</c:f>
              <c:numCache>
                <c:formatCode>0.00%</c:formatCode>
                <c:ptCount val="3"/>
                <c:pt idx="1">
                  <c:v>-0.91127797734708127</c:v>
                </c:pt>
                <c:pt idx="2">
                  <c:v>-0.92470023248445332</c:v>
                </c:pt>
              </c:numCache>
            </c:numRef>
          </c:val>
          <c:extLst>
            <c:ext xmlns:c16="http://schemas.microsoft.com/office/drawing/2014/chart" uri="{C3380CC4-5D6E-409C-BE32-E72D297353CC}">
              <c16:uniqueId val="{00000000-8550-42F0-9E87-3CC2916D35E0}"/>
            </c:ext>
          </c:extLst>
        </c:ser>
        <c:ser>
          <c:idx val="1"/>
          <c:order val="1"/>
          <c:tx>
            <c:strRef>
              <c:f>Sheet3!$C$3:$C$4</c:f>
              <c:strCache>
                <c:ptCount val="1"/>
                <c:pt idx="0">
                  <c:v>2</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Sheet3!$A$5:$A$8</c:f>
              <c:strCache>
                <c:ptCount val="3"/>
                <c:pt idx="0">
                  <c:v>Benchmark</c:v>
                </c:pt>
                <c:pt idx="1">
                  <c:v>O. A</c:v>
                </c:pt>
                <c:pt idx="2">
                  <c:v>P. A</c:v>
                </c:pt>
              </c:strCache>
            </c:strRef>
          </c:cat>
          <c:val>
            <c:numRef>
              <c:f>Sheet3!$C$5:$C$8</c:f>
              <c:numCache>
                <c:formatCode>0.00%</c:formatCode>
                <c:ptCount val="3"/>
                <c:pt idx="1">
                  <c:v>-0.50351577071219478</c:v>
                </c:pt>
                <c:pt idx="2">
                  <c:v>-0.59639747720204628</c:v>
                </c:pt>
              </c:numCache>
            </c:numRef>
          </c:val>
          <c:extLst>
            <c:ext xmlns:c16="http://schemas.microsoft.com/office/drawing/2014/chart" uri="{C3380CC4-5D6E-409C-BE32-E72D297353CC}">
              <c16:uniqueId val="{00000001-8550-42F0-9E87-3CC2916D35E0}"/>
            </c:ext>
          </c:extLst>
        </c:ser>
        <c:ser>
          <c:idx val="2"/>
          <c:order val="2"/>
          <c:tx>
            <c:strRef>
              <c:f>Sheet3!$D$3:$D$4</c:f>
              <c:strCache>
                <c:ptCount val="1"/>
                <c:pt idx="0">
                  <c:v>3</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Sheet3!$A$5:$A$8</c:f>
              <c:strCache>
                <c:ptCount val="3"/>
                <c:pt idx="0">
                  <c:v>Benchmark</c:v>
                </c:pt>
                <c:pt idx="1">
                  <c:v>O. A</c:v>
                </c:pt>
                <c:pt idx="2">
                  <c:v>P. A</c:v>
                </c:pt>
              </c:strCache>
            </c:strRef>
          </c:cat>
          <c:val>
            <c:numRef>
              <c:f>Sheet3!$D$5:$D$8</c:f>
              <c:numCache>
                <c:formatCode>0.00%</c:formatCode>
                <c:ptCount val="3"/>
                <c:pt idx="1">
                  <c:v>0.41616585857028188</c:v>
                </c:pt>
                <c:pt idx="2">
                  <c:v>1.2922352120953347</c:v>
                </c:pt>
              </c:numCache>
            </c:numRef>
          </c:val>
          <c:extLst>
            <c:ext xmlns:c16="http://schemas.microsoft.com/office/drawing/2014/chart" uri="{C3380CC4-5D6E-409C-BE32-E72D297353CC}">
              <c16:uniqueId val="{00000002-8550-42F0-9E87-3CC2916D35E0}"/>
            </c:ext>
          </c:extLst>
        </c:ser>
        <c:dLbls>
          <c:dLblPos val="ctr"/>
          <c:showLegendKey val="0"/>
          <c:showVal val="1"/>
          <c:showCatName val="0"/>
          <c:showSerName val="0"/>
          <c:showPercent val="0"/>
          <c:showBubbleSize val="0"/>
        </c:dLbls>
        <c:gapWidth val="79"/>
        <c:overlap val="100"/>
        <c:axId val="1071358239"/>
        <c:axId val="1025649311"/>
      </c:barChart>
      <c:catAx>
        <c:axId val="1071358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25649311"/>
        <c:crosses val="autoZero"/>
        <c:auto val="1"/>
        <c:lblAlgn val="ctr"/>
        <c:lblOffset val="100"/>
        <c:noMultiLvlLbl val="0"/>
      </c:catAx>
      <c:valAx>
        <c:axId val="1025649311"/>
        <c:scaling>
          <c:orientation val="minMax"/>
        </c:scaling>
        <c:delete val="1"/>
        <c:axPos val="l"/>
        <c:numFmt formatCode="0.00%" sourceLinked="1"/>
        <c:majorTickMark val="none"/>
        <c:minorTickMark val="none"/>
        <c:tickLblPos val="nextTo"/>
        <c:crossAx val="107135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Sheet3!$G$19</c:f>
              <c:strCache>
                <c:ptCount val="1"/>
                <c:pt idx="0">
                  <c:v>K1</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Sheet3!$H$18:$J$18</c:f>
              <c:strCache>
                <c:ptCount val="3"/>
                <c:pt idx="0">
                  <c:v>Benchmark</c:v>
                </c:pt>
                <c:pt idx="1">
                  <c:v>O. A</c:v>
                </c:pt>
                <c:pt idx="2">
                  <c:v>P. A</c:v>
                </c:pt>
              </c:strCache>
            </c:strRef>
          </c:cat>
          <c:val>
            <c:numRef>
              <c:f>Sheet3!$H$19:$J$19</c:f>
              <c:numCache>
                <c:formatCode>0.00%</c:formatCode>
                <c:ptCount val="3"/>
                <c:pt idx="1">
                  <c:v>-0.91127797734708127</c:v>
                </c:pt>
                <c:pt idx="2">
                  <c:v>-0.92470023248445332</c:v>
                </c:pt>
              </c:numCache>
            </c:numRef>
          </c:val>
          <c:extLst>
            <c:ext xmlns:c16="http://schemas.microsoft.com/office/drawing/2014/chart" uri="{C3380CC4-5D6E-409C-BE32-E72D297353CC}">
              <c16:uniqueId val="{00000000-B129-4E96-8160-C50574ABA7D6}"/>
            </c:ext>
          </c:extLst>
        </c:ser>
        <c:ser>
          <c:idx val="1"/>
          <c:order val="1"/>
          <c:tx>
            <c:strRef>
              <c:f>Sheet3!$G$20</c:f>
              <c:strCache>
                <c:ptCount val="1"/>
                <c:pt idx="0">
                  <c:v>K2</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Sheet3!$H$18:$J$18</c:f>
              <c:strCache>
                <c:ptCount val="3"/>
                <c:pt idx="0">
                  <c:v>Benchmark</c:v>
                </c:pt>
                <c:pt idx="1">
                  <c:v>O. A</c:v>
                </c:pt>
                <c:pt idx="2">
                  <c:v>P. A</c:v>
                </c:pt>
              </c:strCache>
            </c:strRef>
          </c:cat>
          <c:val>
            <c:numRef>
              <c:f>Sheet3!$H$20:$J$20</c:f>
              <c:numCache>
                <c:formatCode>0.00%</c:formatCode>
                <c:ptCount val="3"/>
                <c:pt idx="1">
                  <c:v>-0.50351577071219478</c:v>
                </c:pt>
                <c:pt idx="2">
                  <c:v>-0.59639747720204628</c:v>
                </c:pt>
              </c:numCache>
            </c:numRef>
          </c:val>
          <c:extLst>
            <c:ext xmlns:c16="http://schemas.microsoft.com/office/drawing/2014/chart" uri="{C3380CC4-5D6E-409C-BE32-E72D297353CC}">
              <c16:uniqueId val="{00000001-B129-4E96-8160-C50574ABA7D6}"/>
            </c:ext>
          </c:extLst>
        </c:ser>
        <c:ser>
          <c:idx val="2"/>
          <c:order val="2"/>
          <c:tx>
            <c:strRef>
              <c:f>Sheet3!$G$21</c:f>
              <c:strCache>
                <c:ptCount val="1"/>
                <c:pt idx="0">
                  <c:v>K3</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Sheet3!$H$18:$J$18</c:f>
              <c:strCache>
                <c:ptCount val="3"/>
                <c:pt idx="0">
                  <c:v>Benchmark</c:v>
                </c:pt>
                <c:pt idx="1">
                  <c:v>O. A</c:v>
                </c:pt>
                <c:pt idx="2">
                  <c:v>P. A</c:v>
                </c:pt>
              </c:strCache>
            </c:strRef>
          </c:cat>
          <c:val>
            <c:numRef>
              <c:f>Sheet3!$H$21:$J$21</c:f>
              <c:numCache>
                <c:formatCode>0.00%</c:formatCode>
                <c:ptCount val="3"/>
                <c:pt idx="1">
                  <c:v>0.41616585857028188</c:v>
                </c:pt>
                <c:pt idx="2">
                  <c:v>1.2922352120953347</c:v>
                </c:pt>
              </c:numCache>
            </c:numRef>
          </c:val>
          <c:extLst>
            <c:ext xmlns:c16="http://schemas.microsoft.com/office/drawing/2014/chart" uri="{C3380CC4-5D6E-409C-BE32-E72D297353CC}">
              <c16:uniqueId val="{00000002-B129-4E96-8160-C50574ABA7D6}"/>
            </c:ext>
          </c:extLst>
        </c:ser>
        <c:dLbls>
          <c:dLblPos val="ctr"/>
          <c:showLegendKey val="0"/>
          <c:showVal val="1"/>
          <c:showCatName val="0"/>
          <c:showSerName val="0"/>
          <c:showPercent val="0"/>
          <c:showBubbleSize val="0"/>
        </c:dLbls>
        <c:gapWidth val="79"/>
        <c:overlap val="100"/>
        <c:axId val="1046135375"/>
        <c:axId val="983337664"/>
      </c:barChart>
      <c:catAx>
        <c:axId val="1046135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83337664"/>
        <c:crosses val="autoZero"/>
        <c:auto val="1"/>
        <c:lblAlgn val="ctr"/>
        <c:lblOffset val="100"/>
        <c:noMultiLvlLbl val="0"/>
      </c:catAx>
      <c:valAx>
        <c:axId val="983337664"/>
        <c:scaling>
          <c:orientation val="minMax"/>
        </c:scaling>
        <c:delete val="1"/>
        <c:axPos val="l"/>
        <c:numFmt formatCode="General" sourceLinked="1"/>
        <c:majorTickMark val="none"/>
        <c:minorTickMark val="none"/>
        <c:tickLblPos val="nextTo"/>
        <c:crossAx val="10461353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cat>
            <c:strRef>
              <c:f>KS!$K$9:$M$9</c:f>
              <c:strCache>
                <c:ptCount val="3"/>
                <c:pt idx="0">
                  <c:v>Benchmark</c:v>
                </c:pt>
                <c:pt idx="1">
                  <c:v>O. A</c:v>
                </c:pt>
                <c:pt idx="2">
                  <c:v>P. A</c:v>
                </c:pt>
              </c:strCache>
            </c:strRef>
          </c:cat>
          <c:val>
            <c:numRef>
              <c:f>KS!$K$10:$M$10</c:f>
              <c:numCache>
                <c:formatCode>General</c:formatCode>
                <c:ptCount val="3"/>
                <c:pt idx="0">
                  <c:v>-4.1436155051677172E-2</c:v>
                </c:pt>
                <c:pt idx="1">
                  <c:v>-0.44009319012527703</c:v>
                </c:pt>
                <c:pt idx="2">
                  <c:v>-0.46470596206783066</c:v>
                </c:pt>
              </c:numCache>
            </c:numRef>
          </c:val>
          <c:extLst>
            <c:ext xmlns:c16="http://schemas.microsoft.com/office/drawing/2014/chart" uri="{C3380CC4-5D6E-409C-BE32-E72D297353CC}">
              <c16:uniqueId val="{00000000-DB11-445E-8F29-5A66B2DFB28A}"/>
            </c:ext>
          </c:extLst>
        </c:ser>
        <c:ser>
          <c:idx val="1"/>
          <c:order val="1"/>
          <c:spPr>
            <a:noFill/>
            <a:ln>
              <a:noFill/>
            </a:ln>
            <a:effectLst/>
          </c:spPr>
          <c:invertIfNegative val="0"/>
          <c:errBars>
            <c:errBarType val="minus"/>
            <c:errValType val="percentage"/>
            <c:noEndCap val="1"/>
            <c:val val="100"/>
            <c:spPr>
              <a:noFill/>
              <a:ln w="9525">
                <a:solidFill>
                  <a:schemeClr val="tx1">
                    <a:lumMod val="65000"/>
                    <a:lumOff val="35000"/>
                  </a:schemeClr>
                </a:solidFill>
                <a:round/>
              </a:ln>
              <a:effectLst/>
            </c:spPr>
          </c:errBars>
          <c:cat>
            <c:strRef>
              <c:f>KS!$K$9:$M$9</c:f>
              <c:strCache>
                <c:ptCount val="3"/>
                <c:pt idx="0">
                  <c:v>Benchmark</c:v>
                </c:pt>
                <c:pt idx="1">
                  <c:v>O. A</c:v>
                </c:pt>
                <c:pt idx="2">
                  <c:v>P. A</c:v>
                </c:pt>
              </c:strCache>
            </c:strRef>
          </c:cat>
          <c:val>
            <c:numRef>
              <c:f>KS!$K$11:$M$11</c:f>
              <c:numCache>
                <c:formatCode>General</c:formatCode>
                <c:ptCount val="3"/>
                <c:pt idx="0">
                  <c:v>0.69609390970120177</c:v>
                </c:pt>
                <c:pt idx="1">
                  <c:v>0.85690003244357027</c:v>
                </c:pt>
                <c:pt idx="2">
                  <c:v>1.0320852697188094</c:v>
                </c:pt>
              </c:numCache>
            </c:numRef>
          </c:val>
          <c:extLst>
            <c:ext xmlns:c16="http://schemas.microsoft.com/office/drawing/2014/chart" uri="{C3380CC4-5D6E-409C-BE32-E72D297353CC}">
              <c16:uniqueId val="{00000001-DB11-445E-8F29-5A66B2DFB28A}"/>
            </c:ext>
          </c:extLst>
        </c:ser>
        <c:ser>
          <c:idx val="2"/>
          <c:order val="2"/>
          <c:spPr>
            <a:solidFill>
              <a:schemeClr val="dk1">
                <a:tint val="75000"/>
              </a:schemeClr>
            </a:solidFill>
            <a:ln>
              <a:noFill/>
            </a:ln>
            <a:effectLst/>
          </c:spPr>
          <c:invertIfNegative val="0"/>
          <c:cat>
            <c:strRef>
              <c:f>KS!$K$9:$M$9</c:f>
              <c:strCache>
                <c:ptCount val="3"/>
                <c:pt idx="0">
                  <c:v>Benchmark</c:v>
                </c:pt>
                <c:pt idx="1">
                  <c:v>O. A</c:v>
                </c:pt>
                <c:pt idx="2">
                  <c:v>P. A</c:v>
                </c:pt>
              </c:strCache>
            </c:strRef>
          </c:cat>
          <c:val>
            <c:numRef>
              <c:f>KS!$K$12:$M$12</c:f>
              <c:numCache>
                <c:formatCode>General</c:formatCode>
                <c:ptCount val="3"/>
                <c:pt idx="0">
                  <c:v>0.33363358725796299</c:v>
                </c:pt>
                <c:pt idx="1">
                  <c:v>0.36206762968444628</c:v>
                </c:pt>
                <c:pt idx="2">
                  <c:v>0.22891743240081286</c:v>
                </c:pt>
              </c:numCache>
            </c:numRef>
          </c:val>
          <c:extLst>
            <c:ext xmlns:c16="http://schemas.microsoft.com/office/drawing/2014/chart" uri="{C3380CC4-5D6E-409C-BE32-E72D297353CC}">
              <c16:uniqueId val="{00000002-DB11-445E-8F29-5A66B2DFB28A}"/>
            </c:ext>
          </c:extLst>
        </c:ser>
        <c:ser>
          <c:idx val="3"/>
          <c:order val="3"/>
          <c:spPr>
            <a:solidFill>
              <a:schemeClr val="dk1">
                <a:tint val="98500"/>
              </a:schemeClr>
            </a:solidFill>
            <a:ln>
              <a:noFill/>
            </a:ln>
            <a:effectLst/>
          </c:spPr>
          <c:invertIfNegative val="0"/>
          <c:cat>
            <c:strRef>
              <c:f>KS!$K$9:$M$9</c:f>
              <c:strCache>
                <c:ptCount val="3"/>
                <c:pt idx="0">
                  <c:v>Benchmark</c:v>
                </c:pt>
                <c:pt idx="1">
                  <c:v>O. A</c:v>
                </c:pt>
                <c:pt idx="2">
                  <c:v>P. A</c:v>
                </c:pt>
              </c:strCache>
            </c:strRef>
          </c:cat>
          <c:val>
            <c:numRef>
              <c:f>KS!$K$13:$M$13</c:f>
              <c:numCache>
                <c:formatCode>General</c:formatCode>
                <c:ptCount val="3"/>
                <c:pt idx="0">
                  <c:v>0.2429488070375877</c:v>
                </c:pt>
                <c:pt idx="1">
                  <c:v>0.47081295533641054</c:v>
                </c:pt>
                <c:pt idx="2">
                  <c:v>0.68108501321526116</c:v>
                </c:pt>
              </c:numCache>
            </c:numRef>
          </c:val>
          <c:extLst>
            <c:ext xmlns:c16="http://schemas.microsoft.com/office/drawing/2014/chart" uri="{C3380CC4-5D6E-409C-BE32-E72D297353CC}">
              <c16:uniqueId val="{00000003-DB11-445E-8F29-5A66B2DFB28A}"/>
            </c:ext>
          </c:extLst>
        </c:ser>
        <c:ser>
          <c:idx val="4"/>
          <c:order val="4"/>
          <c:spPr>
            <a:noFill/>
            <a:ln>
              <a:noFill/>
            </a:ln>
            <a:effectLst/>
          </c:spPr>
          <c:invertIfNegative val="0"/>
          <c:errBars>
            <c:errBarType val="minus"/>
            <c:errValType val="percentage"/>
            <c:noEndCap val="0"/>
            <c:val val="100"/>
            <c:spPr>
              <a:noFill/>
              <a:ln w="9525">
                <a:solidFill>
                  <a:schemeClr val="tx1">
                    <a:lumMod val="65000"/>
                    <a:lumOff val="35000"/>
                  </a:schemeClr>
                </a:solidFill>
                <a:round/>
              </a:ln>
              <a:effectLst/>
            </c:spPr>
          </c:errBars>
          <c:cat>
            <c:strRef>
              <c:f>KS!$K$9:$M$9</c:f>
              <c:strCache>
                <c:ptCount val="3"/>
                <c:pt idx="0">
                  <c:v>Benchmark</c:v>
                </c:pt>
                <c:pt idx="1">
                  <c:v>O. A</c:v>
                </c:pt>
                <c:pt idx="2">
                  <c:v>P. A</c:v>
                </c:pt>
              </c:strCache>
            </c:strRef>
          </c:cat>
          <c:val>
            <c:numRef>
              <c:f>KS!$K$14:$M$14</c:f>
              <c:numCache>
                <c:formatCode>General</c:formatCode>
                <c:ptCount val="3"/>
                <c:pt idx="0">
                  <c:v>0.80636162479803297</c:v>
                </c:pt>
                <c:pt idx="1">
                  <c:v>0.70250908685388258</c:v>
                </c:pt>
                <c:pt idx="2">
                  <c:v>1.122573331502178</c:v>
                </c:pt>
              </c:numCache>
            </c:numRef>
          </c:val>
          <c:extLst>
            <c:ext xmlns:c16="http://schemas.microsoft.com/office/drawing/2014/chart" uri="{C3380CC4-5D6E-409C-BE32-E72D297353CC}">
              <c16:uniqueId val="{00000004-DB11-445E-8F29-5A66B2DFB28A}"/>
            </c:ext>
          </c:extLst>
        </c:ser>
        <c:dLbls>
          <c:showLegendKey val="0"/>
          <c:showVal val="0"/>
          <c:showCatName val="0"/>
          <c:showSerName val="0"/>
          <c:showPercent val="0"/>
          <c:showBubbleSize val="0"/>
        </c:dLbls>
        <c:gapWidth val="79"/>
        <c:overlap val="100"/>
        <c:axId val="1059509279"/>
        <c:axId val="806115728"/>
      </c:barChart>
      <c:catAx>
        <c:axId val="1059509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06115728"/>
        <c:crosses val="autoZero"/>
        <c:auto val="1"/>
        <c:lblAlgn val="ctr"/>
        <c:lblOffset val="100"/>
        <c:noMultiLvlLbl val="0"/>
      </c:catAx>
      <c:valAx>
        <c:axId val="806115728"/>
        <c:scaling>
          <c:orientation val="minMax"/>
        </c:scaling>
        <c:delete val="1"/>
        <c:axPos val="l"/>
        <c:numFmt formatCode="General" sourceLinked="1"/>
        <c:majorTickMark val="none"/>
        <c:minorTickMark val="none"/>
        <c:tickLblPos val="nextTo"/>
        <c:crossAx val="105950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'K3'!$G$10:$I$10</c:f>
              <c:strCache>
                <c:ptCount val="3"/>
                <c:pt idx="0">
                  <c:v>Benchmark</c:v>
                </c:pt>
                <c:pt idx="1">
                  <c:v>O. A</c:v>
                </c:pt>
                <c:pt idx="2">
                  <c:v>P. A</c:v>
                </c:pt>
              </c:strCache>
            </c:strRef>
          </c:cat>
          <c:val>
            <c:numRef>
              <c:f>'K3'!$G$11:$I$11</c:f>
              <c:numCache>
                <c:formatCode>General</c:formatCode>
                <c:ptCount val="3"/>
                <c:pt idx="0">
                  <c:v>0.82652830634065155</c:v>
                </c:pt>
                <c:pt idx="1">
                  <c:v>1.2111472498144922</c:v>
                </c:pt>
                <c:pt idx="2">
                  <c:v>0.91163693312944216</c:v>
                </c:pt>
              </c:numCache>
            </c:numRef>
          </c:val>
          <c:extLst>
            <c:ext xmlns:c16="http://schemas.microsoft.com/office/drawing/2014/chart" uri="{C3380CC4-5D6E-409C-BE32-E72D297353CC}">
              <c16:uniqueId val="{00000000-76CD-4D11-B99D-E4239B90C0ED}"/>
            </c:ext>
          </c:extLst>
        </c:ser>
        <c:ser>
          <c:idx val="1"/>
          <c:order val="1"/>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errBars>
            <c:errBarType val="minus"/>
            <c:errValType val="percentage"/>
            <c:noEndCap val="1"/>
            <c:val val="100"/>
            <c:spPr>
              <a:noFill/>
              <a:ln w="9525">
                <a:solidFill>
                  <a:schemeClr val="tx1">
                    <a:lumMod val="65000"/>
                    <a:lumOff val="35000"/>
                  </a:schemeClr>
                </a:solidFill>
                <a:round/>
              </a:ln>
              <a:effectLst/>
            </c:spPr>
          </c:errBars>
          <c:cat>
            <c:strRef>
              <c:f>'K3'!$G$10:$I$10</c:f>
              <c:strCache>
                <c:ptCount val="3"/>
                <c:pt idx="0">
                  <c:v>Benchmark</c:v>
                </c:pt>
                <c:pt idx="1">
                  <c:v>O. A</c:v>
                </c:pt>
                <c:pt idx="2">
                  <c:v>P. A</c:v>
                </c:pt>
              </c:strCache>
            </c:strRef>
          </c:cat>
          <c:val>
            <c:numRef>
              <c:f>'K3'!$G$12:$I$12</c:f>
              <c:numCache>
                <c:formatCode>General</c:formatCode>
                <c:ptCount val="3"/>
                <c:pt idx="0">
                  <c:v>0.19276016611725877</c:v>
                </c:pt>
                <c:pt idx="1">
                  <c:v>0.27590601746835475</c:v>
                </c:pt>
                <c:pt idx="2">
                  <c:v>0.40252522360316301</c:v>
                </c:pt>
              </c:numCache>
            </c:numRef>
          </c:val>
          <c:extLst>
            <c:ext xmlns:c16="http://schemas.microsoft.com/office/drawing/2014/chart" uri="{C3380CC4-5D6E-409C-BE32-E72D297353CC}">
              <c16:uniqueId val="{00000001-76CD-4D11-B99D-E4239B90C0ED}"/>
            </c:ext>
          </c:extLst>
        </c:ser>
        <c:ser>
          <c:idx val="2"/>
          <c:order val="2"/>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'K3'!$G$10:$I$10</c:f>
              <c:strCache>
                <c:ptCount val="3"/>
                <c:pt idx="0">
                  <c:v>Benchmark</c:v>
                </c:pt>
                <c:pt idx="1">
                  <c:v>O. A</c:v>
                </c:pt>
                <c:pt idx="2">
                  <c:v>P. A</c:v>
                </c:pt>
              </c:strCache>
            </c:strRef>
          </c:cat>
          <c:val>
            <c:numRef>
              <c:f>'K3'!$G$13:$I$13</c:f>
              <c:numCache>
                <c:formatCode>General</c:formatCode>
                <c:ptCount val="3"/>
                <c:pt idx="0">
                  <c:v>0.20223008786436858</c:v>
                </c:pt>
                <c:pt idx="1">
                  <c:v>5.4451091849012201E-2</c:v>
                </c:pt>
                <c:pt idx="2">
                  <c:v>0.21093450326614316</c:v>
                </c:pt>
              </c:numCache>
            </c:numRef>
          </c:val>
          <c:extLst>
            <c:ext xmlns:c16="http://schemas.microsoft.com/office/drawing/2014/chart" uri="{C3380CC4-5D6E-409C-BE32-E72D297353CC}">
              <c16:uniqueId val="{00000002-76CD-4D11-B99D-E4239B90C0ED}"/>
            </c:ext>
          </c:extLst>
        </c:ser>
        <c:ser>
          <c:idx val="3"/>
          <c:order val="3"/>
          <c:spPr>
            <a:solidFill>
              <a:schemeClr val="dk1">
                <a:tint val="9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'K3'!$G$10:$I$10</c:f>
              <c:strCache>
                <c:ptCount val="3"/>
                <c:pt idx="0">
                  <c:v>Benchmark</c:v>
                </c:pt>
                <c:pt idx="1">
                  <c:v>O. A</c:v>
                </c:pt>
                <c:pt idx="2">
                  <c:v>P. A</c:v>
                </c:pt>
              </c:strCache>
            </c:strRef>
          </c:cat>
          <c:val>
            <c:numRef>
              <c:f>'K3'!$G$14:$I$14</c:f>
              <c:numCache>
                <c:formatCode>General</c:formatCode>
                <c:ptCount val="3"/>
                <c:pt idx="0">
                  <c:v>0.24200444868874049</c:v>
                </c:pt>
                <c:pt idx="1">
                  <c:v>0.19562179945962566</c:v>
                </c:pt>
                <c:pt idx="2">
                  <c:v>0.24759663786312269</c:v>
                </c:pt>
              </c:numCache>
            </c:numRef>
          </c:val>
          <c:extLst>
            <c:ext xmlns:c16="http://schemas.microsoft.com/office/drawing/2014/chart" uri="{C3380CC4-5D6E-409C-BE32-E72D297353CC}">
              <c16:uniqueId val="{00000003-76CD-4D11-B99D-E4239B90C0ED}"/>
            </c:ext>
          </c:extLst>
        </c:ser>
        <c:ser>
          <c:idx val="4"/>
          <c:order val="4"/>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errBars>
            <c:errBarType val="minus"/>
            <c:errValType val="percentage"/>
            <c:noEndCap val="1"/>
            <c:val val="100"/>
            <c:spPr>
              <a:noFill/>
              <a:ln w="9525">
                <a:solidFill>
                  <a:schemeClr val="tx1">
                    <a:lumMod val="65000"/>
                    <a:lumOff val="35000"/>
                  </a:schemeClr>
                </a:solidFill>
                <a:round/>
              </a:ln>
              <a:effectLst/>
            </c:spPr>
          </c:errBars>
          <c:cat>
            <c:strRef>
              <c:f>'K3'!$G$10:$I$10</c:f>
              <c:strCache>
                <c:ptCount val="3"/>
                <c:pt idx="0">
                  <c:v>Benchmark</c:v>
                </c:pt>
                <c:pt idx="1">
                  <c:v>O. A</c:v>
                </c:pt>
                <c:pt idx="2">
                  <c:v>P. A</c:v>
                </c:pt>
              </c:strCache>
            </c:strRef>
          </c:cat>
          <c:val>
            <c:numRef>
              <c:f>'K3'!$G$15:$I$15</c:f>
              <c:numCache>
                <c:formatCode>General</c:formatCode>
                <c:ptCount val="3"/>
                <c:pt idx="0">
                  <c:v>0.43168952200396871</c:v>
                </c:pt>
                <c:pt idx="1">
                  <c:v>6.8551371866528932E-2</c:v>
                </c:pt>
                <c:pt idx="2">
                  <c:v>0.15278897071811537</c:v>
                </c:pt>
              </c:numCache>
            </c:numRef>
          </c:val>
          <c:extLst>
            <c:ext xmlns:c16="http://schemas.microsoft.com/office/drawing/2014/chart" uri="{C3380CC4-5D6E-409C-BE32-E72D297353CC}">
              <c16:uniqueId val="{00000004-76CD-4D11-B99D-E4239B90C0ED}"/>
            </c:ext>
          </c:extLst>
        </c:ser>
        <c:dLbls>
          <c:dLblPos val="ctr"/>
          <c:showLegendKey val="0"/>
          <c:showVal val="1"/>
          <c:showCatName val="0"/>
          <c:showSerName val="0"/>
          <c:showPercent val="0"/>
          <c:showBubbleSize val="0"/>
        </c:dLbls>
        <c:gapWidth val="79"/>
        <c:overlap val="100"/>
        <c:axId val="921131136"/>
        <c:axId val="983344112"/>
      </c:barChart>
      <c:catAx>
        <c:axId val="921131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83344112"/>
        <c:crosses val="autoZero"/>
        <c:auto val="1"/>
        <c:lblAlgn val="ctr"/>
        <c:lblOffset val="100"/>
        <c:noMultiLvlLbl val="0"/>
      </c:catAx>
      <c:valAx>
        <c:axId val="983344112"/>
        <c:scaling>
          <c:orientation val="minMax"/>
        </c:scaling>
        <c:delete val="1"/>
        <c:axPos val="l"/>
        <c:numFmt formatCode="General" sourceLinked="1"/>
        <c:majorTickMark val="none"/>
        <c:minorTickMark val="none"/>
        <c:tickLblPos val="nextTo"/>
        <c:crossAx val="92113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plotArea>
      <cx:plotAreaRegion>
        <cx:series layoutId="boxWhisker" uniqueId="{CD4177FB-9E6E-4572-9EFB-BFFD724A73D6}">
          <cx:tx>
            <cx:txData>
              <cx:f>_xlchart.v1.0</cx:f>
              <cx:v>Benchmark</cx:v>
            </cx:txData>
          </cx:tx>
          <cx:dataId val="0"/>
          <cx:layoutPr>
            <cx:statistics quartileMethod="exclusive"/>
          </cx:layoutPr>
        </cx:series>
        <cx:series layoutId="boxWhisker" uniqueId="{CF1E9888-047A-4AD6-992B-DB7F29D79155}">
          <cx:tx>
            <cx:txData>
              <cx:f>_xlchart.v1.2</cx:f>
              <cx:v>O. A</cx:v>
            </cx:txData>
          </cx:tx>
          <cx:dataId val="1"/>
          <cx:layoutPr>
            <cx:statistics quartileMethod="exclusive"/>
          </cx:layoutPr>
        </cx:series>
        <cx:series layoutId="boxWhisker" uniqueId="{0B31A1F8-2336-4CC3-AC33-EDFA1420C53C}">
          <cx:tx>
            <cx:txData>
              <cx:f>_xlchart.v1.4</cx:f>
              <cx:v>P. A</cx:v>
            </cx:txData>
          </cx:tx>
          <cx:dataId val="2"/>
          <cx:layoutPr>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_xlchart.v1.9</cx:f>
      </cx:numDim>
    </cx:data>
    <cx:data id="2">
      <cx:numDim type="val">
        <cx:f>_xlchart.v1.11</cx:f>
      </cx:numDim>
    </cx:data>
  </cx:chartData>
  <cx:chart>
    <cx:title pos="t" align="ctr" overlay="0"/>
    <cx:plotArea>
      <cx:plotAreaRegion>
        <cx:plotSurface>
          <cx:spPr>
            <a:noFill/>
            <a:ln>
              <a:noFill/>
            </a:ln>
          </cx:spPr>
        </cx:plotSurface>
        <cx:series layoutId="boxWhisker" uniqueId="{0A886B64-F972-4781-81C9-B663DD5D70CE}">
          <cx:tx>
            <cx:txData>
              <cx:f>_xlchart.v1.6</cx:f>
              <cx:v>Benchmark</cx:v>
            </cx:txData>
          </cx:tx>
          <cx:dataId val="0"/>
          <cx:layoutPr>
            <cx:visibility meanLine="0" meanMarker="1" nonoutliers="0" outliers="1"/>
            <cx:statistics quartileMethod="exclusive"/>
          </cx:layoutPr>
        </cx:series>
        <cx:series layoutId="boxWhisker" uniqueId="{71647F28-3B5D-44AF-A4FA-14634D14AFAA}">
          <cx:tx>
            <cx:txData>
              <cx:f>_xlchart.v1.8</cx:f>
              <cx:v>O. A</cx:v>
            </cx:txData>
          </cx:tx>
          <cx:dataId val="1"/>
          <cx:layoutPr>
            <cx:visibility meanLine="0" meanMarker="1" nonoutliers="0" outliers="1"/>
            <cx:statistics quartileMethod="exclusive"/>
          </cx:layoutPr>
        </cx:series>
        <cx:series layoutId="boxWhisker" uniqueId="{713B2839-B11B-4C8A-B8AF-4416FE6A6EC3}">
          <cx:tx>
            <cx:txData>
              <cx:f>_xlchart.v1.10</cx:f>
              <cx:v>P. A</cx:v>
            </cx:txData>
          </cx:tx>
          <cx:dataId val="2"/>
          <cx:layoutPr>
            <cx:visibility meanLine="0" meanMarker="1" nonoutliers="0" outliers="1"/>
            <cx:statistics quartileMethod="exclusive"/>
          </cx:layoutPr>
        </cx:series>
      </cx:plotAreaRegion>
      <cx:axis id="0">
        <cx:catScaling gapWidth="1"/>
        <cx:tickLabels/>
      </cx:axis>
      <cx:axis id="1">
        <cx:valScaling/>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data id="1">
      <cx:numDim type="val">
        <cx:f>_xlchart.v1.15</cx:f>
      </cx:numDim>
    </cx:data>
    <cx:data id="2">
      <cx:numDim type="val">
        <cx:f>_xlchart.v1.17</cx:f>
      </cx:numDim>
    </cx:data>
  </cx:chartData>
  <cx:chart>
    <cx:title pos="t" align="ctr" overlay="0"/>
    <cx:plotArea>
      <cx:plotAreaRegion>
        <cx:plotSurface>
          <cx:spPr>
            <a:noFill/>
            <a:ln>
              <a:noFill/>
            </a:ln>
          </cx:spPr>
        </cx:plotSurface>
        <cx:series layoutId="boxWhisker" uniqueId="{0A886B64-F972-4781-81C9-B663DD5D70CE}">
          <cx:tx>
            <cx:txData>
              <cx:f>_xlchart.v1.12</cx:f>
              <cx:v>Benchmark</cx:v>
            </cx:txData>
          </cx:tx>
          <cx:dataId val="0"/>
          <cx:layoutPr>
            <cx:visibility meanLine="0" meanMarker="1" nonoutliers="0" outliers="1"/>
            <cx:statistics quartileMethod="exclusive"/>
          </cx:layoutPr>
        </cx:series>
        <cx:series layoutId="boxWhisker" uniqueId="{71647F28-3B5D-44AF-A4FA-14634D14AFAA}">
          <cx:tx>
            <cx:txData>
              <cx:f>_xlchart.v1.14</cx:f>
              <cx:v>O. A</cx:v>
            </cx:txData>
          </cx:tx>
          <cx:dataId val="1"/>
          <cx:layoutPr>
            <cx:visibility meanLine="0" meanMarker="1" nonoutliers="0" outliers="1"/>
            <cx:statistics quartileMethod="exclusive"/>
          </cx:layoutPr>
        </cx:series>
        <cx:series layoutId="boxWhisker" uniqueId="{713B2839-B11B-4C8A-B8AF-4416FE6A6EC3}">
          <cx:tx>
            <cx:txData>
              <cx:f>_xlchart.v1.16</cx:f>
              <cx:v>P. A</cx:v>
            </cx:txData>
          </cx:tx>
          <cx:dataId val="2"/>
          <cx:layoutPr>
            <cx:visibility meanLine="0" meanMarker="1" nonoutliers="0" outliers="1"/>
            <cx:statistics quartileMethod="exclusive"/>
          </cx:layoutPr>
        </cx:series>
      </cx:plotAreaRegion>
      <cx:axis id="0">
        <cx:catScaling gapWidth="1"/>
        <cx:tickLabels/>
      </cx:axis>
      <cx:axis id="1">
        <cx:valScaling/>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data id="1">
      <cx:numDim type="val">
        <cx:f>_xlchart.v1.21</cx:f>
      </cx:numDim>
    </cx:data>
    <cx:data id="2">
      <cx:numDim type="val">
        <cx:f>_xlchart.v1.23</cx:f>
      </cx:numDim>
    </cx:data>
  </cx:chartData>
  <cx:chart>
    <cx:title pos="t" align="ctr" overlay="0"/>
    <cx:plotArea>
      <cx:plotAreaRegion>
        <cx:plotSurface>
          <cx:spPr>
            <a:noFill/>
            <a:ln>
              <a:noFill/>
            </a:ln>
          </cx:spPr>
        </cx:plotSurface>
        <cx:series layoutId="boxWhisker" uniqueId="{0A886B64-F972-4781-81C9-B663DD5D70CE}">
          <cx:tx>
            <cx:txData>
              <cx:f>_xlchart.v1.18</cx:f>
              <cx:v>Benchmark</cx:v>
            </cx:txData>
          </cx:tx>
          <cx:dataId val="0"/>
          <cx:layoutPr>
            <cx:visibility meanLine="0" meanMarker="1" nonoutliers="0" outliers="1"/>
            <cx:statistics quartileMethod="exclusive"/>
          </cx:layoutPr>
        </cx:series>
        <cx:series layoutId="boxWhisker" uniqueId="{71647F28-3B5D-44AF-A4FA-14634D14AFAA}">
          <cx:tx>
            <cx:txData>
              <cx:f>_xlchart.v1.20</cx:f>
              <cx:v>O. A</cx:v>
            </cx:txData>
          </cx:tx>
          <cx:dataId val="1"/>
          <cx:layoutPr>
            <cx:visibility meanLine="0" meanMarker="1" nonoutliers="0" outliers="1"/>
            <cx:statistics quartileMethod="exclusive"/>
          </cx:layoutPr>
        </cx:series>
        <cx:series layoutId="boxWhisker" uniqueId="{713B2839-B11B-4C8A-B8AF-4416FE6A6EC3}">
          <cx:tx>
            <cx:txData>
              <cx:f>_xlchart.v1.22</cx:f>
              <cx:v>P. A</cx:v>
            </cx:txData>
          </cx:tx>
          <cx:dataId val="2"/>
          <cx:layoutPr>
            <cx:visibility meanLine="0" meanMarker="1" nonoutliers="0" outliers="1"/>
            <cx:statistics quartileMethod="exclusive"/>
          </cx:layoutPr>
        </cx:series>
      </cx:plotAreaRegion>
      <cx:axis id="0">
        <cx:catScaling gapWidth="1"/>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5</xdr:col>
      <xdr:colOff>839787</xdr:colOff>
      <xdr:row>1</xdr:row>
      <xdr:rowOff>207962</xdr:rowOff>
    </xdr:from>
    <xdr:to>
      <xdr:col>11</xdr:col>
      <xdr:colOff>706437</xdr:colOff>
      <xdr:row>13</xdr:row>
      <xdr:rowOff>93662</xdr:rowOff>
    </xdr:to>
    <xdr:graphicFrame macro="">
      <xdr:nvGraphicFramePr>
        <xdr:cNvPr id="2" name="Chart 1">
          <a:extLst>
            <a:ext uri="{FF2B5EF4-FFF2-40B4-BE49-F238E27FC236}">
              <a16:creationId xmlns:a16="http://schemas.microsoft.com/office/drawing/2014/main" id="{37B02E47-2039-747E-0CEB-BFFD69B8B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180975</xdr:colOff>
      <xdr:row>1</xdr:row>
      <xdr:rowOff>57150</xdr:rowOff>
    </xdr:from>
    <xdr:to>
      <xdr:col>14</xdr:col>
      <xdr:colOff>448468</xdr:colOff>
      <xdr:row>7</xdr:row>
      <xdr:rowOff>168275</xdr:rowOff>
    </xdr:to>
    <mc:AlternateContent xmlns:mc="http://schemas.openxmlformats.org/markup-compatibility/2006" xmlns:a14="http://schemas.microsoft.com/office/drawing/2010/main">
      <mc:Choice Requires="a14">
        <xdr:graphicFrame macro="">
          <xdr:nvGraphicFramePr>
            <xdr:cNvPr id="3" name="K">
              <a:extLst>
                <a:ext uri="{FF2B5EF4-FFF2-40B4-BE49-F238E27FC236}">
                  <a16:creationId xmlns:a16="http://schemas.microsoft.com/office/drawing/2014/main" id="{C1BDD354-EE4D-C8B2-8BF1-86D57C6F6275}"/>
                </a:ext>
              </a:extLst>
            </xdr:cNvPr>
            <xdr:cNvGraphicFramePr/>
          </xdr:nvGraphicFramePr>
          <xdr:xfrm>
            <a:off x="0" y="0"/>
            <a:ext cx="0" cy="0"/>
          </xdr:xfrm>
          <a:graphic>
            <a:graphicData uri="http://schemas.microsoft.com/office/drawing/2010/slicer">
              <sle:slicer xmlns:sle="http://schemas.microsoft.com/office/drawing/2010/slicer" name="K"/>
            </a:graphicData>
          </a:graphic>
        </xdr:graphicFrame>
      </mc:Choice>
      <mc:Fallback xmlns="">
        <xdr:sp macro="" textlink="">
          <xdr:nvSpPr>
            <xdr:cNvPr id="0" name=""/>
            <xdr:cNvSpPr>
              <a:spLocks noTextEdit="1"/>
            </xdr:cNvSpPr>
          </xdr:nvSpPr>
          <xdr:spPr>
            <a:xfrm>
              <a:off x="11143456" y="295275"/>
              <a:ext cx="1827213" cy="153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7937</xdr:colOff>
      <xdr:row>0</xdr:row>
      <xdr:rowOff>230187</xdr:rowOff>
    </xdr:from>
    <xdr:to>
      <xdr:col>14</xdr:col>
      <xdr:colOff>114300</xdr:colOff>
      <xdr:row>14</xdr:row>
      <xdr:rowOff>187325</xdr:rowOff>
    </xdr:to>
    <xdr:graphicFrame macro="">
      <xdr:nvGraphicFramePr>
        <xdr:cNvPr id="2" name="Chart 1">
          <a:extLst>
            <a:ext uri="{FF2B5EF4-FFF2-40B4-BE49-F238E27FC236}">
              <a16:creationId xmlns:a16="http://schemas.microsoft.com/office/drawing/2014/main" id="{4FC52536-4A5E-E31B-D08C-BEA79F224C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1341834</xdr:colOff>
      <xdr:row>22</xdr:row>
      <xdr:rowOff>30955</xdr:rowOff>
    </xdr:from>
    <xdr:to>
      <xdr:col>12</xdr:col>
      <xdr:colOff>11906</xdr:colOff>
      <xdr:row>41</xdr:row>
      <xdr:rowOff>59531</xdr:rowOff>
    </xdr:to>
    <xdr:graphicFrame macro="">
      <xdr:nvGraphicFramePr>
        <xdr:cNvPr id="5" name="Chart 4">
          <a:extLst>
            <a:ext uri="{FF2B5EF4-FFF2-40B4-BE49-F238E27FC236}">
              <a16:creationId xmlns:a16="http://schemas.microsoft.com/office/drawing/2014/main" id="{6A43B2A6-3B1A-215F-F682-D9429E128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11112</xdr:colOff>
      <xdr:row>2</xdr:row>
      <xdr:rowOff>177799</xdr:rowOff>
    </xdr:from>
    <xdr:to>
      <xdr:col>21</xdr:col>
      <xdr:colOff>749300</xdr:colOff>
      <xdr:row>22</xdr:row>
      <xdr:rowOff>153987</xdr:rowOff>
    </xdr:to>
    <xdr:graphicFrame macro="">
      <xdr:nvGraphicFramePr>
        <xdr:cNvPr id="2" name="Chart 1">
          <a:extLst>
            <a:ext uri="{FF2B5EF4-FFF2-40B4-BE49-F238E27FC236}">
              <a16:creationId xmlns:a16="http://schemas.microsoft.com/office/drawing/2014/main" id="{8BC01BB3-2A79-9E32-8AD6-3167EA88F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808469</xdr:colOff>
      <xdr:row>22</xdr:row>
      <xdr:rowOff>239856</xdr:rowOff>
    </xdr:from>
    <xdr:to>
      <xdr:col>21</xdr:col>
      <xdr:colOff>744681</xdr:colOff>
      <xdr:row>36</xdr:row>
      <xdr:rowOff>242453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0261F7D-202C-6D18-EA2D-B8FFAE7A91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374869" y="5402406"/>
              <a:ext cx="6438612" cy="32918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7937</xdr:colOff>
      <xdr:row>1</xdr:row>
      <xdr:rowOff>236536</xdr:rowOff>
    </xdr:from>
    <xdr:to>
      <xdr:col>16</xdr:col>
      <xdr:colOff>654050</xdr:colOff>
      <xdr:row>15</xdr:row>
      <xdr:rowOff>107949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22F04A4-2776-DC31-97CF-E5B931234B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16837" y="471486"/>
              <a:ext cx="5522913" cy="31607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10</xdr:col>
      <xdr:colOff>7937</xdr:colOff>
      <xdr:row>1</xdr:row>
      <xdr:rowOff>236536</xdr:rowOff>
    </xdr:from>
    <xdr:to>
      <xdr:col>16</xdr:col>
      <xdr:colOff>654050</xdr:colOff>
      <xdr:row>15</xdr:row>
      <xdr:rowOff>107949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B3573AC-4BF9-4637-BF5A-21E660DB49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16837" y="471486"/>
              <a:ext cx="5522913" cy="31607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10</xdr:col>
      <xdr:colOff>7937</xdr:colOff>
      <xdr:row>1</xdr:row>
      <xdr:rowOff>236536</xdr:rowOff>
    </xdr:from>
    <xdr:to>
      <xdr:col>16</xdr:col>
      <xdr:colOff>654050</xdr:colOff>
      <xdr:row>15</xdr:row>
      <xdr:rowOff>107949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591CCE0-CC21-4ECC-928F-FCB73E2592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16837" y="471486"/>
              <a:ext cx="5522913" cy="31607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798511</xdr:colOff>
      <xdr:row>16</xdr:row>
      <xdr:rowOff>17462</xdr:rowOff>
    </xdr:from>
    <xdr:to>
      <xdr:col>16</xdr:col>
      <xdr:colOff>628649</xdr:colOff>
      <xdr:row>32</xdr:row>
      <xdr:rowOff>95250</xdr:rowOff>
    </xdr:to>
    <xdr:graphicFrame macro="">
      <xdr:nvGraphicFramePr>
        <xdr:cNvPr id="3" name="Chart 2">
          <a:extLst>
            <a:ext uri="{FF2B5EF4-FFF2-40B4-BE49-F238E27FC236}">
              <a16:creationId xmlns:a16="http://schemas.microsoft.com/office/drawing/2014/main" id="{F1F88097-CD1A-4DD4-A2E5-80E8859B2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er Vindel" refreshedDate="45344.56558263889" createdVersion="8" refreshedVersion="8" minRefreshableVersion="3" recordCount="567" xr:uid="{B69C1555-5080-411A-9A56-5D0A0C8216B2}">
  <cacheSource type="worksheet">
    <worksheetSource name="Table1"/>
  </cacheSource>
  <cacheFields count="10">
    <cacheField name="Myindex" numFmtId="0">
      <sharedItems containsSemiMixedTypes="0" containsString="0" containsNumber="1" containsInteger="1" minValue="0" maxValue="566" count="56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sharedItems>
    </cacheField>
    <cacheField name="C_Bio" numFmtId="0">
      <sharedItems containsSemiMixedTypes="0" containsString="0" containsNumber="1" minValue="4.8300000000000003E-2" maxValue="0.91117999999999999"/>
    </cacheField>
    <cacheField name="C_Che" numFmtId="0">
      <sharedItems containsMixedTypes="1" containsNumber="1" minValue="0" maxValue="43.004840000000002"/>
    </cacheField>
    <cacheField name="Time" numFmtId="0">
      <sharedItems containsSemiMixedTypes="0" containsString="0" containsNumber="1" minValue="0.13" maxValue="195.27500000000001" count="559">
        <n v="14.212"/>
        <n v="14.38"/>
        <n v="12.526999999999999"/>
        <n v="13.472"/>
        <n v="14.788"/>
        <n v="9.2550000000000008"/>
        <n v="18.295000000000002"/>
        <n v="7.5780000000000003"/>
        <n v="12.553000000000001"/>
        <n v="9.0429999999999993"/>
        <n v="9.1590000000000007"/>
        <n v="8.9529999999999994"/>
        <n v="8.1690000000000005"/>
        <n v="6.7610000000000001"/>
        <n v="5.9160000000000004"/>
        <n v="6"/>
        <n v="4.1950000000000003"/>
        <n v="3.9769999999999999"/>
        <n v="7.0709999999999997"/>
        <n v="6.9729999999999999"/>
        <n v="7.633"/>
        <n v="6.2560000000000002"/>
        <n v="5.69"/>
        <n v="4.6029999999999998"/>
        <n v="4.05"/>
        <n v="3.6930000000000001"/>
        <n v="1.9610000000000001"/>
        <n v="12.766999999999999"/>
        <n v="15.618"/>
        <n v="16.265999999999998"/>
        <n v="13.576000000000001"/>
        <n v="8.0350000000000001"/>
        <n v="15.404"/>
        <n v="11.313000000000001"/>
        <n v="13.962999999999999"/>
        <n v="8.4580000000000002"/>
        <n v="10.074999999999999"/>
        <n v="9.8640000000000008"/>
        <n v="9.2859999999999996"/>
        <n v="8.3119999999999994"/>
        <n v="7.7590000000000003"/>
        <n v="7.4020000000000001"/>
        <n v="7.0179999999999998"/>
        <n v="6.2910000000000004"/>
        <n v="3.91"/>
        <n v="8.3710000000000004"/>
        <n v="7.9729999999999999"/>
        <n v="7.46"/>
        <n v="6.2720000000000002"/>
        <n v="5.7030000000000003"/>
        <n v="5.0129999999999999"/>
        <n v="5.5330000000000004"/>
        <n v="3.78"/>
        <n v="2.0529999999999999"/>
        <n v="20.353999999999999"/>
        <n v="19.824000000000002"/>
        <n v="13.85"/>
        <n v="19.006"/>
        <n v="11.170999999999999"/>
        <n v="19.646999999999998"/>
        <n v="5.9119999999999999"/>
        <n v="7.45"/>
        <n v="15.031000000000001"/>
        <n v="10.643000000000001"/>
        <n v="10.086"/>
        <n v="10.263"/>
        <n v="8.1359999999999992"/>
        <n v="7.5149999999999997"/>
        <n v="6.3689999999999998"/>
        <n v="6.4160000000000004"/>
        <n v="5.2190000000000003"/>
        <n v="3.7930000000000001"/>
        <n v="7.5289999999999999"/>
        <n v="7.7969999999999997"/>
        <n v="7.4459999999999997"/>
        <n v="7.2290000000000001"/>
        <n v="6.57"/>
        <n v="6.0679999999999996"/>
        <n v="4.9610000000000003"/>
        <n v="4.1740000000000004"/>
        <n v="2.5299999999999998"/>
        <n v="11.039"/>
        <n v="17.030999999999999"/>
        <n v="10.516"/>
        <n v="13.968"/>
        <n v="7.0369999999999999"/>
        <n v="18.091000000000001"/>
        <n v="9.3119999999999994"/>
        <n v="6.8090000000000002"/>
        <n v="11.847"/>
        <n v="9.4369999999999994"/>
        <n v="10.255000000000001"/>
        <n v="8.5500000000000007"/>
        <n v="6.9020000000000001"/>
        <n v="6.8620000000000001"/>
        <n v="7.0410000000000004"/>
        <n v="7.3609999999999998"/>
        <n v="6.01"/>
        <n v="4.0759999999999996"/>
        <n v="8.2349999999999994"/>
        <n v="7.7069999999999999"/>
        <n v="6.891"/>
        <n v="4.2750000000000004"/>
        <n v="4.391"/>
        <n v="5.3730000000000002"/>
        <n v="4.1989999999999998"/>
        <n v="7.2880000000000003"/>
        <n v="4.25"/>
        <n v="1.3759999999999999"/>
        <n v="4.6749999999999998"/>
        <n v="1.2509999999999999"/>
        <n v="4.8280000000000003"/>
        <n v="5.7439999999999998"/>
        <n v="3.8540000000000001"/>
        <n v="5.6920000000000002"/>
        <n v="2.4289999999999998"/>
        <n v="4.1120000000000001"/>
        <n v="4.1260000000000003"/>
        <n v="4.077"/>
        <n v="4.2119999999999997"/>
        <n v="4.0910000000000002"/>
        <n v="2.8170000000000002"/>
        <n v="3.5619999999999998"/>
        <n v="3.593"/>
        <n v="1.47"/>
        <n v="6.5110000000000001"/>
        <n v="5.5819999999999999"/>
        <n v="5.7990000000000004"/>
        <n v="6.8689999999999998"/>
        <n v="5.548"/>
        <n v="5.3019999999999996"/>
        <n v="5.6539999999999999"/>
        <n v="5.15"/>
        <n v="4.0640000000000001"/>
        <n v="4.6399999999999997"/>
        <n v="4.2530000000000001"/>
        <n v="4.3760000000000003"/>
        <n v="6.6189999999999998"/>
        <n v="1.9950000000000001"/>
        <n v="5.3360000000000003"/>
        <n v="5.2889999999999997"/>
        <n v="2.585"/>
        <n v="4.5149999999999997"/>
        <n v="4.1539999999999999"/>
        <n v="4.0990000000000002"/>
        <n v="1.9219999999999999"/>
        <n v="2.62"/>
        <n v="4.069"/>
        <n v="2.133"/>
        <n v="2.927"/>
        <n v="3.1469999999999998"/>
        <n v="2.3330000000000002"/>
        <n v="6.1580000000000004"/>
        <n v="5.0259999999999998"/>
        <n v="1.7829999999999999"/>
        <n v="4.5640000000000001"/>
        <n v="4.4560000000000004"/>
        <n v="5.1180000000000003"/>
        <n v="4.4859999999999998"/>
        <n v="3.1320000000000001"/>
        <n v="2.15"/>
        <n v="23.707000000000001"/>
        <n v="78.561999999999998"/>
        <n v="18.733000000000001"/>
        <n v="15.677"/>
        <n v="23.338000000000001"/>
        <n v="9.5630000000000006"/>
        <n v="16.654"/>
        <n v="9.8940000000000001"/>
        <n v="9.3190000000000008"/>
        <n v="62.759"/>
        <n v="59.719000000000001"/>
        <n v="58.649000000000001"/>
        <n v="40.822000000000003"/>
        <n v="39.69"/>
        <n v="30.725000000000001"/>
        <n v="30.663"/>
        <n v="17.867999999999999"/>
        <n v="19.225999999999999"/>
        <n v="75.5"/>
        <n v="72.77"/>
        <n v="71.953999999999994"/>
        <n v="57.962000000000003"/>
        <n v="47.921999999999997"/>
        <n v="33.503999999999998"/>
        <n v="26.98"/>
        <n v="20.599"/>
        <n v="9.1199999999999992"/>
        <n v="27.116"/>
        <n v="44.198"/>
        <n v="12.369"/>
        <n v="35.232999999999997"/>
        <n v="31.175999999999998"/>
        <n v="33.198999999999998"/>
        <n v="15.452"/>
        <n v="11.045999999999999"/>
        <n v="9.734"/>
        <n v="55.639000000000003"/>
        <n v="53.564"/>
        <n v="51.469000000000001"/>
        <n v="39.533999999999999"/>
        <n v="34.793999999999997"/>
        <n v="34.756"/>
        <n v="34.622"/>
        <n v="23.367000000000001"/>
        <n v="19.36"/>
        <n v="47.125"/>
        <n v="38.433"/>
        <n v="31.553000000000001"/>
        <n v="24.329000000000001"/>
        <n v="22.183"/>
        <n v="17.709"/>
        <n v="22.384"/>
        <n v="16.073"/>
        <n v="8.4369999999999994"/>
        <n v="18.571999999999999"/>
        <n v="15.978999999999999"/>
        <n v="19.483000000000001"/>
        <n v="66.628"/>
        <n v="11.97"/>
        <n v="44.343000000000004"/>
        <n v="6.7069999999999999"/>
        <n v="8.6959999999999997"/>
        <n v="7.5179999999999998"/>
        <n v="63.926000000000002"/>
        <n v="60.884"/>
        <n v="59.706000000000003"/>
        <n v="40.951000000000001"/>
        <n v="34.238999999999997"/>
        <n v="31.206"/>
        <n v="30.888000000000002"/>
        <n v="16.260999999999999"/>
        <n v="19.353999999999999"/>
        <n v="84.233000000000004"/>
        <n v="65.445999999999998"/>
        <n v="75.650999999999996"/>
        <n v="60.567999999999998"/>
        <n v="50.901000000000003"/>
        <n v="34.789000000000001"/>
        <n v="16.443999999999999"/>
        <n v="20.629000000000001"/>
        <n v="8.1590000000000007"/>
        <n v="35.755000000000003"/>
        <n v="52.186999999999998"/>
        <n v="46.161999999999999"/>
        <n v="42.655999999999999"/>
        <n v="53.137"/>
        <n v="19.719000000000001"/>
        <n v="16.216000000000001"/>
        <n v="9.2810000000000006"/>
        <n v="33.459000000000003"/>
        <n v="56.662999999999997"/>
        <n v="57.536000000000001"/>
        <n v="54.81"/>
        <n v="39.478999999999999"/>
        <n v="40.957999999999998"/>
        <n v="40.024000000000001"/>
        <n v="38.993000000000002"/>
        <n v="22.305"/>
        <n v="19.324000000000002"/>
        <n v="46.484000000000002"/>
        <n v="50.914999999999999"/>
        <n v="40.734999999999999"/>
        <n v="27.693000000000001"/>
        <n v="22.957999999999998"/>
        <n v="37.04"/>
        <n v="21.425000000000001"/>
        <n v="14.092000000000001"/>
        <n v="33.106999999999999"/>
        <n v="13.82"/>
        <n v="1.379"/>
        <n v="17.193000000000001"/>
        <n v="11.685"/>
        <n v="18.856999999999999"/>
        <n v="1.4019999999999999"/>
        <n v="19.279"/>
        <n v="10.657999999999999"/>
        <n v="2.3570000000000002"/>
        <n v="0.62"/>
        <n v="0.61599999999999999"/>
        <n v="0.55900000000000005"/>
        <n v="0.57499999999999996"/>
        <n v="9.6760000000000002"/>
        <n v="0.60299999999999998"/>
        <n v="3.2240000000000002"/>
        <n v="12.359"/>
        <n v="195.27500000000001"/>
        <n v="17.637"/>
        <n v="163.99700000000001"/>
        <n v="155.26"/>
        <n v="113.337"/>
        <n v="41.356999999999999"/>
        <n v="74.975999999999999"/>
        <n v="51.079000000000001"/>
        <n v="30.018000000000001"/>
        <n v="12.997999999999999"/>
        <n v="2.37"/>
        <n v="2.972"/>
        <n v="17.225000000000001"/>
        <n v="3.6749999999999998"/>
        <n v="18.382000000000001"/>
        <n v="15.961"/>
        <n v="4.2270000000000003"/>
        <n v="2.431"/>
        <n v="4.0380000000000003"/>
        <n v="1.052"/>
        <n v="7.7750000000000004"/>
        <n v="4.6180000000000003"/>
        <n v="3.3029999999999999"/>
        <n v="3.2349999999999999"/>
        <n v="20.425000000000001"/>
        <n v="4.5019999999999998"/>
        <n v="3.1280000000000001"/>
        <n v="185.21199999999999"/>
        <n v="65.897999999999996"/>
        <n v="109.782"/>
        <n v="101.149"/>
        <n v="86.081999999999994"/>
        <n v="83.903000000000006"/>
        <n v="51.957000000000001"/>
        <n v="36.526000000000003"/>
        <n v="9.5709999999999997"/>
        <n v="4.6130000000000004"/>
        <n v="3.2050000000000001"/>
        <n v="6.726"/>
        <n v="7.6109999999999998"/>
        <n v="6.9649999999999999"/>
        <n v="0.95599999999999996"/>
        <n v="8.5250000000000004"/>
        <n v="7.9969999999999999"/>
        <n v="4.5709999999999997"/>
        <n v="1.05"/>
        <n v="1.0720000000000001"/>
        <n v="1.143"/>
        <n v="1.2649999999999999"/>
        <n v="1.216"/>
        <n v="1.17"/>
        <n v="1.2150000000000001"/>
        <n v="1.1859999999999999"/>
        <n v="1.1819999999999999"/>
        <n v="0.82799999999999996"/>
        <n v="0.56000000000000005"/>
        <n v="0.59799999999999998"/>
        <n v="1.0269999999999999"/>
        <n v="0.93400000000000005"/>
        <n v="0.57799999999999996"/>
        <n v="0.92900000000000005"/>
        <n v="0.94199999999999995"/>
        <n v="0.92500000000000004"/>
        <n v="14.141999999999999"/>
        <n v="12.513"/>
        <n v="25.66"/>
        <n v="17.88"/>
        <n v="26.468"/>
        <n v="22.536000000000001"/>
        <n v="27.402999999999999"/>
        <n v="15.279"/>
        <n v="31.713000000000001"/>
        <n v="0.90400000000000003"/>
        <n v="1.036"/>
        <n v="1.145"/>
        <n v="1.569"/>
        <n v="1.381"/>
        <n v="1.173"/>
        <n v="1.25"/>
        <n v="1.167"/>
        <n v="1.163"/>
        <n v="0.71099999999999997"/>
        <n v="0.93300000000000005"/>
        <n v="0.80600000000000005"/>
        <n v="1.3089999999999999"/>
        <n v="1.1639999999999999"/>
        <n v="0.91900000000000004"/>
        <n v="1.0449999999999999"/>
        <n v="1.008"/>
        <n v="0.97599999999999998"/>
        <n v="1.929"/>
        <n v="1.7450000000000001"/>
        <n v="1.94"/>
        <n v="1.7350000000000001"/>
        <n v="1.86"/>
        <n v="1.681"/>
        <n v="2.2709999999999999"/>
        <n v="2.1230000000000002"/>
        <n v="1.9059999999999999"/>
        <n v="0.51100000000000001"/>
        <n v="0.13300000000000001"/>
        <n v="0.13"/>
        <n v="0.20100000000000001"/>
        <n v="0.19400000000000001"/>
        <n v="0.19900000000000001"/>
        <n v="0.19800000000000001"/>
        <n v="0.187"/>
        <n v="0.38100000000000001"/>
        <n v="0.39400000000000002"/>
        <n v="0.36499999999999999"/>
        <n v="0.36899999999999999"/>
        <n v="0.372"/>
        <n v="0.434"/>
        <n v="0.41499999999999998"/>
        <n v="0.42199999999999999"/>
        <n v="11.962"/>
        <n v="18.210999999999999"/>
        <n v="24.433"/>
        <n v="5.9690000000000003"/>
        <n v="6.2619999999999996"/>
        <n v="1.409"/>
        <n v="6.3570000000000002"/>
        <n v="2.532"/>
        <n v="3.5350000000000001"/>
        <n v="4.0720000000000001"/>
        <n v="4.4089999999999998"/>
        <n v="5.1989999999999998"/>
        <n v="6.4359999999999999"/>
        <n v="5.5609999999999999"/>
        <n v="6.069"/>
        <n v="6.8019999999999996"/>
        <n v="8.0109999999999992"/>
        <n v="11.788"/>
        <n v="2.6739999999999999"/>
        <n v="0.59599999999999997"/>
        <n v="0.60199999999999998"/>
        <n v="0.77700000000000002"/>
        <n v="0.63300000000000001"/>
        <n v="7.1630000000000003"/>
        <n v="6.9889999999999999"/>
        <n v="7.2729999999999997"/>
        <n v="6.7210000000000001"/>
        <n v="12.801"/>
        <n v="23.616"/>
        <n v="20.263999999999999"/>
        <n v="35.195999999999998"/>
        <n v="37.292000000000002"/>
        <n v="35.506"/>
        <n v="67.224999999999994"/>
        <n v="17.356999999999999"/>
        <n v="29.893999999999998"/>
        <n v="3.8519999999999999"/>
        <n v="6.3010000000000002"/>
        <n v="7.4180000000000001"/>
        <n v="8.1929999999999996"/>
        <n v="8.7810000000000006"/>
        <n v="9.3279999999999994"/>
        <n v="9.5459999999999994"/>
        <n v="9.6720000000000006"/>
        <n v="9.3620000000000001"/>
        <n v="1.37"/>
        <n v="2.1"/>
        <n v="2.7850000000000001"/>
        <n v="3.6709999999999998"/>
        <n v="3.9849999999999999"/>
        <n v="3.9649999999999999"/>
        <n v="4.3879999999999999"/>
        <n v="4.4640000000000004"/>
        <n v="3.121"/>
        <n v="1.7769999999999999"/>
        <n v="3.032"/>
        <n v="3.1429999999999998"/>
        <n v="3.0310000000000001"/>
        <n v="3.1760000000000002"/>
        <n v="3.5419999999999998"/>
        <n v="3.1749999999999998"/>
        <n v="2.262"/>
        <n v="0.23699999999999999"/>
        <n v="0.373"/>
        <n v="0.26200000000000001"/>
        <n v="0.26800000000000002"/>
        <n v="0.30099999999999999"/>
        <n v="0.28100000000000003"/>
        <n v="0.27500000000000002"/>
        <n v="1.0309999999999999"/>
        <n v="1.6759999999999999"/>
        <n v="0.61699999999999999"/>
        <n v="2.145"/>
        <n v="2.0750000000000002"/>
        <n v="2.1480000000000001"/>
        <n v="2.266"/>
        <n v="2.173"/>
        <n v="2.0619999999999998"/>
        <n v="28.013999999999999"/>
        <n v="7.1180000000000003"/>
        <n v="11.305999999999999"/>
        <n v="9.9760000000000009"/>
        <n v="8.6660000000000004"/>
        <n v="1.3740000000000001"/>
        <n v="3.6829999999999998"/>
        <n v="10.37"/>
        <n v="1.667"/>
        <n v="40.11"/>
        <n v="5.76"/>
        <n v="11.425000000000001"/>
        <n v="20.175999999999998"/>
        <n v="10.193"/>
        <n v="6.1870000000000003"/>
        <n v="5.98"/>
        <n v="15.124000000000001"/>
        <n v="6.9370000000000003"/>
        <n v="35.862000000000002"/>
        <n v="0.68600000000000005"/>
        <n v="0.81299999999999994"/>
        <n v="0.82"/>
        <n v="0.873"/>
        <n v="0.60799999999999998"/>
        <n v="195.23099999999999"/>
        <n v="0.874"/>
        <n v="0.33900000000000002"/>
        <n v="7.0510000000000002"/>
        <n v="10.483000000000001"/>
        <n v="23.766999999999999"/>
        <n v="67.781999999999996"/>
        <n v="66.781999999999996"/>
        <n v="21.021000000000001"/>
        <n v="39.052"/>
        <n v="26.02"/>
        <n v="37.902999999999999"/>
        <n v="19.475000000000001"/>
        <n v="36.332999999999998"/>
        <n v="45.767000000000003"/>
        <n v="53.537999999999997"/>
        <n v="60.384"/>
        <n v="47.582999999999998"/>
        <n v="48.128"/>
        <n v="60.45"/>
        <n v="61.338000000000001"/>
        <n v="4.5620000000000003"/>
        <n v="9.2639999999999993"/>
        <n v="17.638999999999999"/>
        <n v="29.832999999999998"/>
        <n v="40.948"/>
        <n v="15.651"/>
        <n v="13.952999999999999"/>
        <n v="22.675999999999998"/>
        <n v="24.013000000000002"/>
        <n v="5.976"/>
        <n v="6.1829999999999998"/>
        <n v="7.4329999999999998"/>
        <n v="2.234"/>
        <n v="1.8879999999999999"/>
        <n v="9.52"/>
        <n v="9.7119999999999997"/>
        <n v="1.508"/>
        <n v="6.5410000000000004"/>
        <n v="13.295999999999999"/>
        <n v="4.0259999999999998"/>
        <n v="0.32200000000000001"/>
        <n v="16.710999999999999"/>
        <n v="22.363"/>
        <n v="25.007000000000001"/>
        <n v="24.710999999999999"/>
        <n v="0.70299999999999996"/>
        <n v="9.18"/>
        <n v="17.715"/>
        <n v="25.86"/>
        <n v="36.088000000000001"/>
        <n v="41.677999999999997"/>
        <n v="43.466000000000001"/>
        <n v="2.3450000000000002"/>
        <n v="14.627000000000001"/>
        <n v="3.27"/>
      </sharedItems>
    </cacheField>
    <cacheField name="Method" numFmtId="0">
      <sharedItems count="3">
        <s v="M"/>
        <s v="O"/>
        <s v="P"/>
      </sharedItems>
    </cacheField>
    <cacheField name="Tgt" numFmtId="0">
      <sharedItems containsSemiMixedTypes="0" containsString="0" containsNumber="1" containsInteger="1" minValue="10" maxValue="90" count="9">
        <n v="10"/>
        <n v="20"/>
        <n v="30"/>
        <n v="40"/>
        <n v="50"/>
        <n v="60"/>
        <n v="70"/>
        <n v="80"/>
        <n v="90"/>
      </sharedItems>
    </cacheField>
    <cacheField name="Strain" numFmtId="0">
      <sharedItems count="3">
        <s v="iJO1366"/>
        <s v="iJR904"/>
        <s v="iAF1260"/>
      </sharedItems>
    </cacheField>
    <cacheField name="K" numFmtId="0">
      <sharedItems containsSemiMixedTypes="0" containsString="0" containsNumber="1" containsInteger="1" minValue="1" maxValue="3" count="3">
        <n v="2"/>
        <n v="3"/>
        <n v="1"/>
      </sharedItems>
    </cacheField>
    <cacheField name="GKO" numFmtId="0">
      <sharedItems containsNonDate="0" containsString="0" containsBlank="1" count="1">
        <m/>
      </sharedItems>
    </cacheField>
    <cacheField name="BObj" numFmtId="0">
      <sharedItems count="6">
        <s v="EX_ac_e"/>
        <s v="EX_etoh_e"/>
        <s v="EX_for_e"/>
        <s v="Ex_lac_e"/>
        <s v="EX_fum_e"/>
        <s v="EX_succ_e"/>
      </sharedItems>
    </cacheField>
  </cacheFields>
  <extLst>
    <ext xmlns:x14="http://schemas.microsoft.com/office/spreadsheetml/2009/9/main" uri="{725AE2AE-9491-48be-B2B4-4EB974FC3084}">
      <x14:pivotCacheDefinition pivotCacheId="1837519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7">
  <r>
    <x v="0"/>
    <n v="7.9189999999999997E-2"/>
    <n v="18.781970000000001"/>
    <x v="0"/>
    <x v="0"/>
    <x v="0"/>
    <x v="0"/>
    <x v="0"/>
    <x v="0"/>
    <x v="0"/>
  </r>
  <r>
    <x v="1"/>
    <n v="7.9189999999999997E-2"/>
    <n v="18.781939999999999"/>
    <x v="1"/>
    <x v="0"/>
    <x v="1"/>
    <x v="0"/>
    <x v="0"/>
    <x v="0"/>
    <x v="0"/>
  </r>
  <r>
    <x v="2"/>
    <n v="7.9189999999999997E-2"/>
    <n v="18.781860000000002"/>
    <x v="2"/>
    <x v="0"/>
    <x v="2"/>
    <x v="0"/>
    <x v="0"/>
    <x v="0"/>
    <x v="0"/>
  </r>
  <r>
    <x v="3"/>
    <n v="0.12719"/>
    <n v="18.04372"/>
    <x v="3"/>
    <x v="0"/>
    <x v="3"/>
    <x v="0"/>
    <x v="0"/>
    <x v="0"/>
    <x v="0"/>
  </r>
  <r>
    <x v="4"/>
    <n v="0.12719"/>
    <n v="18.04365"/>
    <x v="4"/>
    <x v="0"/>
    <x v="4"/>
    <x v="0"/>
    <x v="0"/>
    <x v="0"/>
    <x v="0"/>
  </r>
  <r>
    <x v="5"/>
    <n v="0.19481000000000001"/>
    <n v="17.00376"/>
    <x v="5"/>
    <x v="0"/>
    <x v="5"/>
    <x v="0"/>
    <x v="0"/>
    <x v="0"/>
    <x v="0"/>
  </r>
  <r>
    <x v="6"/>
    <n v="0.19481000000000001"/>
    <n v="17.003620000000002"/>
    <x v="6"/>
    <x v="0"/>
    <x v="6"/>
    <x v="0"/>
    <x v="0"/>
    <x v="0"/>
    <x v="0"/>
  </r>
  <r>
    <x v="7"/>
    <n v="0.19481000000000001"/>
    <n v="17.00357"/>
    <x v="7"/>
    <x v="0"/>
    <x v="7"/>
    <x v="0"/>
    <x v="0"/>
    <x v="0"/>
    <x v="0"/>
  </r>
  <r>
    <x v="8"/>
    <n v="0.24009"/>
    <n v="8.2183200000000003"/>
    <x v="8"/>
    <x v="0"/>
    <x v="8"/>
    <x v="0"/>
    <x v="0"/>
    <x v="0"/>
    <x v="0"/>
  </r>
  <r>
    <x v="9"/>
    <n v="7.9189999999999997E-2"/>
    <n v="18.781849999999999"/>
    <x v="9"/>
    <x v="1"/>
    <x v="0"/>
    <x v="0"/>
    <x v="0"/>
    <x v="0"/>
    <x v="0"/>
  </r>
  <r>
    <x v="10"/>
    <n v="7.9189999999999997E-2"/>
    <n v="18.781849999999999"/>
    <x v="10"/>
    <x v="1"/>
    <x v="1"/>
    <x v="0"/>
    <x v="0"/>
    <x v="0"/>
    <x v="0"/>
  </r>
  <r>
    <x v="11"/>
    <n v="7.9189999999999997E-2"/>
    <n v="18.782060000000001"/>
    <x v="11"/>
    <x v="1"/>
    <x v="2"/>
    <x v="0"/>
    <x v="0"/>
    <x v="0"/>
    <x v="0"/>
  </r>
  <r>
    <x v="12"/>
    <n v="0.12719"/>
    <n v="18.044070000000001"/>
    <x v="12"/>
    <x v="1"/>
    <x v="3"/>
    <x v="0"/>
    <x v="0"/>
    <x v="0"/>
    <x v="0"/>
  </r>
  <r>
    <x v="13"/>
    <n v="0.12719"/>
    <n v="18.044090000000001"/>
    <x v="13"/>
    <x v="1"/>
    <x v="4"/>
    <x v="0"/>
    <x v="0"/>
    <x v="0"/>
    <x v="0"/>
  </r>
  <r>
    <x v="14"/>
    <n v="0.19481000000000001"/>
    <n v="17.003540000000001"/>
    <x v="14"/>
    <x v="1"/>
    <x v="5"/>
    <x v="0"/>
    <x v="0"/>
    <x v="0"/>
    <x v="0"/>
  </r>
  <r>
    <x v="15"/>
    <n v="0.19481000000000001"/>
    <n v="17.003550000000001"/>
    <x v="15"/>
    <x v="1"/>
    <x v="6"/>
    <x v="0"/>
    <x v="0"/>
    <x v="0"/>
    <x v="0"/>
  </r>
  <r>
    <x v="16"/>
    <n v="0.19481000000000001"/>
    <n v="17.003540000000001"/>
    <x v="16"/>
    <x v="1"/>
    <x v="7"/>
    <x v="0"/>
    <x v="0"/>
    <x v="0"/>
    <x v="0"/>
  </r>
  <r>
    <x v="17"/>
    <n v="0.24007999999999999"/>
    <n v="8.2181599999999992"/>
    <x v="17"/>
    <x v="1"/>
    <x v="8"/>
    <x v="0"/>
    <x v="0"/>
    <x v="0"/>
    <x v="0"/>
  </r>
  <r>
    <x v="18"/>
    <n v="5.0200000000000002E-2"/>
    <n v="14.294969999999999"/>
    <x v="18"/>
    <x v="2"/>
    <x v="0"/>
    <x v="0"/>
    <x v="0"/>
    <x v="0"/>
    <x v="0"/>
  </r>
  <r>
    <x v="19"/>
    <n v="5.0200000000000002E-2"/>
    <n v="14.294969999999999"/>
    <x v="19"/>
    <x v="2"/>
    <x v="1"/>
    <x v="0"/>
    <x v="0"/>
    <x v="0"/>
    <x v="0"/>
  </r>
  <r>
    <x v="20"/>
    <n v="0.15092"/>
    <n v="12.880179999999999"/>
    <x v="20"/>
    <x v="2"/>
    <x v="2"/>
    <x v="0"/>
    <x v="0"/>
    <x v="0"/>
    <x v="0"/>
  </r>
  <r>
    <x v="21"/>
    <n v="0.15092"/>
    <n v="12.880179999999999"/>
    <x v="21"/>
    <x v="2"/>
    <x v="3"/>
    <x v="0"/>
    <x v="0"/>
    <x v="0"/>
    <x v="0"/>
  </r>
  <r>
    <x v="22"/>
    <n v="0.15092"/>
    <n v="12.880179999999999"/>
    <x v="22"/>
    <x v="2"/>
    <x v="4"/>
    <x v="0"/>
    <x v="0"/>
    <x v="0"/>
    <x v="0"/>
  </r>
  <r>
    <x v="23"/>
    <n v="0.15092"/>
    <n v="12.880179999999999"/>
    <x v="23"/>
    <x v="2"/>
    <x v="5"/>
    <x v="0"/>
    <x v="0"/>
    <x v="0"/>
    <x v="0"/>
  </r>
  <r>
    <x v="24"/>
    <n v="0.24007999999999999"/>
    <n v="8.2181599999999992"/>
    <x v="24"/>
    <x v="2"/>
    <x v="6"/>
    <x v="0"/>
    <x v="0"/>
    <x v="0"/>
    <x v="0"/>
  </r>
  <r>
    <x v="25"/>
    <n v="0.24007999999999999"/>
    <n v="8.2181599999999992"/>
    <x v="25"/>
    <x v="2"/>
    <x v="7"/>
    <x v="0"/>
    <x v="0"/>
    <x v="0"/>
    <x v="0"/>
  </r>
  <r>
    <x v="26"/>
    <n v="0.24007999999999999"/>
    <n v="8.2181599999999992"/>
    <x v="26"/>
    <x v="2"/>
    <x v="8"/>
    <x v="0"/>
    <x v="0"/>
    <x v="0"/>
    <x v="0"/>
  </r>
  <r>
    <x v="27"/>
    <n v="7.6920000000000002E-2"/>
    <n v="18.862909999999999"/>
    <x v="27"/>
    <x v="0"/>
    <x v="0"/>
    <x v="0"/>
    <x v="0"/>
    <x v="0"/>
    <x v="1"/>
  </r>
  <r>
    <x v="28"/>
    <n v="7.6920000000000002E-2"/>
    <n v="18.862909999999999"/>
    <x v="28"/>
    <x v="0"/>
    <x v="1"/>
    <x v="0"/>
    <x v="0"/>
    <x v="0"/>
    <x v="1"/>
  </r>
  <r>
    <x v="29"/>
    <n v="7.6920000000000002E-2"/>
    <n v="18.862909999999999"/>
    <x v="29"/>
    <x v="0"/>
    <x v="2"/>
    <x v="0"/>
    <x v="0"/>
    <x v="0"/>
    <x v="1"/>
  </r>
  <r>
    <x v="30"/>
    <n v="0.18920999999999999"/>
    <n v="17.202940000000002"/>
    <x v="30"/>
    <x v="0"/>
    <x v="3"/>
    <x v="0"/>
    <x v="0"/>
    <x v="0"/>
    <x v="1"/>
  </r>
  <r>
    <x v="31"/>
    <n v="0.18920999999999999"/>
    <n v="17.202940000000002"/>
    <x v="31"/>
    <x v="0"/>
    <x v="4"/>
    <x v="0"/>
    <x v="0"/>
    <x v="0"/>
    <x v="1"/>
  </r>
  <r>
    <x v="32"/>
    <n v="0.18920999999999999"/>
    <n v="17.202940000000002"/>
    <x v="32"/>
    <x v="0"/>
    <x v="5"/>
    <x v="0"/>
    <x v="0"/>
    <x v="0"/>
    <x v="1"/>
  </r>
  <r>
    <x v="33"/>
    <n v="0.18920000000000001"/>
    <n v="17.203119999999998"/>
    <x v="33"/>
    <x v="0"/>
    <x v="6"/>
    <x v="0"/>
    <x v="0"/>
    <x v="0"/>
    <x v="1"/>
  </r>
  <r>
    <x v="34"/>
    <n v="0.19486000000000001"/>
    <n v="16.889289999999999"/>
    <x v="34"/>
    <x v="0"/>
    <x v="7"/>
    <x v="0"/>
    <x v="0"/>
    <x v="0"/>
    <x v="1"/>
  </r>
  <r>
    <x v="35"/>
    <n v="0.23865"/>
    <n v="8.4457599999999999"/>
    <x v="35"/>
    <x v="0"/>
    <x v="8"/>
    <x v="0"/>
    <x v="0"/>
    <x v="0"/>
    <x v="1"/>
  </r>
  <r>
    <x v="36"/>
    <n v="7.6920000000000002E-2"/>
    <n v="18.863019999999999"/>
    <x v="36"/>
    <x v="1"/>
    <x v="0"/>
    <x v="0"/>
    <x v="0"/>
    <x v="0"/>
    <x v="1"/>
  </r>
  <r>
    <x v="37"/>
    <n v="7.6920000000000002E-2"/>
    <n v="18.862909999999999"/>
    <x v="37"/>
    <x v="1"/>
    <x v="1"/>
    <x v="0"/>
    <x v="0"/>
    <x v="0"/>
    <x v="1"/>
  </r>
  <r>
    <x v="38"/>
    <n v="7.6920000000000002E-2"/>
    <n v="18.863019999999999"/>
    <x v="38"/>
    <x v="1"/>
    <x v="2"/>
    <x v="0"/>
    <x v="0"/>
    <x v="0"/>
    <x v="1"/>
  </r>
  <r>
    <x v="39"/>
    <n v="0.18920999999999999"/>
    <n v="17.202919999999999"/>
    <x v="39"/>
    <x v="1"/>
    <x v="3"/>
    <x v="0"/>
    <x v="0"/>
    <x v="0"/>
    <x v="1"/>
  </r>
  <r>
    <x v="40"/>
    <n v="0.18920999999999999"/>
    <n v="17.202919999999999"/>
    <x v="40"/>
    <x v="1"/>
    <x v="4"/>
    <x v="0"/>
    <x v="0"/>
    <x v="0"/>
    <x v="1"/>
  </r>
  <r>
    <x v="41"/>
    <n v="0.18920999999999999"/>
    <n v="17.202929999999999"/>
    <x v="41"/>
    <x v="1"/>
    <x v="5"/>
    <x v="0"/>
    <x v="0"/>
    <x v="0"/>
    <x v="1"/>
  </r>
  <r>
    <x v="42"/>
    <n v="0.18920999999999999"/>
    <n v="17.202919999999999"/>
    <x v="42"/>
    <x v="1"/>
    <x v="6"/>
    <x v="0"/>
    <x v="0"/>
    <x v="0"/>
    <x v="1"/>
  </r>
  <r>
    <x v="43"/>
    <n v="0.19486000000000001"/>
    <n v="16.889250000000001"/>
    <x v="43"/>
    <x v="1"/>
    <x v="7"/>
    <x v="0"/>
    <x v="0"/>
    <x v="0"/>
    <x v="1"/>
  </r>
  <r>
    <x v="44"/>
    <n v="0.23865"/>
    <n v="8.4457000000000004"/>
    <x v="44"/>
    <x v="1"/>
    <x v="8"/>
    <x v="0"/>
    <x v="0"/>
    <x v="0"/>
    <x v="1"/>
  </r>
  <r>
    <x v="45"/>
    <n v="0.18920999999999999"/>
    <n v="17.202919999999999"/>
    <x v="45"/>
    <x v="2"/>
    <x v="0"/>
    <x v="0"/>
    <x v="0"/>
    <x v="0"/>
    <x v="1"/>
  </r>
  <r>
    <x v="46"/>
    <n v="0.18920999999999999"/>
    <n v="17.202929999999999"/>
    <x v="46"/>
    <x v="2"/>
    <x v="1"/>
    <x v="0"/>
    <x v="0"/>
    <x v="0"/>
    <x v="1"/>
  </r>
  <r>
    <x v="47"/>
    <n v="0.18920999999999999"/>
    <n v="17.202919999999999"/>
    <x v="47"/>
    <x v="2"/>
    <x v="2"/>
    <x v="0"/>
    <x v="0"/>
    <x v="0"/>
    <x v="1"/>
  </r>
  <r>
    <x v="48"/>
    <n v="0.18920999999999999"/>
    <n v="17.202919999999999"/>
    <x v="48"/>
    <x v="2"/>
    <x v="3"/>
    <x v="0"/>
    <x v="0"/>
    <x v="0"/>
    <x v="1"/>
  </r>
  <r>
    <x v="49"/>
    <n v="0.18920999999999999"/>
    <n v="17.202919999999999"/>
    <x v="49"/>
    <x v="2"/>
    <x v="4"/>
    <x v="0"/>
    <x v="0"/>
    <x v="0"/>
    <x v="1"/>
  </r>
  <r>
    <x v="50"/>
    <n v="0.18920999999999999"/>
    <n v="17.202919999999999"/>
    <x v="50"/>
    <x v="2"/>
    <x v="5"/>
    <x v="0"/>
    <x v="0"/>
    <x v="0"/>
    <x v="1"/>
  </r>
  <r>
    <x v="51"/>
    <n v="0.18920999999999999"/>
    <n v="17.202919999999999"/>
    <x v="51"/>
    <x v="2"/>
    <x v="6"/>
    <x v="0"/>
    <x v="0"/>
    <x v="0"/>
    <x v="1"/>
  </r>
  <r>
    <x v="52"/>
    <n v="0.19717999999999999"/>
    <n v="16.450050000000001"/>
    <x v="52"/>
    <x v="2"/>
    <x v="7"/>
    <x v="0"/>
    <x v="0"/>
    <x v="0"/>
    <x v="1"/>
  </r>
  <r>
    <x v="53"/>
    <n v="0.23865"/>
    <n v="8.4457000000000004"/>
    <x v="53"/>
    <x v="2"/>
    <x v="8"/>
    <x v="0"/>
    <x v="0"/>
    <x v="0"/>
    <x v="1"/>
  </r>
  <r>
    <x v="54"/>
    <n v="7.9189999999999997E-2"/>
    <n v="37.84892"/>
    <x v="54"/>
    <x v="0"/>
    <x v="0"/>
    <x v="0"/>
    <x v="0"/>
    <x v="0"/>
    <x v="2"/>
  </r>
  <r>
    <x v="55"/>
    <n v="7.9189999999999997E-2"/>
    <n v="37.848379999999999"/>
    <x v="55"/>
    <x v="0"/>
    <x v="1"/>
    <x v="0"/>
    <x v="0"/>
    <x v="0"/>
    <x v="2"/>
  </r>
  <r>
    <x v="56"/>
    <n v="7.9189999999999997E-2"/>
    <n v="37.848379999999999"/>
    <x v="56"/>
    <x v="0"/>
    <x v="2"/>
    <x v="0"/>
    <x v="0"/>
    <x v="0"/>
    <x v="2"/>
  </r>
  <r>
    <x v="57"/>
    <n v="0.12719"/>
    <n v="36.544469999999997"/>
    <x v="57"/>
    <x v="0"/>
    <x v="3"/>
    <x v="0"/>
    <x v="0"/>
    <x v="0"/>
    <x v="2"/>
  </r>
  <r>
    <x v="58"/>
    <n v="0.12719"/>
    <n v="36.54448"/>
    <x v="58"/>
    <x v="0"/>
    <x v="4"/>
    <x v="0"/>
    <x v="0"/>
    <x v="0"/>
    <x v="2"/>
  </r>
  <r>
    <x v="59"/>
    <n v="0.19159999999999999"/>
    <n v="35.23807"/>
    <x v="59"/>
    <x v="0"/>
    <x v="5"/>
    <x v="0"/>
    <x v="0"/>
    <x v="0"/>
    <x v="2"/>
  </r>
  <r>
    <x v="60"/>
    <n v="0.19159999999999999"/>
    <n v="35.238050000000001"/>
    <x v="60"/>
    <x v="0"/>
    <x v="6"/>
    <x v="0"/>
    <x v="0"/>
    <x v="0"/>
    <x v="2"/>
  </r>
  <r>
    <x v="61"/>
    <n v="0.19370000000000001"/>
    <n v="34.890389999999996"/>
    <x v="61"/>
    <x v="0"/>
    <x v="7"/>
    <x v="0"/>
    <x v="0"/>
    <x v="0"/>
    <x v="2"/>
  </r>
  <r>
    <x v="62"/>
    <n v="0.22286"/>
    <n v="17.449120000000001"/>
    <x v="62"/>
    <x v="0"/>
    <x v="8"/>
    <x v="0"/>
    <x v="0"/>
    <x v="0"/>
    <x v="2"/>
  </r>
  <r>
    <x v="63"/>
    <n v="7.9189999999999997E-2"/>
    <n v="37.848370000000003"/>
    <x v="63"/>
    <x v="1"/>
    <x v="0"/>
    <x v="0"/>
    <x v="0"/>
    <x v="0"/>
    <x v="2"/>
  </r>
  <r>
    <x v="64"/>
    <n v="7.9189999999999997E-2"/>
    <n v="37.8489"/>
    <x v="64"/>
    <x v="1"/>
    <x v="1"/>
    <x v="0"/>
    <x v="0"/>
    <x v="0"/>
    <x v="2"/>
  </r>
  <r>
    <x v="65"/>
    <n v="7.9189999999999997E-2"/>
    <n v="37.848909999999997"/>
    <x v="65"/>
    <x v="1"/>
    <x v="2"/>
    <x v="0"/>
    <x v="0"/>
    <x v="0"/>
    <x v="2"/>
  </r>
  <r>
    <x v="66"/>
    <n v="0.12719"/>
    <n v="36.544440000000002"/>
    <x v="66"/>
    <x v="1"/>
    <x v="3"/>
    <x v="0"/>
    <x v="0"/>
    <x v="0"/>
    <x v="2"/>
  </r>
  <r>
    <x v="67"/>
    <n v="0.12719"/>
    <n v="36.545499999999997"/>
    <x v="67"/>
    <x v="1"/>
    <x v="4"/>
    <x v="0"/>
    <x v="0"/>
    <x v="0"/>
    <x v="2"/>
  </r>
  <r>
    <x v="68"/>
    <n v="0.19159999999999999"/>
    <n v="35.238010000000003"/>
    <x v="68"/>
    <x v="1"/>
    <x v="5"/>
    <x v="0"/>
    <x v="0"/>
    <x v="0"/>
    <x v="2"/>
  </r>
  <r>
    <x v="69"/>
    <n v="0.19159999999999999"/>
    <n v="35.238039999999998"/>
    <x v="69"/>
    <x v="1"/>
    <x v="6"/>
    <x v="0"/>
    <x v="0"/>
    <x v="0"/>
    <x v="2"/>
  </r>
  <r>
    <x v="70"/>
    <n v="0.19370000000000001"/>
    <n v="34.890349999999998"/>
    <x v="70"/>
    <x v="1"/>
    <x v="7"/>
    <x v="0"/>
    <x v="0"/>
    <x v="0"/>
    <x v="2"/>
  </r>
  <r>
    <x v="71"/>
    <n v="0.22286"/>
    <n v="17.449010000000001"/>
    <x v="71"/>
    <x v="1"/>
    <x v="8"/>
    <x v="0"/>
    <x v="0"/>
    <x v="0"/>
    <x v="2"/>
  </r>
  <r>
    <x v="72"/>
    <n v="5.0200000000000002E-2"/>
    <n v="28.77037"/>
    <x v="72"/>
    <x v="2"/>
    <x v="0"/>
    <x v="0"/>
    <x v="0"/>
    <x v="0"/>
    <x v="2"/>
  </r>
  <r>
    <x v="73"/>
    <n v="5.0200000000000002E-2"/>
    <n v="28.77037"/>
    <x v="73"/>
    <x v="2"/>
    <x v="1"/>
    <x v="0"/>
    <x v="0"/>
    <x v="0"/>
    <x v="2"/>
  </r>
  <r>
    <x v="74"/>
    <n v="0.15106"/>
    <n v="26.64939"/>
    <x v="74"/>
    <x v="2"/>
    <x v="2"/>
    <x v="0"/>
    <x v="0"/>
    <x v="0"/>
    <x v="2"/>
  </r>
  <r>
    <x v="75"/>
    <n v="0.15106"/>
    <n v="26.64939"/>
    <x v="75"/>
    <x v="2"/>
    <x v="3"/>
    <x v="0"/>
    <x v="0"/>
    <x v="0"/>
    <x v="2"/>
  </r>
  <r>
    <x v="76"/>
    <n v="0.15106"/>
    <n v="26.64939"/>
    <x v="76"/>
    <x v="2"/>
    <x v="4"/>
    <x v="0"/>
    <x v="0"/>
    <x v="0"/>
    <x v="2"/>
  </r>
  <r>
    <x v="77"/>
    <n v="0.15106"/>
    <n v="26.64939"/>
    <x v="77"/>
    <x v="2"/>
    <x v="5"/>
    <x v="0"/>
    <x v="0"/>
    <x v="0"/>
    <x v="2"/>
  </r>
  <r>
    <x v="78"/>
    <n v="0.19481000000000001"/>
    <n v="17.808589999999999"/>
    <x v="78"/>
    <x v="2"/>
    <x v="6"/>
    <x v="0"/>
    <x v="0"/>
    <x v="0"/>
    <x v="2"/>
  </r>
  <r>
    <x v="79"/>
    <n v="0.19481000000000001"/>
    <n v="17.808589999999999"/>
    <x v="79"/>
    <x v="2"/>
    <x v="7"/>
    <x v="0"/>
    <x v="0"/>
    <x v="0"/>
    <x v="2"/>
  </r>
  <r>
    <x v="80"/>
    <n v="0.22286"/>
    <n v="17.449010000000001"/>
    <x v="80"/>
    <x v="2"/>
    <x v="8"/>
    <x v="0"/>
    <x v="0"/>
    <x v="0"/>
    <x v="2"/>
  </r>
  <r>
    <x v="81"/>
    <n v="7.6920000000000002E-2"/>
    <n v="18.862909999999999"/>
    <x v="81"/>
    <x v="0"/>
    <x v="0"/>
    <x v="0"/>
    <x v="0"/>
    <x v="0"/>
    <x v="3"/>
  </r>
  <r>
    <x v="82"/>
    <n v="7.6920000000000002E-2"/>
    <n v="18.862909999999999"/>
    <x v="82"/>
    <x v="0"/>
    <x v="1"/>
    <x v="0"/>
    <x v="0"/>
    <x v="0"/>
    <x v="3"/>
  </r>
  <r>
    <x v="83"/>
    <n v="7.6920000000000002E-2"/>
    <n v="18.862950000000001"/>
    <x v="83"/>
    <x v="0"/>
    <x v="2"/>
    <x v="0"/>
    <x v="0"/>
    <x v="0"/>
    <x v="3"/>
  </r>
  <r>
    <x v="84"/>
    <n v="0.18920999999999999"/>
    <n v="17.202929999999999"/>
    <x v="84"/>
    <x v="0"/>
    <x v="3"/>
    <x v="0"/>
    <x v="0"/>
    <x v="0"/>
    <x v="3"/>
  </r>
  <r>
    <x v="85"/>
    <n v="0.18920999999999999"/>
    <n v="17.20299"/>
    <x v="85"/>
    <x v="0"/>
    <x v="4"/>
    <x v="0"/>
    <x v="0"/>
    <x v="0"/>
    <x v="3"/>
  </r>
  <r>
    <x v="86"/>
    <n v="0.18919"/>
    <n v="17.203230000000001"/>
    <x v="86"/>
    <x v="0"/>
    <x v="5"/>
    <x v="0"/>
    <x v="0"/>
    <x v="0"/>
    <x v="3"/>
  </r>
  <r>
    <x v="87"/>
    <n v="0.18920999999999999"/>
    <n v="17.203009999999999"/>
    <x v="87"/>
    <x v="0"/>
    <x v="6"/>
    <x v="0"/>
    <x v="0"/>
    <x v="0"/>
    <x v="3"/>
  </r>
  <r>
    <x v="88"/>
    <n v="0.19320000000000001"/>
    <n v="17.02543"/>
    <x v="88"/>
    <x v="0"/>
    <x v="7"/>
    <x v="0"/>
    <x v="0"/>
    <x v="0"/>
    <x v="3"/>
  </r>
  <r>
    <x v="89"/>
    <n v="0.24084"/>
    <n v="1.89E-3"/>
    <x v="89"/>
    <x v="0"/>
    <x v="8"/>
    <x v="0"/>
    <x v="0"/>
    <x v="0"/>
    <x v="3"/>
  </r>
  <r>
    <x v="90"/>
    <n v="7.6920000000000002E-2"/>
    <n v="18.863019999999999"/>
    <x v="90"/>
    <x v="1"/>
    <x v="0"/>
    <x v="0"/>
    <x v="0"/>
    <x v="0"/>
    <x v="3"/>
  </r>
  <r>
    <x v="91"/>
    <n v="7.6920000000000002E-2"/>
    <n v="18.862909999999999"/>
    <x v="91"/>
    <x v="1"/>
    <x v="1"/>
    <x v="0"/>
    <x v="0"/>
    <x v="0"/>
    <x v="3"/>
  </r>
  <r>
    <x v="92"/>
    <n v="7.6920000000000002E-2"/>
    <n v="18.863019999999999"/>
    <x v="92"/>
    <x v="1"/>
    <x v="2"/>
    <x v="0"/>
    <x v="0"/>
    <x v="0"/>
    <x v="3"/>
  </r>
  <r>
    <x v="93"/>
    <n v="0.18920999999999999"/>
    <n v="17.202919999999999"/>
    <x v="93"/>
    <x v="1"/>
    <x v="3"/>
    <x v="0"/>
    <x v="0"/>
    <x v="0"/>
    <x v="3"/>
  </r>
  <r>
    <x v="94"/>
    <n v="0.18920999999999999"/>
    <n v="17.202919999999999"/>
    <x v="94"/>
    <x v="1"/>
    <x v="4"/>
    <x v="0"/>
    <x v="0"/>
    <x v="0"/>
    <x v="3"/>
  </r>
  <r>
    <x v="95"/>
    <n v="0.18920999999999999"/>
    <n v="17.202929999999999"/>
    <x v="95"/>
    <x v="1"/>
    <x v="5"/>
    <x v="0"/>
    <x v="0"/>
    <x v="0"/>
    <x v="3"/>
  </r>
  <r>
    <x v="96"/>
    <n v="0.18920999999999999"/>
    <n v="17.202929999999999"/>
    <x v="96"/>
    <x v="1"/>
    <x v="6"/>
    <x v="0"/>
    <x v="0"/>
    <x v="0"/>
    <x v="3"/>
  </r>
  <r>
    <x v="97"/>
    <n v="0.19370000000000001"/>
    <n v="16.982289999999999"/>
    <x v="97"/>
    <x v="1"/>
    <x v="7"/>
    <x v="0"/>
    <x v="0"/>
    <x v="0"/>
    <x v="3"/>
  </r>
  <r>
    <x v="98"/>
    <n v="0.24149999999999999"/>
    <n v="6.9999999999999994E-5"/>
    <x v="98"/>
    <x v="1"/>
    <x v="8"/>
    <x v="0"/>
    <x v="0"/>
    <x v="0"/>
    <x v="3"/>
  </r>
  <r>
    <x v="99"/>
    <n v="0.18920999999999999"/>
    <n v="17.202919999999999"/>
    <x v="99"/>
    <x v="2"/>
    <x v="0"/>
    <x v="0"/>
    <x v="0"/>
    <x v="0"/>
    <x v="3"/>
  </r>
  <r>
    <x v="100"/>
    <n v="0.18920999999999999"/>
    <n v="17.202919999999999"/>
    <x v="100"/>
    <x v="2"/>
    <x v="1"/>
    <x v="0"/>
    <x v="0"/>
    <x v="0"/>
    <x v="3"/>
  </r>
  <r>
    <x v="101"/>
    <n v="0.18920999999999999"/>
    <n v="17.202919999999999"/>
    <x v="101"/>
    <x v="2"/>
    <x v="2"/>
    <x v="0"/>
    <x v="0"/>
    <x v="0"/>
    <x v="3"/>
  </r>
  <r>
    <x v="102"/>
    <n v="0.18920999999999999"/>
    <n v="17.202919999999999"/>
    <x v="102"/>
    <x v="2"/>
    <x v="3"/>
    <x v="0"/>
    <x v="0"/>
    <x v="0"/>
    <x v="3"/>
  </r>
  <r>
    <x v="103"/>
    <n v="0.18920999999999999"/>
    <n v="17.202919999999999"/>
    <x v="103"/>
    <x v="2"/>
    <x v="4"/>
    <x v="0"/>
    <x v="0"/>
    <x v="0"/>
    <x v="3"/>
  </r>
  <r>
    <x v="104"/>
    <n v="0.18920999999999999"/>
    <n v="17.202919999999999"/>
    <x v="23"/>
    <x v="2"/>
    <x v="5"/>
    <x v="0"/>
    <x v="0"/>
    <x v="0"/>
    <x v="3"/>
  </r>
  <r>
    <x v="105"/>
    <n v="0.18923000000000001"/>
    <n v="17.20271"/>
    <x v="104"/>
    <x v="2"/>
    <x v="6"/>
    <x v="0"/>
    <x v="0"/>
    <x v="0"/>
    <x v="3"/>
  </r>
  <r>
    <x v="106"/>
    <n v="0.19481000000000001"/>
    <n v="16.864070000000002"/>
    <x v="105"/>
    <x v="2"/>
    <x v="7"/>
    <x v="0"/>
    <x v="0"/>
    <x v="0"/>
    <x v="3"/>
  </r>
  <r>
    <x v="107"/>
    <n v="0.24149999999999999"/>
    <n v="0"/>
    <x v="106"/>
    <x v="2"/>
    <x v="8"/>
    <x v="0"/>
    <x v="0"/>
    <x v="0"/>
    <x v="3"/>
  </r>
  <r>
    <x v="108"/>
    <n v="0.83406999999999998"/>
    <n v="10.260809999999999"/>
    <x v="107"/>
    <x v="0"/>
    <x v="0"/>
    <x v="1"/>
    <x v="0"/>
    <x v="0"/>
    <x v="2"/>
  </r>
  <r>
    <x v="109"/>
    <n v="0.18439"/>
    <n v="39.994549999999997"/>
    <x v="108"/>
    <x v="0"/>
    <x v="1"/>
    <x v="1"/>
    <x v="0"/>
    <x v="0"/>
    <x v="2"/>
  </r>
  <r>
    <x v="110"/>
    <n v="0.89381999999999995"/>
    <n v="2.6070199999999999"/>
    <x v="109"/>
    <x v="0"/>
    <x v="2"/>
    <x v="1"/>
    <x v="0"/>
    <x v="0"/>
    <x v="2"/>
  </r>
  <r>
    <x v="111"/>
    <n v="0.36878"/>
    <n v="33.974069999999998"/>
    <x v="110"/>
    <x v="0"/>
    <x v="3"/>
    <x v="1"/>
    <x v="0"/>
    <x v="0"/>
    <x v="2"/>
  </r>
  <r>
    <x v="112"/>
    <n v="0.90613999999999995"/>
    <n v="0.83182"/>
    <x v="111"/>
    <x v="0"/>
    <x v="4"/>
    <x v="1"/>
    <x v="0"/>
    <x v="0"/>
    <x v="2"/>
  </r>
  <r>
    <x v="113"/>
    <n v="0.89387000000000005"/>
    <n v="2.6008300000000002"/>
    <x v="112"/>
    <x v="0"/>
    <x v="5"/>
    <x v="1"/>
    <x v="0"/>
    <x v="0"/>
    <x v="2"/>
  </r>
  <r>
    <x v="114"/>
    <n v="0.90846000000000005"/>
    <n v="0.34467999999999999"/>
    <x v="113"/>
    <x v="0"/>
    <x v="6"/>
    <x v="1"/>
    <x v="0"/>
    <x v="0"/>
    <x v="2"/>
  </r>
  <r>
    <x v="115"/>
    <n v="0.91117999999999999"/>
    <n v="0.33609"/>
    <x v="114"/>
    <x v="0"/>
    <x v="7"/>
    <x v="1"/>
    <x v="0"/>
    <x v="0"/>
    <x v="2"/>
  </r>
  <r>
    <x v="116"/>
    <n v="0.82974999999999999"/>
    <n v="10.85661"/>
    <x v="115"/>
    <x v="0"/>
    <x v="8"/>
    <x v="1"/>
    <x v="0"/>
    <x v="0"/>
    <x v="2"/>
  </r>
  <r>
    <x v="117"/>
    <n v="0.91117999999999999"/>
    <n v="0.33476"/>
    <x v="116"/>
    <x v="1"/>
    <x v="0"/>
    <x v="1"/>
    <x v="0"/>
    <x v="0"/>
    <x v="2"/>
  </r>
  <r>
    <x v="118"/>
    <n v="0.91117999999999999"/>
    <n v="0.33476"/>
    <x v="117"/>
    <x v="1"/>
    <x v="1"/>
    <x v="1"/>
    <x v="0"/>
    <x v="0"/>
    <x v="2"/>
  </r>
  <r>
    <x v="119"/>
    <n v="0.91117999999999999"/>
    <n v="0.33476"/>
    <x v="118"/>
    <x v="1"/>
    <x v="2"/>
    <x v="1"/>
    <x v="0"/>
    <x v="0"/>
    <x v="2"/>
  </r>
  <r>
    <x v="120"/>
    <n v="0.91117999999999999"/>
    <n v="0.33476"/>
    <x v="119"/>
    <x v="1"/>
    <x v="3"/>
    <x v="1"/>
    <x v="0"/>
    <x v="0"/>
    <x v="2"/>
  </r>
  <r>
    <x v="121"/>
    <n v="0.91117999999999999"/>
    <n v="0.33476"/>
    <x v="120"/>
    <x v="1"/>
    <x v="4"/>
    <x v="1"/>
    <x v="0"/>
    <x v="0"/>
    <x v="2"/>
  </r>
  <r>
    <x v="122"/>
    <n v="0.55317000000000005"/>
    <n v="27.581990000000001"/>
    <x v="121"/>
    <x v="1"/>
    <x v="5"/>
    <x v="1"/>
    <x v="0"/>
    <x v="0"/>
    <x v="2"/>
  </r>
  <r>
    <x v="123"/>
    <n v="0.91117999999999999"/>
    <n v="0.33476"/>
    <x v="122"/>
    <x v="1"/>
    <x v="6"/>
    <x v="1"/>
    <x v="0"/>
    <x v="0"/>
    <x v="2"/>
  </r>
  <r>
    <x v="124"/>
    <n v="0.91117999999999999"/>
    <n v="0.33474999999999999"/>
    <x v="123"/>
    <x v="1"/>
    <x v="7"/>
    <x v="1"/>
    <x v="0"/>
    <x v="0"/>
    <x v="2"/>
  </r>
  <r>
    <x v="125"/>
    <n v="0.82974999999999999"/>
    <n v="10.85661"/>
    <x v="124"/>
    <x v="1"/>
    <x v="8"/>
    <x v="1"/>
    <x v="0"/>
    <x v="0"/>
    <x v="2"/>
  </r>
  <r>
    <x v="126"/>
    <n v="0.83375999999999995"/>
    <n v="0.30629000000000001"/>
    <x v="125"/>
    <x v="2"/>
    <x v="0"/>
    <x v="1"/>
    <x v="0"/>
    <x v="0"/>
    <x v="2"/>
  </r>
  <r>
    <x v="127"/>
    <n v="0.83477999999999997"/>
    <n v="0.30667"/>
    <x v="126"/>
    <x v="2"/>
    <x v="1"/>
    <x v="1"/>
    <x v="0"/>
    <x v="0"/>
    <x v="2"/>
  </r>
  <r>
    <x v="128"/>
    <n v="0.83530000000000004"/>
    <n v="0.30686000000000002"/>
    <x v="127"/>
    <x v="2"/>
    <x v="2"/>
    <x v="1"/>
    <x v="0"/>
    <x v="0"/>
    <x v="2"/>
  </r>
  <r>
    <x v="129"/>
    <n v="0.83375999999999995"/>
    <n v="0.30629000000000001"/>
    <x v="128"/>
    <x v="2"/>
    <x v="3"/>
    <x v="1"/>
    <x v="0"/>
    <x v="0"/>
    <x v="2"/>
  </r>
  <r>
    <x v="130"/>
    <n v="0.83631999999999995"/>
    <n v="0.30723"/>
    <x v="129"/>
    <x v="2"/>
    <x v="4"/>
    <x v="1"/>
    <x v="0"/>
    <x v="0"/>
    <x v="2"/>
  </r>
  <r>
    <x v="131"/>
    <n v="0.83684000000000003"/>
    <n v="0.30742000000000003"/>
    <x v="130"/>
    <x v="2"/>
    <x v="5"/>
    <x v="1"/>
    <x v="0"/>
    <x v="0"/>
    <x v="2"/>
  </r>
  <r>
    <x v="132"/>
    <n v="0.83375999999999995"/>
    <n v="0.30629000000000001"/>
    <x v="131"/>
    <x v="2"/>
    <x v="6"/>
    <x v="1"/>
    <x v="0"/>
    <x v="0"/>
    <x v="2"/>
  </r>
  <r>
    <x v="133"/>
    <n v="0.83375999999999995"/>
    <n v="0.30629000000000001"/>
    <x v="132"/>
    <x v="2"/>
    <x v="7"/>
    <x v="1"/>
    <x v="0"/>
    <x v="0"/>
    <x v="2"/>
  </r>
  <r>
    <x v="134"/>
    <n v="0.83375999999999995"/>
    <n v="0.30629000000000001"/>
    <x v="133"/>
    <x v="2"/>
    <x v="8"/>
    <x v="1"/>
    <x v="0"/>
    <x v="0"/>
    <x v="2"/>
  </r>
  <r>
    <x v="135"/>
    <n v="0.84292999999999996"/>
    <n v="0.34799000000000002"/>
    <x v="134"/>
    <x v="0"/>
    <x v="0"/>
    <x v="1"/>
    <x v="0"/>
    <x v="0"/>
    <x v="4"/>
  </r>
  <r>
    <x v="136"/>
    <n v="0.84292999999999996"/>
    <n v="0.35150999999999999"/>
    <x v="135"/>
    <x v="0"/>
    <x v="1"/>
    <x v="1"/>
    <x v="0"/>
    <x v="0"/>
    <x v="4"/>
  </r>
  <r>
    <x v="137"/>
    <n v="0.84289999999999998"/>
    <n v="0.41905999999999999"/>
    <x v="136"/>
    <x v="0"/>
    <x v="2"/>
    <x v="1"/>
    <x v="0"/>
    <x v="0"/>
    <x v="4"/>
  </r>
  <r>
    <x v="138"/>
    <n v="0.84292"/>
    <n v="0.36548000000000003"/>
    <x v="137"/>
    <x v="0"/>
    <x v="3"/>
    <x v="1"/>
    <x v="0"/>
    <x v="0"/>
    <x v="4"/>
  </r>
  <r>
    <x v="139"/>
    <n v="0.46096999999999999"/>
    <n v="9.2675599999999996"/>
    <x v="138"/>
    <x v="0"/>
    <x v="4"/>
    <x v="1"/>
    <x v="0"/>
    <x v="0"/>
    <x v="4"/>
  </r>
  <r>
    <x v="140"/>
    <n v="0.84296000000000004"/>
    <n v="0.28732000000000002"/>
    <x v="139"/>
    <x v="0"/>
    <x v="5"/>
    <x v="1"/>
    <x v="0"/>
    <x v="0"/>
    <x v="4"/>
  </r>
  <r>
    <x v="141"/>
    <n v="0.84297"/>
    <n v="0.26452999999999999"/>
    <x v="140"/>
    <x v="0"/>
    <x v="6"/>
    <x v="1"/>
    <x v="0"/>
    <x v="0"/>
    <x v="4"/>
  </r>
  <r>
    <x v="142"/>
    <n v="0.73755999999999999"/>
    <n v="3.5976699999999999"/>
    <x v="141"/>
    <x v="0"/>
    <x v="7"/>
    <x v="1"/>
    <x v="0"/>
    <x v="0"/>
    <x v="4"/>
  </r>
  <r>
    <x v="143"/>
    <n v="0.84543000000000001"/>
    <n v="0.29751"/>
    <x v="142"/>
    <x v="0"/>
    <x v="8"/>
    <x v="1"/>
    <x v="0"/>
    <x v="0"/>
    <x v="4"/>
  </r>
  <r>
    <x v="144"/>
    <n v="0.84269000000000005"/>
    <n v="0.88348000000000004"/>
    <x v="143"/>
    <x v="1"/>
    <x v="0"/>
    <x v="1"/>
    <x v="0"/>
    <x v="0"/>
    <x v="4"/>
  </r>
  <r>
    <x v="145"/>
    <n v="0.84269000000000005"/>
    <n v="0.88348000000000004"/>
    <x v="144"/>
    <x v="1"/>
    <x v="1"/>
    <x v="1"/>
    <x v="0"/>
    <x v="0"/>
    <x v="4"/>
  </r>
  <r>
    <x v="146"/>
    <n v="0.27657999999999999"/>
    <n v="12.78881"/>
    <x v="145"/>
    <x v="1"/>
    <x v="2"/>
    <x v="1"/>
    <x v="0"/>
    <x v="0"/>
    <x v="4"/>
  </r>
  <r>
    <x v="147"/>
    <n v="0.36878"/>
    <n v="11.142580000000001"/>
    <x v="146"/>
    <x v="1"/>
    <x v="3"/>
    <x v="1"/>
    <x v="0"/>
    <x v="0"/>
    <x v="4"/>
  </r>
  <r>
    <x v="148"/>
    <n v="0.84269000000000005"/>
    <n v="0.88348000000000004"/>
    <x v="147"/>
    <x v="1"/>
    <x v="4"/>
    <x v="1"/>
    <x v="0"/>
    <x v="0"/>
    <x v="4"/>
  </r>
  <r>
    <x v="149"/>
    <n v="0.55317000000000005"/>
    <n v="7.3925299999999998"/>
    <x v="148"/>
    <x v="1"/>
    <x v="5"/>
    <x v="1"/>
    <x v="0"/>
    <x v="0"/>
    <x v="4"/>
  </r>
  <r>
    <x v="150"/>
    <n v="0.64536000000000004"/>
    <n v="5.5174300000000001"/>
    <x v="149"/>
    <x v="1"/>
    <x v="6"/>
    <x v="1"/>
    <x v="0"/>
    <x v="0"/>
    <x v="4"/>
  </r>
  <r>
    <x v="151"/>
    <n v="0.84269000000000005"/>
    <n v="0.88348000000000004"/>
    <x v="150"/>
    <x v="1"/>
    <x v="7"/>
    <x v="1"/>
    <x v="0"/>
    <x v="0"/>
    <x v="4"/>
  </r>
  <r>
    <x v="152"/>
    <n v="0.84269000000000005"/>
    <n v="0.88348000000000004"/>
    <x v="151"/>
    <x v="1"/>
    <x v="8"/>
    <x v="1"/>
    <x v="0"/>
    <x v="0"/>
    <x v="4"/>
  </r>
  <r>
    <x v="153"/>
    <n v="0.84297"/>
    <n v="0.26402999999999999"/>
    <x v="152"/>
    <x v="2"/>
    <x v="0"/>
    <x v="1"/>
    <x v="0"/>
    <x v="0"/>
    <x v="4"/>
  </r>
  <r>
    <x v="154"/>
    <n v="0.84297"/>
    <n v="0.26402999999999999"/>
    <x v="153"/>
    <x v="2"/>
    <x v="1"/>
    <x v="1"/>
    <x v="0"/>
    <x v="0"/>
    <x v="4"/>
  </r>
  <r>
    <x v="155"/>
    <n v="0.27657999999999999"/>
    <n v="12.73535"/>
    <x v="154"/>
    <x v="2"/>
    <x v="2"/>
    <x v="1"/>
    <x v="0"/>
    <x v="0"/>
    <x v="4"/>
  </r>
  <r>
    <x v="156"/>
    <n v="0.84452000000000005"/>
    <n v="0.26451999999999998"/>
    <x v="155"/>
    <x v="2"/>
    <x v="3"/>
    <x v="1"/>
    <x v="0"/>
    <x v="0"/>
    <x v="4"/>
  </r>
  <r>
    <x v="157"/>
    <n v="0.84491000000000005"/>
    <n v="0.26463999999999999"/>
    <x v="156"/>
    <x v="2"/>
    <x v="4"/>
    <x v="1"/>
    <x v="0"/>
    <x v="0"/>
    <x v="4"/>
  </r>
  <r>
    <x v="158"/>
    <n v="0.84297"/>
    <n v="0.26402999999999999"/>
    <x v="157"/>
    <x v="2"/>
    <x v="5"/>
    <x v="1"/>
    <x v="0"/>
    <x v="0"/>
    <x v="4"/>
  </r>
  <r>
    <x v="159"/>
    <n v="0.84297"/>
    <n v="0.26402999999999999"/>
    <x v="158"/>
    <x v="2"/>
    <x v="6"/>
    <x v="1"/>
    <x v="0"/>
    <x v="0"/>
    <x v="4"/>
  </r>
  <r>
    <x v="160"/>
    <n v="0.84297"/>
    <n v="0.26402999999999999"/>
    <x v="159"/>
    <x v="2"/>
    <x v="7"/>
    <x v="1"/>
    <x v="0"/>
    <x v="0"/>
    <x v="4"/>
  </r>
  <r>
    <x v="161"/>
    <n v="0.84297"/>
    <n v="0.26402999999999999"/>
    <x v="160"/>
    <x v="2"/>
    <x v="8"/>
    <x v="1"/>
    <x v="0"/>
    <x v="0"/>
    <x v="4"/>
  </r>
  <r>
    <x v="162"/>
    <n v="7.9189999999999997E-2"/>
    <n v="18.781860000000002"/>
    <x v="161"/>
    <x v="0"/>
    <x v="0"/>
    <x v="0"/>
    <x v="1"/>
    <x v="0"/>
    <x v="0"/>
  </r>
  <r>
    <x v="163"/>
    <n v="7.9189999999999997E-2"/>
    <n v="18.781870000000001"/>
    <x v="162"/>
    <x v="0"/>
    <x v="1"/>
    <x v="0"/>
    <x v="1"/>
    <x v="0"/>
    <x v="0"/>
  </r>
  <r>
    <x v="164"/>
    <n v="7.9189999999999997E-2"/>
    <n v="18.781860000000002"/>
    <x v="163"/>
    <x v="0"/>
    <x v="2"/>
    <x v="0"/>
    <x v="1"/>
    <x v="0"/>
    <x v="0"/>
  </r>
  <r>
    <x v="165"/>
    <n v="0.12719"/>
    <n v="18.043710000000001"/>
    <x v="164"/>
    <x v="0"/>
    <x v="3"/>
    <x v="0"/>
    <x v="1"/>
    <x v="0"/>
    <x v="0"/>
  </r>
  <r>
    <x v="166"/>
    <n v="0.12719"/>
    <n v="18.043690000000002"/>
    <x v="165"/>
    <x v="0"/>
    <x v="4"/>
    <x v="0"/>
    <x v="1"/>
    <x v="0"/>
    <x v="0"/>
  </r>
  <r>
    <x v="167"/>
    <n v="0.17867"/>
    <n v="17.216570000000001"/>
    <x v="166"/>
    <x v="0"/>
    <x v="5"/>
    <x v="0"/>
    <x v="1"/>
    <x v="0"/>
    <x v="0"/>
  </r>
  <r>
    <x v="168"/>
    <n v="0.17867"/>
    <n v="17.216560000000001"/>
    <x v="167"/>
    <x v="0"/>
    <x v="6"/>
    <x v="0"/>
    <x v="1"/>
    <x v="0"/>
    <x v="0"/>
  </r>
  <r>
    <x v="169"/>
    <n v="0.19320000000000001"/>
    <n v="17.033629999999999"/>
    <x v="168"/>
    <x v="0"/>
    <x v="7"/>
    <x v="0"/>
    <x v="1"/>
    <x v="0"/>
    <x v="0"/>
  </r>
  <r>
    <x v="170"/>
    <n v="0.24007999999999999"/>
    <n v="8.2182300000000001"/>
    <x v="169"/>
    <x v="0"/>
    <x v="8"/>
    <x v="0"/>
    <x v="1"/>
    <x v="0"/>
    <x v="0"/>
  </r>
  <r>
    <x v="171"/>
    <n v="7.9189999999999997E-2"/>
    <n v="18.781849999999999"/>
    <x v="170"/>
    <x v="1"/>
    <x v="0"/>
    <x v="0"/>
    <x v="1"/>
    <x v="0"/>
    <x v="0"/>
  </r>
  <r>
    <x v="172"/>
    <n v="7.9189999999999997E-2"/>
    <n v="18.781860000000002"/>
    <x v="171"/>
    <x v="1"/>
    <x v="1"/>
    <x v="0"/>
    <x v="1"/>
    <x v="0"/>
    <x v="0"/>
  </r>
  <r>
    <x v="173"/>
    <n v="7.9189999999999997E-2"/>
    <n v="18.782070000000001"/>
    <x v="172"/>
    <x v="1"/>
    <x v="2"/>
    <x v="0"/>
    <x v="1"/>
    <x v="0"/>
    <x v="0"/>
  </r>
  <r>
    <x v="174"/>
    <n v="0.12719"/>
    <n v="18.044070000000001"/>
    <x v="173"/>
    <x v="1"/>
    <x v="3"/>
    <x v="0"/>
    <x v="1"/>
    <x v="0"/>
    <x v="0"/>
  </r>
  <r>
    <x v="175"/>
    <n v="0.12719"/>
    <n v="18.04364"/>
    <x v="174"/>
    <x v="1"/>
    <x v="4"/>
    <x v="0"/>
    <x v="1"/>
    <x v="0"/>
    <x v="0"/>
  </r>
  <r>
    <x v="176"/>
    <n v="0.17867"/>
    <n v="17.216539999999998"/>
    <x v="175"/>
    <x v="1"/>
    <x v="5"/>
    <x v="0"/>
    <x v="1"/>
    <x v="0"/>
    <x v="0"/>
  </r>
  <r>
    <x v="177"/>
    <n v="0.17867"/>
    <n v="17.216539999999998"/>
    <x v="176"/>
    <x v="1"/>
    <x v="6"/>
    <x v="0"/>
    <x v="1"/>
    <x v="0"/>
    <x v="0"/>
  </r>
  <r>
    <x v="178"/>
    <n v="0.19481000000000001"/>
    <n v="17.003540000000001"/>
    <x v="177"/>
    <x v="1"/>
    <x v="7"/>
    <x v="0"/>
    <x v="1"/>
    <x v="0"/>
    <x v="0"/>
  </r>
  <r>
    <x v="179"/>
    <n v="0.24007999999999999"/>
    <n v="8.2181599999999992"/>
    <x v="178"/>
    <x v="1"/>
    <x v="8"/>
    <x v="0"/>
    <x v="1"/>
    <x v="0"/>
    <x v="0"/>
  </r>
  <r>
    <x v="180"/>
    <n v="4.9889999999999997E-2"/>
    <n v="14.299300000000001"/>
    <x v="179"/>
    <x v="2"/>
    <x v="0"/>
    <x v="0"/>
    <x v="1"/>
    <x v="0"/>
    <x v="0"/>
  </r>
  <r>
    <x v="181"/>
    <n v="4.9889999999999997E-2"/>
    <n v="14.299300000000001"/>
    <x v="180"/>
    <x v="2"/>
    <x v="1"/>
    <x v="0"/>
    <x v="1"/>
    <x v="0"/>
    <x v="0"/>
  </r>
  <r>
    <x v="182"/>
    <n v="0.15092"/>
    <n v="12.880319999999999"/>
    <x v="181"/>
    <x v="2"/>
    <x v="2"/>
    <x v="0"/>
    <x v="1"/>
    <x v="0"/>
    <x v="0"/>
  </r>
  <r>
    <x v="183"/>
    <n v="0.15092"/>
    <n v="12.88031"/>
    <x v="182"/>
    <x v="2"/>
    <x v="3"/>
    <x v="0"/>
    <x v="1"/>
    <x v="0"/>
    <x v="0"/>
  </r>
  <r>
    <x v="184"/>
    <n v="0.15092"/>
    <n v="12.880319999999999"/>
    <x v="183"/>
    <x v="2"/>
    <x v="4"/>
    <x v="0"/>
    <x v="1"/>
    <x v="0"/>
    <x v="0"/>
  </r>
  <r>
    <x v="185"/>
    <n v="0.15092"/>
    <n v="12.880319999999999"/>
    <x v="184"/>
    <x v="2"/>
    <x v="5"/>
    <x v="0"/>
    <x v="1"/>
    <x v="0"/>
    <x v="0"/>
  </r>
  <r>
    <x v="186"/>
    <n v="0.21568999999999999"/>
    <n v="8.2500999999999998"/>
    <x v="185"/>
    <x v="2"/>
    <x v="6"/>
    <x v="0"/>
    <x v="1"/>
    <x v="0"/>
    <x v="0"/>
  </r>
  <r>
    <x v="187"/>
    <n v="0.21568999999999999"/>
    <n v="8.2500999999999998"/>
    <x v="186"/>
    <x v="2"/>
    <x v="7"/>
    <x v="0"/>
    <x v="1"/>
    <x v="0"/>
    <x v="0"/>
  </r>
  <r>
    <x v="188"/>
    <n v="0.24007999999999999"/>
    <n v="8.2181599999999992"/>
    <x v="187"/>
    <x v="2"/>
    <x v="8"/>
    <x v="0"/>
    <x v="1"/>
    <x v="0"/>
    <x v="0"/>
  </r>
  <r>
    <x v="189"/>
    <n v="7.6920000000000002E-2"/>
    <n v="18.862919999999999"/>
    <x v="188"/>
    <x v="0"/>
    <x v="0"/>
    <x v="0"/>
    <x v="1"/>
    <x v="0"/>
    <x v="1"/>
  </r>
  <r>
    <x v="190"/>
    <n v="7.6920000000000002E-2"/>
    <n v="18.863060000000001"/>
    <x v="189"/>
    <x v="0"/>
    <x v="1"/>
    <x v="0"/>
    <x v="1"/>
    <x v="0"/>
    <x v="1"/>
  </r>
  <r>
    <x v="191"/>
    <n v="7.2450000000000001E-2"/>
    <n v="18.928989999999999"/>
    <x v="190"/>
    <x v="0"/>
    <x v="2"/>
    <x v="0"/>
    <x v="1"/>
    <x v="0"/>
    <x v="1"/>
  </r>
  <r>
    <x v="192"/>
    <n v="0.17050000000000001"/>
    <n v="17.334530000000001"/>
    <x v="191"/>
    <x v="0"/>
    <x v="3"/>
    <x v="0"/>
    <x v="1"/>
    <x v="0"/>
    <x v="1"/>
  </r>
  <r>
    <x v="193"/>
    <n v="0.17050000000000001"/>
    <n v="17.334530000000001"/>
    <x v="192"/>
    <x v="0"/>
    <x v="4"/>
    <x v="0"/>
    <x v="1"/>
    <x v="0"/>
    <x v="1"/>
  </r>
  <r>
    <x v="194"/>
    <n v="0.17050000000000001"/>
    <n v="17.334540000000001"/>
    <x v="193"/>
    <x v="0"/>
    <x v="5"/>
    <x v="0"/>
    <x v="1"/>
    <x v="0"/>
    <x v="1"/>
  </r>
  <r>
    <x v="195"/>
    <n v="0.17050000000000001"/>
    <n v="17.334530000000001"/>
    <x v="194"/>
    <x v="0"/>
    <x v="6"/>
    <x v="0"/>
    <x v="1"/>
    <x v="0"/>
    <x v="1"/>
  </r>
  <r>
    <x v="196"/>
    <n v="0.19406000000000001"/>
    <n v="16.902080000000002"/>
    <x v="195"/>
    <x v="0"/>
    <x v="7"/>
    <x v="0"/>
    <x v="1"/>
    <x v="0"/>
    <x v="1"/>
  </r>
  <r>
    <x v="197"/>
    <n v="0.22264"/>
    <n v="8.55002"/>
    <x v="196"/>
    <x v="0"/>
    <x v="8"/>
    <x v="0"/>
    <x v="1"/>
    <x v="0"/>
    <x v="1"/>
  </r>
  <r>
    <x v="198"/>
    <n v="7.6920000000000002E-2"/>
    <n v="18.863019999999999"/>
    <x v="197"/>
    <x v="1"/>
    <x v="0"/>
    <x v="0"/>
    <x v="1"/>
    <x v="0"/>
    <x v="1"/>
  </r>
  <r>
    <x v="199"/>
    <n v="7.6920000000000002E-2"/>
    <n v="18.863019999999999"/>
    <x v="198"/>
    <x v="1"/>
    <x v="1"/>
    <x v="0"/>
    <x v="1"/>
    <x v="0"/>
    <x v="1"/>
  </r>
  <r>
    <x v="200"/>
    <n v="7.6920000000000002E-2"/>
    <n v="18.863019999999999"/>
    <x v="199"/>
    <x v="1"/>
    <x v="2"/>
    <x v="0"/>
    <x v="1"/>
    <x v="0"/>
    <x v="1"/>
  </r>
  <r>
    <x v="201"/>
    <n v="0.17050000000000001"/>
    <n v="17.334510000000002"/>
    <x v="200"/>
    <x v="1"/>
    <x v="3"/>
    <x v="0"/>
    <x v="1"/>
    <x v="0"/>
    <x v="1"/>
  </r>
  <r>
    <x v="202"/>
    <n v="0.17050000000000001"/>
    <n v="17.334520000000001"/>
    <x v="201"/>
    <x v="1"/>
    <x v="4"/>
    <x v="0"/>
    <x v="1"/>
    <x v="0"/>
    <x v="1"/>
  </r>
  <r>
    <x v="203"/>
    <n v="0.17050000000000001"/>
    <n v="17.334510000000002"/>
    <x v="202"/>
    <x v="1"/>
    <x v="5"/>
    <x v="0"/>
    <x v="1"/>
    <x v="0"/>
    <x v="1"/>
  </r>
  <r>
    <x v="204"/>
    <n v="0.17050000000000001"/>
    <n v="17.334510000000002"/>
    <x v="203"/>
    <x v="1"/>
    <x v="6"/>
    <x v="0"/>
    <x v="1"/>
    <x v="0"/>
    <x v="1"/>
  </r>
  <r>
    <x v="205"/>
    <n v="0.19406000000000001"/>
    <n v="16.90203"/>
    <x v="204"/>
    <x v="1"/>
    <x v="7"/>
    <x v="0"/>
    <x v="1"/>
    <x v="0"/>
    <x v="1"/>
  </r>
  <r>
    <x v="206"/>
    <n v="0.22264"/>
    <n v="8.5499600000000004"/>
    <x v="205"/>
    <x v="1"/>
    <x v="8"/>
    <x v="0"/>
    <x v="1"/>
    <x v="0"/>
    <x v="1"/>
  </r>
  <r>
    <x v="207"/>
    <n v="7.6920000000000002E-2"/>
    <n v="18.862909999999999"/>
    <x v="206"/>
    <x v="2"/>
    <x v="0"/>
    <x v="0"/>
    <x v="1"/>
    <x v="0"/>
    <x v="1"/>
  </r>
  <r>
    <x v="208"/>
    <n v="7.6920000000000002E-2"/>
    <n v="18.862909999999999"/>
    <x v="207"/>
    <x v="2"/>
    <x v="1"/>
    <x v="0"/>
    <x v="1"/>
    <x v="0"/>
    <x v="1"/>
  </r>
  <r>
    <x v="209"/>
    <n v="7.6920000000000002E-2"/>
    <n v="18.862909999999999"/>
    <x v="208"/>
    <x v="2"/>
    <x v="2"/>
    <x v="0"/>
    <x v="1"/>
    <x v="0"/>
    <x v="1"/>
  </r>
  <r>
    <x v="210"/>
    <n v="0.18920999999999999"/>
    <n v="17.202919999999999"/>
    <x v="209"/>
    <x v="2"/>
    <x v="3"/>
    <x v="0"/>
    <x v="1"/>
    <x v="0"/>
    <x v="1"/>
  </r>
  <r>
    <x v="211"/>
    <n v="0.18920999999999999"/>
    <n v="17.202919999999999"/>
    <x v="210"/>
    <x v="2"/>
    <x v="4"/>
    <x v="0"/>
    <x v="1"/>
    <x v="0"/>
    <x v="1"/>
  </r>
  <r>
    <x v="212"/>
    <n v="0.18920999999999999"/>
    <n v="17.202919999999999"/>
    <x v="211"/>
    <x v="2"/>
    <x v="5"/>
    <x v="0"/>
    <x v="1"/>
    <x v="0"/>
    <x v="1"/>
  </r>
  <r>
    <x v="213"/>
    <n v="0.18920999999999999"/>
    <n v="17.202919999999999"/>
    <x v="212"/>
    <x v="2"/>
    <x v="6"/>
    <x v="0"/>
    <x v="1"/>
    <x v="0"/>
    <x v="1"/>
  </r>
  <r>
    <x v="214"/>
    <n v="0.19622999999999999"/>
    <n v="16.490600000000001"/>
    <x v="213"/>
    <x v="2"/>
    <x v="7"/>
    <x v="0"/>
    <x v="1"/>
    <x v="0"/>
    <x v="1"/>
  </r>
  <r>
    <x v="215"/>
    <n v="0.22264"/>
    <n v="8.5499600000000004"/>
    <x v="214"/>
    <x v="2"/>
    <x v="8"/>
    <x v="0"/>
    <x v="1"/>
    <x v="0"/>
    <x v="1"/>
  </r>
  <r>
    <x v="216"/>
    <n v="0.13078999999999999"/>
    <n v="38.596919999999997"/>
    <x v="215"/>
    <x v="0"/>
    <x v="0"/>
    <x v="0"/>
    <x v="1"/>
    <x v="0"/>
    <x v="2"/>
  </r>
  <r>
    <x v="217"/>
    <n v="0.13081000000000001"/>
    <n v="38.589300000000001"/>
    <x v="216"/>
    <x v="0"/>
    <x v="1"/>
    <x v="0"/>
    <x v="1"/>
    <x v="0"/>
    <x v="2"/>
  </r>
  <r>
    <x v="218"/>
    <n v="0.13081000000000001"/>
    <n v="38.58925"/>
    <x v="217"/>
    <x v="0"/>
    <x v="2"/>
    <x v="0"/>
    <x v="1"/>
    <x v="0"/>
    <x v="2"/>
  </r>
  <r>
    <x v="219"/>
    <n v="0.13081000000000001"/>
    <n v="38.58925"/>
    <x v="218"/>
    <x v="0"/>
    <x v="3"/>
    <x v="0"/>
    <x v="1"/>
    <x v="0"/>
    <x v="2"/>
  </r>
  <r>
    <x v="220"/>
    <n v="0.13081000000000001"/>
    <n v="38.589530000000003"/>
    <x v="219"/>
    <x v="0"/>
    <x v="4"/>
    <x v="0"/>
    <x v="1"/>
    <x v="0"/>
    <x v="2"/>
  </r>
  <r>
    <x v="221"/>
    <n v="0.17867"/>
    <n v="35.287050000000001"/>
    <x v="220"/>
    <x v="0"/>
    <x v="5"/>
    <x v="0"/>
    <x v="1"/>
    <x v="0"/>
    <x v="2"/>
  </r>
  <r>
    <x v="222"/>
    <n v="0.17866000000000001"/>
    <n v="35.287680000000002"/>
    <x v="221"/>
    <x v="0"/>
    <x v="6"/>
    <x v="0"/>
    <x v="1"/>
    <x v="0"/>
    <x v="2"/>
  </r>
  <r>
    <x v="223"/>
    <n v="0.19370000000000001"/>
    <n v="34.890459999999997"/>
    <x v="222"/>
    <x v="0"/>
    <x v="7"/>
    <x v="0"/>
    <x v="1"/>
    <x v="0"/>
    <x v="2"/>
  </r>
  <r>
    <x v="224"/>
    <n v="0.22286"/>
    <n v="17.449120000000001"/>
    <x v="223"/>
    <x v="0"/>
    <x v="8"/>
    <x v="0"/>
    <x v="1"/>
    <x v="0"/>
    <x v="2"/>
  </r>
  <r>
    <x v="225"/>
    <n v="0.13081000000000001"/>
    <n v="38.590499999999999"/>
    <x v="224"/>
    <x v="1"/>
    <x v="0"/>
    <x v="0"/>
    <x v="1"/>
    <x v="0"/>
    <x v="2"/>
  </r>
  <r>
    <x v="226"/>
    <n v="0.13081000000000001"/>
    <n v="38.589190000000002"/>
    <x v="225"/>
    <x v="1"/>
    <x v="1"/>
    <x v="0"/>
    <x v="1"/>
    <x v="0"/>
    <x v="2"/>
  </r>
  <r>
    <x v="227"/>
    <n v="0.13081000000000001"/>
    <n v="38.589190000000002"/>
    <x v="226"/>
    <x v="1"/>
    <x v="2"/>
    <x v="0"/>
    <x v="1"/>
    <x v="0"/>
    <x v="2"/>
  </r>
  <r>
    <x v="228"/>
    <n v="0.13081000000000001"/>
    <n v="38.590499999999999"/>
    <x v="227"/>
    <x v="1"/>
    <x v="3"/>
    <x v="0"/>
    <x v="1"/>
    <x v="0"/>
    <x v="2"/>
  </r>
  <r>
    <x v="229"/>
    <n v="0.13081000000000001"/>
    <n v="38.590499999999999"/>
    <x v="228"/>
    <x v="1"/>
    <x v="4"/>
    <x v="0"/>
    <x v="1"/>
    <x v="0"/>
    <x v="2"/>
  </r>
  <r>
    <x v="230"/>
    <n v="0.17867"/>
    <n v="35.286990000000003"/>
    <x v="229"/>
    <x v="1"/>
    <x v="5"/>
    <x v="0"/>
    <x v="1"/>
    <x v="0"/>
    <x v="2"/>
  </r>
  <r>
    <x v="231"/>
    <n v="0.17867"/>
    <n v="35.286990000000003"/>
    <x v="230"/>
    <x v="1"/>
    <x v="6"/>
    <x v="0"/>
    <x v="1"/>
    <x v="0"/>
    <x v="2"/>
  </r>
  <r>
    <x v="232"/>
    <n v="0.19370000000000001"/>
    <n v="34.890349999999998"/>
    <x v="231"/>
    <x v="1"/>
    <x v="7"/>
    <x v="0"/>
    <x v="1"/>
    <x v="0"/>
    <x v="2"/>
  </r>
  <r>
    <x v="233"/>
    <n v="0.22286"/>
    <n v="17.449010000000001"/>
    <x v="232"/>
    <x v="1"/>
    <x v="8"/>
    <x v="0"/>
    <x v="1"/>
    <x v="0"/>
    <x v="2"/>
  </r>
  <r>
    <x v="234"/>
    <n v="4.9540000000000001E-2"/>
    <n v="28.90127"/>
    <x v="233"/>
    <x v="2"/>
    <x v="0"/>
    <x v="0"/>
    <x v="1"/>
    <x v="0"/>
    <x v="2"/>
  </r>
  <r>
    <x v="235"/>
    <n v="4.9540000000000001E-2"/>
    <n v="28.90127"/>
    <x v="234"/>
    <x v="2"/>
    <x v="1"/>
    <x v="0"/>
    <x v="1"/>
    <x v="0"/>
    <x v="2"/>
  </r>
  <r>
    <x v="236"/>
    <n v="0.15106"/>
    <n v="26.64939"/>
    <x v="235"/>
    <x v="2"/>
    <x v="2"/>
    <x v="0"/>
    <x v="1"/>
    <x v="0"/>
    <x v="2"/>
  </r>
  <r>
    <x v="237"/>
    <n v="0.15106"/>
    <n v="26.64939"/>
    <x v="236"/>
    <x v="2"/>
    <x v="3"/>
    <x v="0"/>
    <x v="1"/>
    <x v="0"/>
    <x v="2"/>
  </r>
  <r>
    <x v="238"/>
    <n v="0.15106"/>
    <n v="26.64939"/>
    <x v="237"/>
    <x v="2"/>
    <x v="4"/>
    <x v="0"/>
    <x v="1"/>
    <x v="0"/>
    <x v="2"/>
  </r>
  <r>
    <x v="239"/>
    <n v="0.15106"/>
    <n v="26.64939"/>
    <x v="238"/>
    <x v="2"/>
    <x v="5"/>
    <x v="0"/>
    <x v="1"/>
    <x v="0"/>
    <x v="2"/>
  </r>
  <r>
    <x v="240"/>
    <n v="0.19481000000000001"/>
    <n v="34.707299999999996"/>
    <x v="239"/>
    <x v="2"/>
    <x v="6"/>
    <x v="0"/>
    <x v="1"/>
    <x v="0"/>
    <x v="2"/>
  </r>
  <r>
    <x v="241"/>
    <n v="0.19481000000000001"/>
    <n v="17.808589999999999"/>
    <x v="240"/>
    <x v="2"/>
    <x v="7"/>
    <x v="0"/>
    <x v="1"/>
    <x v="0"/>
    <x v="2"/>
  </r>
  <r>
    <x v="242"/>
    <n v="0.22286"/>
    <n v="17.449010000000001"/>
    <x v="241"/>
    <x v="2"/>
    <x v="8"/>
    <x v="0"/>
    <x v="1"/>
    <x v="0"/>
    <x v="2"/>
  </r>
  <r>
    <x v="243"/>
    <n v="7.6910000000000006E-2"/>
    <n v="18.863019999999999"/>
    <x v="242"/>
    <x v="0"/>
    <x v="0"/>
    <x v="0"/>
    <x v="1"/>
    <x v="0"/>
    <x v="3"/>
  </r>
  <r>
    <x v="244"/>
    <n v="7.6920000000000002E-2"/>
    <n v="18.862960000000001"/>
    <x v="243"/>
    <x v="0"/>
    <x v="1"/>
    <x v="0"/>
    <x v="1"/>
    <x v="0"/>
    <x v="3"/>
  </r>
  <r>
    <x v="245"/>
    <n v="7.6920000000000002E-2"/>
    <n v="18.862939999999998"/>
    <x v="244"/>
    <x v="0"/>
    <x v="2"/>
    <x v="0"/>
    <x v="1"/>
    <x v="0"/>
    <x v="3"/>
  </r>
  <r>
    <x v="246"/>
    <n v="0.17050000000000001"/>
    <n v="17.334530000000001"/>
    <x v="245"/>
    <x v="0"/>
    <x v="3"/>
    <x v="0"/>
    <x v="1"/>
    <x v="0"/>
    <x v="3"/>
  </r>
  <r>
    <x v="247"/>
    <n v="0.17050000000000001"/>
    <n v="17.334530000000001"/>
    <x v="246"/>
    <x v="0"/>
    <x v="4"/>
    <x v="0"/>
    <x v="1"/>
    <x v="0"/>
    <x v="3"/>
  </r>
  <r>
    <x v="248"/>
    <n v="0.17049"/>
    <n v="17.334720000000001"/>
    <x v="247"/>
    <x v="0"/>
    <x v="5"/>
    <x v="0"/>
    <x v="1"/>
    <x v="0"/>
    <x v="3"/>
  </r>
  <r>
    <x v="249"/>
    <n v="0.17050000000000001"/>
    <n v="17.334530000000001"/>
    <x v="248"/>
    <x v="0"/>
    <x v="6"/>
    <x v="0"/>
    <x v="1"/>
    <x v="0"/>
    <x v="3"/>
  </r>
  <r>
    <x v="250"/>
    <n v="0.19370000000000001"/>
    <n v="16.982340000000001"/>
    <x v="249"/>
    <x v="0"/>
    <x v="7"/>
    <x v="0"/>
    <x v="1"/>
    <x v="0"/>
    <x v="3"/>
  </r>
  <r>
    <x v="251"/>
    <n v="0.24084"/>
    <n v="2.15E-3"/>
    <x v="250"/>
    <x v="0"/>
    <x v="8"/>
    <x v="0"/>
    <x v="1"/>
    <x v="0"/>
    <x v="3"/>
  </r>
  <r>
    <x v="252"/>
    <n v="7.6920000000000002E-2"/>
    <n v="18.863019999999999"/>
    <x v="251"/>
    <x v="1"/>
    <x v="0"/>
    <x v="0"/>
    <x v="1"/>
    <x v="0"/>
    <x v="3"/>
  </r>
  <r>
    <x v="253"/>
    <n v="7.6920000000000002E-2"/>
    <n v="18.863019999999999"/>
    <x v="252"/>
    <x v="1"/>
    <x v="1"/>
    <x v="0"/>
    <x v="1"/>
    <x v="0"/>
    <x v="3"/>
  </r>
  <r>
    <x v="254"/>
    <n v="7.6920000000000002E-2"/>
    <n v="18.862909999999999"/>
    <x v="253"/>
    <x v="1"/>
    <x v="2"/>
    <x v="0"/>
    <x v="1"/>
    <x v="0"/>
    <x v="3"/>
  </r>
  <r>
    <x v="255"/>
    <n v="0.17050000000000001"/>
    <n v="17.334510000000002"/>
    <x v="254"/>
    <x v="1"/>
    <x v="3"/>
    <x v="0"/>
    <x v="1"/>
    <x v="0"/>
    <x v="3"/>
  </r>
  <r>
    <x v="256"/>
    <n v="0.17050000000000001"/>
    <n v="17.334510000000002"/>
    <x v="255"/>
    <x v="1"/>
    <x v="4"/>
    <x v="0"/>
    <x v="1"/>
    <x v="0"/>
    <x v="3"/>
  </r>
  <r>
    <x v="257"/>
    <n v="0.17050000000000001"/>
    <n v="17.334510000000002"/>
    <x v="256"/>
    <x v="1"/>
    <x v="5"/>
    <x v="0"/>
    <x v="1"/>
    <x v="0"/>
    <x v="3"/>
  </r>
  <r>
    <x v="258"/>
    <n v="0.17050000000000001"/>
    <n v="17.334510000000002"/>
    <x v="257"/>
    <x v="1"/>
    <x v="6"/>
    <x v="0"/>
    <x v="1"/>
    <x v="0"/>
    <x v="3"/>
  </r>
  <r>
    <x v="259"/>
    <n v="0.19370000000000001"/>
    <n v="16.982289999999999"/>
    <x v="258"/>
    <x v="1"/>
    <x v="7"/>
    <x v="0"/>
    <x v="1"/>
    <x v="0"/>
    <x v="3"/>
  </r>
  <r>
    <x v="260"/>
    <n v="0.24149999999999999"/>
    <n v="6.9999999999999994E-5"/>
    <x v="259"/>
    <x v="1"/>
    <x v="8"/>
    <x v="0"/>
    <x v="1"/>
    <x v="0"/>
    <x v="3"/>
  </r>
  <r>
    <x v="261"/>
    <n v="7.6920000000000002E-2"/>
    <n v="18.862909999999999"/>
    <x v="260"/>
    <x v="2"/>
    <x v="0"/>
    <x v="0"/>
    <x v="1"/>
    <x v="0"/>
    <x v="3"/>
  </r>
  <r>
    <x v="262"/>
    <n v="7.6920000000000002E-2"/>
    <n v="18.862909999999999"/>
    <x v="261"/>
    <x v="2"/>
    <x v="1"/>
    <x v="0"/>
    <x v="1"/>
    <x v="0"/>
    <x v="3"/>
  </r>
  <r>
    <x v="263"/>
    <n v="7.6920000000000002E-2"/>
    <n v="18.862909999999999"/>
    <x v="262"/>
    <x v="2"/>
    <x v="2"/>
    <x v="0"/>
    <x v="1"/>
    <x v="0"/>
    <x v="3"/>
  </r>
  <r>
    <x v="264"/>
    <n v="0.18920999999999999"/>
    <n v="17.202919999999999"/>
    <x v="263"/>
    <x v="2"/>
    <x v="3"/>
    <x v="0"/>
    <x v="1"/>
    <x v="0"/>
    <x v="3"/>
  </r>
  <r>
    <x v="265"/>
    <n v="0.18920999999999999"/>
    <n v="17.202919999999999"/>
    <x v="264"/>
    <x v="2"/>
    <x v="4"/>
    <x v="0"/>
    <x v="1"/>
    <x v="0"/>
    <x v="3"/>
  </r>
  <r>
    <x v="266"/>
    <n v="0.18920999999999999"/>
    <n v="17.202919999999999"/>
    <x v="265"/>
    <x v="2"/>
    <x v="5"/>
    <x v="0"/>
    <x v="1"/>
    <x v="0"/>
    <x v="3"/>
  </r>
  <r>
    <x v="267"/>
    <n v="0.18920999999999999"/>
    <n v="17.202919999999999"/>
    <x v="266"/>
    <x v="2"/>
    <x v="6"/>
    <x v="0"/>
    <x v="1"/>
    <x v="0"/>
    <x v="3"/>
  </r>
  <r>
    <x v="268"/>
    <n v="0.19481000000000001"/>
    <n v="16.898710000000001"/>
    <x v="267"/>
    <x v="2"/>
    <x v="7"/>
    <x v="0"/>
    <x v="1"/>
    <x v="0"/>
    <x v="3"/>
  </r>
  <r>
    <x v="269"/>
    <n v="0.23546"/>
    <n v="1.0000000000000001E-5"/>
    <x v="268"/>
    <x v="2"/>
    <x v="8"/>
    <x v="0"/>
    <x v="1"/>
    <x v="0"/>
    <x v="3"/>
  </r>
  <r>
    <x v="270"/>
    <n v="0.76912999999999998"/>
    <n v="13.26995"/>
    <x v="269"/>
    <x v="0"/>
    <x v="0"/>
    <x v="1"/>
    <x v="1"/>
    <x v="0"/>
    <x v="2"/>
  </r>
  <r>
    <x v="271"/>
    <n v="0.18439"/>
    <n v="39.994549999999997"/>
    <x v="270"/>
    <x v="0"/>
    <x v="1"/>
    <x v="1"/>
    <x v="1"/>
    <x v="0"/>
    <x v="2"/>
  </r>
  <r>
    <x v="272"/>
    <n v="0.58714"/>
    <n v="7.7270200000000004"/>
    <x v="271"/>
    <x v="0"/>
    <x v="2"/>
    <x v="1"/>
    <x v="1"/>
    <x v="0"/>
    <x v="2"/>
  </r>
  <r>
    <x v="273"/>
    <n v="0.36878"/>
    <n v="32.498710000000003"/>
    <x v="272"/>
    <x v="0"/>
    <x v="3"/>
    <x v="1"/>
    <x v="1"/>
    <x v="0"/>
    <x v="2"/>
  </r>
  <r>
    <x v="274"/>
    <n v="0.65868000000000004"/>
    <n v="17.190249999999999"/>
    <x v="273"/>
    <x v="0"/>
    <x v="4"/>
    <x v="1"/>
    <x v="1"/>
    <x v="0"/>
    <x v="2"/>
  </r>
  <r>
    <x v="275"/>
    <n v="0.55317000000000005"/>
    <n v="27.95345"/>
    <x v="274"/>
    <x v="0"/>
    <x v="5"/>
    <x v="1"/>
    <x v="1"/>
    <x v="0"/>
    <x v="2"/>
  </r>
  <r>
    <x v="276"/>
    <n v="0.82477999999999996"/>
    <n v="10.72395"/>
    <x v="275"/>
    <x v="0"/>
    <x v="6"/>
    <x v="1"/>
    <x v="1"/>
    <x v="0"/>
    <x v="2"/>
  </r>
  <r>
    <x v="277"/>
    <n v="0.76915999999999995"/>
    <n v="13.266170000000001"/>
    <x v="276"/>
    <x v="0"/>
    <x v="7"/>
    <x v="1"/>
    <x v="1"/>
    <x v="0"/>
    <x v="2"/>
  </r>
  <r>
    <x v="278"/>
    <n v="0.82974999999999999"/>
    <n v="10.58061"/>
    <x v="277"/>
    <x v="0"/>
    <x v="8"/>
    <x v="1"/>
    <x v="1"/>
    <x v="0"/>
    <x v="2"/>
  </r>
  <r>
    <x v="279"/>
    <n v="9.2189999999999994E-2"/>
    <n v="43.004840000000002"/>
    <x v="278"/>
    <x v="1"/>
    <x v="0"/>
    <x v="1"/>
    <x v="1"/>
    <x v="0"/>
    <x v="2"/>
  </r>
  <r>
    <x v="280"/>
    <n v="0.18439"/>
    <n v="39.994590000000002"/>
    <x v="279"/>
    <x v="1"/>
    <x v="1"/>
    <x v="1"/>
    <x v="1"/>
    <x v="0"/>
    <x v="2"/>
  </r>
  <r>
    <x v="281"/>
    <n v="0.27657999999999999"/>
    <n v="36.98433"/>
    <x v="280"/>
    <x v="1"/>
    <x v="2"/>
    <x v="1"/>
    <x v="1"/>
    <x v="0"/>
    <x v="2"/>
  </r>
  <r>
    <x v="282"/>
    <n v="0.36878"/>
    <n v="33.974080000000001"/>
    <x v="281"/>
    <x v="1"/>
    <x v="3"/>
    <x v="1"/>
    <x v="1"/>
    <x v="0"/>
    <x v="2"/>
  </r>
  <r>
    <x v="283"/>
    <n v="0.46096999999999999"/>
    <n v="30.658300000000001"/>
    <x v="282"/>
    <x v="1"/>
    <x v="4"/>
    <x v="1"/>
    <x v="1"/>
    <x v="0"/>
    <x v="2"/>
  </r>
  <r>
    <x v="284"/>
    <n v="0.55317000000000005"/>
    <n v="27.953569999999999"/>
    <x v="280"/>
    <x v="1"/>
    <x v="5"/>
    <x v="1"/>
    <x v="1"/>
    <x v="0"/>
    <x v="2"/>
  </r>
  <r>
    <x v="285"/>
    <n v="0.64536000000000004"/>
    <n v="24.593039999999998"/>
    <x v="283"/>
    <x v="1"/>
    <x v="6"/>
    <x v="1"/>
    <x v="1"/>
    <x v="0"/>
    <x v="2"/>
  </r>
  <r>
    <x v="286"/>
    <n v="0.73755999999999999"/>
    <n v="18.99502"/>
    <x v="284"/>
    <x v="1"/>
    <x v="7"/>
    <x v="1"/>
    <x v="1"/>
    <x v="0"/>
    <x v="2"/>
  </r>
  <r>
    <x v="287"/>
    <n v="0.82974999999999999"/>
    <n v="3.24071"/>
    <x v="285"/>
    <x v="1"/>
    <x v="8"/>
    <x v="1"/>
    <x v="1"/>
    <x v="0"/>
    <x v="2"/>
  </r>
  <r>
    <x v="288"/>
    <n v="0.89280999999999999"/>
    <n v="0.32802999999999999"/>
    <x v="286"/>
    <x v="2"/>
    <x v="0"/>
    <x v="1"/>
    <x v="1"/>
    <x v="0"/>
    <x v="2"/>
  </r>
  <r>
    <x v="289"/>
    <n v="0.18439"/>
    <n v="38.220599999999997"/>
    <x v="287"/>
    <x v="2"/>
    <x v="1"/>
    <x v="1"/>
    <x v="1"/>
    <x v="0"/>
    <x v="2"/>
  </r>
  <r>
    <x v="290"/>
    <n v="0.89280999999999999"/>
    <n v="0.32801999999999998"/>
    <x v="288"/>
    <x v="2"/>
    <x v="2"/>
    <x v="1"/>
    <x v="1"/>
    <x v="0"/>
    <x v="2"/>
  </r>
  <r>
    <x v="291"/>
    <n v="0.89280999999999999"/>
    <n v="0.32799"/>
    <x v="289"/>
    <x v="2"/>
    <x v="3"/>
    <x v="1"/>
    <x v="1"/>
    <x v="0"/>
    <x v="2"/>
  </r>
  <r>
    <x v="292"/>
    <n v="0.89280999999999999"/>
    <n v="0.32799"/>
    <x v="290"/>
    <x v="2"/>
    <x v="4"/>
    <x v="1"/>
    <x v="1"/>
    <x v="0"/>
    <x v="2"/>
  </r>
  <r>
    <x v="293"/>
    <n v="0.55317000000000005"/>
    <n v="24.855640000000001"/>
    <x v="291"/>
    <x v="2"/>
    <x v="5"/>
    <x v="1"/>
    <x v="1"/>
    <x v="0"/>
    <x v="2"/>
  </r>
  <r>
    <x v="294"/>
    <n v="0.89017999999999997"/>
    <n v="0.32701999999999998"/>
    <x v="292"/>
    <x v="2"/>
    <x v="6"/>
    <x v="1"/>
    <x v="1"/>
    <x v="0"/>
    <x v="2"/>
  </r>
  <r>
    <x v="295"/>
    <n v="0.89280999999999999"/>
    <n v="0.32799"/>
    <x v="293"/>
    <x v="2"/>
    <x v="7"/>
    <x v="1"/>
    <x v="1"/>
    <x v="0"/>
    <x v="2"/>
  </r>
  <r>
    <x v="296"/>
    <n v="0.89280999999999999"/>
    <n v="0.32799"/>
    <x v="294"/>
    <x v="2"/>
    <x v="8"/>
    <x v="1"/>
    <x v="1"/>
    <x v="0"/>
    <x v="2"/>
  </r>
  <r>
    <x v="297"/>
    <n v="0.81093000000000004"/>
    <n v="0.85199999999999998"/>
    <x v="295"/>
    <x v="0"/>
    <x v="0"/>
    <x v="1"/>
    <x v="1"/>
    <x v="0"/>
    <x v="4"/>
  </r>
  <r>
    <x v="298"/>
    <n v="0.18439"/>
    <n v="14.893660000000001"/>
    <x v="296"/>
    <x v="0"/>
    <x v="1"/>
    <x v="1"/>
    <x v="1"/>
    <x v="0"/>
    <x v="4"/>
  </r>
  <r>
    <x v="299"/>
    <n v="0.27657999999999999"/>
    <n v="12.73535"/>
    <x v="297"/>
    <x v="0"/>
    <x v="2"/>
    <x v="1"/>
    <x v="1"/>
    <x v="0"/>
    <x v="4"/>
  </r>
  <r>
    <x v="300"/>
    <n v="0.36878"/>
    <n v="10.21748"/>
    <x v="298"/>
    <x v="0"/>
    <x v="3"/>
    <x v="1"/>
    <x v="1"/>
    <x v="0"/>
    <x v="4"/>
  </r>
  <r>
    <x v="301"/>
    <n v="0.46096999999999999"/>
    <n v="9.2407699999999995"/>
    <x v="299"/>
    <x v="0"/>
    <x v="4"/>
    <x v="1"/>
    <x v="1"/>
    <x v="0"/>
    <x v="4"/>
  </r>
  <r>
    <x v="302"/>
    <n v="0.72267999999999999"/>
    <n v="3.4925000000000002"/>
    <x v="300"/>
    <x v="0"/>
    <x v="5"/>
    <x v="1"/>
    <x v="1"/>
    <x v="0"/>
    <x v="4"/>
  </r>
  <r>
    <x v="303"/>
    <n v="0.72858000000000001"/>
    <n v="3.3166799999999999"/>
    <x v="301"/>
    <x v="0"/>
    <x v="6"/>
    <x v="1"/>
    <x v="1"/>
    <x v="0"/>
    <x v="4"/>
  </r>
  <r>
    <x v="304"/>
    <n v="0.73755999999999999"/>
    <n v="3.5976699999999999"/>
    <x v="302"/>
    <x v="0"/>
    <x v="7"/>
    <x v="1"/>
    <x v="1"/>
    <x v="0"/>
    <x v="4"/>
  </r>
  <r>
    <x v="305"/>
    <n v="0.82974999999999999"/>
    <n v="1.76732"/>
    <x v="303"/>
    <x v="0"/>
    <x v="8"/>
    <x v="1"/>
    <x v="1"/>
    <x v="0"/>
    <x v="4"/>
  </r>
  <r>
    <x v="306"/>
    <n v="9.2189999999999994E-2"/>
    <n v="16.752649999999999"/>
    <x v="304"/>
    <x v="1"/>
    <x v="0"/>
    <x v="1"/>
    <x v="1"/>
    <x v="0"/>
    <x v="4"/>
  </r>
  <r>
    <x v="307"/>
    <n v="0.18439"/>
    <n v="14.89368"/>
    <x v="305"/>
    <x v="1"/>
    <x v="1"/>
    <x v="1"/>
    <x v="1"/>
    <x v="0"/>
    <x v="4"/>
  </r>
  <r>
    <x v="308"/>
    <n v="0.27657999999999999"/>
    <n v="12.972289999999999"/>
    <x v="306"/>
    <x v="1"/>
    <x v="2"/>
    <x v="1"/>
    <x v="1"/>
    <x v="0"/>
    <x v="4"/>
  </r>
  <r>
    <x v="309"/>
    <n v="0.36878"/>
    <n v="11.142580000000001"/>
    <x v="307"/>
    <x v="1"/>
    <x v="3"/>
    <x v="1"/>
    <x v="1"/>
    <x v="0"/>
    <x v="4"/>
  </r>
  <r>
    <x v="310"/>
    <n v="0.46096999999999999"/>
    <n v="9.2675599999999996"/>
    <x v="308"/>
    <x v="1"/>
    <x v="4"/>
    <x v="1"/>
    <x v="1"/>
    <x v="0"/>
    <x v="4"/>
  </r>
  <r>
    <x v="311"/>
    <n v="0.55317000000000005"/>
    <n v="7.3925299999999998"/>
    <x v="309"/>
    <x v="1"/>
    <x v="5"/>
    <x v="1"/>
    <x v="1"/>
    <x v="0"/>
    <x v="4"/>
  </r>
  <r>
    <x v="312"/>
    <n v="0.64536000000000004"/>
    <n v="4.7620100000000001"/>
    <x v="310"/>
    <x v="1"/>
    <x v="6"/>
    <x v="1"/>
    <x v="1"/>
    <x v="0"/>
    <x v="4"/>
  </r>
  <r>
    <x v="313"/>
    <n v="0.73755999999999999"/>
    <n v="3.6424699999999999"/>
    <x v="311"/>
    <x v="1"/>
    <x v="7"/>
    <x v="1"/>
    <x v="1"/>
    <x v="0"/>
    <x v="4"/>
  </r>
  <r>
    <x v="314"/>
    <n v="0.82974999999999999"/>
    <n v="1.7524"/>
    <x v="312"/>
    <x v="1"/>
    <x v="8"/>
    <x v="1"/>
    <x v="1"/>
    <x v="0"/>
    <x v="4"/>
  </r>
  <r>
    <x v="315"/>
    <n v="0.72431000000000001"/>
    <n v="0.75936999999999999"/>
    <x v="313"/>
    <x v="2"/>
    <x v="0"/>
    <x v="1"/>
    <x v="1"/>
    <x v="0"/>
    <x v="4"/>
  </r>
  <r>
    <x v="316"/>
    <n v="0.18439"/>
    <n v="11.384410000000001"/>
    <x v="314"/>
    <x v="2"/>
    <x v="1"/>
    <x v="1"/>
    <x v="1"/>
    <x v="0"/>
    <x v="4"/>
  </r>
  <r>
    <x v="317"/>
    <n v="0.72431000000000001"/>
    <n v="0.75936999999999999"/>
    <x v="315"/>
    <x v="2"/>
    <x v="2"/>
    <x v="1"/>
    <x v="1"/>
    <x v="0"/>
    <x v="4"/>
  </r>
  <r>
    <x v="318"/>
    <n v="0.72431000000000001"/>
    <n v="0.75936999999999999"/>
    <x v="316"/>
    <x v="2"/>
    <x v="3"/>
    <x v="1"/>
    <x v="1"/>
    <x v="0"/>
    <x v="4"/>
  </r>
  <r>
    <x v="319"/>
    <n v="0.72431000000000001"/>
    <n v="0.75936999999999999"/>
    <x v="317"/>
    <x v="2"/>
    <x v="4"/>
    <x v="1"/>
    <x v="1"/>
    <x v="0"/>
    <x v="4"/>
  </r>
  <r>
    <x v="320"/>
    <n v="0.72431000000000001"/>
    <n v="0.75936999999999999"/>
    <x v="318"/>
    <x v="2"/>
    <x v="5"/>
    <x v="1"/>
    <x v="1"/>
    <x v="0"/>
    <x v="4"/>
  </r>
  <r>
    <x v="321"/>
    <n v="0.72231999999999996"/>
    <n v="0.75727999999999995"/>
    <x v="319"/>
    <x v="2"/>
    <x v="6"/>
    <x v="1"/>
    <x v="1"/>
    <x v="0"/>
    <x v="4"/>
  </r>
  <r>
    <x v="322"/>
    <n v="0.84284999999999999"/>
    <n v="0.52958000000000005"/>
    <x v="320"/>
    <x v="2"/>
    <x v="7"/>
    <x v="1"/>
    <x v="1"/>
    <x v="0"/>
    <x v="4"/>
  </r>
  <r>
    <x v="323"/>
    <n v="0.82974999999999999"/>
    <n v="1.6652199999999999"/>
    <x v="321"/>
    <x v="2"/>
    <x v="8"/>
    <x v="1"/>
    <x v="1"/>
    <x v="0"/>
    <x v="4"/>
  </r>
  <r>
    <x v="324"/>
    <n v="0.79701"/>
    <n v="2.3173400000000002"/>
    <x v="322"/>
    <x v="0"/>
    <x v="8"/>
    <x v="2"/>
    <x v="2"/>
    <x v="0"/>
    <x v="5"/>
  </r>
  <r>
    <x v="325"/>
    <n v="0.70845999999999998"/>
    <n v="3.93771"/>
    <x v="323"/>
    <x v="0"/>
    <x v="7"/>
    <x v="2"/>
    <x v="2"/>
    <x v="0"/>
    <x v="5"/>
  </r>
  <r>
    <x v="326"/>
    <n v="0.81760999999999995"/>
    <n v="0.85224"/>
    <x v="324"/>
    <x v="0"/>
    <x v="6"/>
    <x v="2"/>
    <x v="2"/>
    <x v="0"/>
    <x v="5"/>
  </r>
  <r>
    <x v="327"/>
    <n v="0.81759000000000004"/>
    <n v="0.85333000000000003"/>
    <x v="325"/>
    <x v="0"/>
    <x v="5"/>
    <x v="2"/>
    <x v="2"/>
    <x v="0"/>
    <x v="5"/>
  </r>
  <r>
    <x v="328"/>
    <n v="0.81762000000000001"/>
    <n v="0.85185"/>
    <x v="326"/>
    <x v="0"/>
    <x v="4"/>
    <x v="2"/>
    <x v="2"/>
    <x v="0"/>
    <x v="5"/>
  </r>
  <r>
    <x v="329"/>
    <n v="0.35422999999999999"/>
    <n v="10.36314"/>
    <x v="327"/>
    <x v="0"/>
    <x v="3"/>
    <x v="2"/>
    <x v="2"/>
    <x v="0"/>
    <x v="5"/>
  </r>
  <r>
    <x v="330"/>
    <n v="0.81757999999999997"/>
    <n v="0.85382000000000002"/>
    <x v="328"/>
    <x v="0"/>
    <x v="2"/>
    <x v="2"/>
    <x v="2"/>
    <x v="0"/>
    <x v="5"/>
  </r>
  <r>
    <x v="331"/>
    <n v="0.81760999999999995"/>
    <n v="0.85243000000000002"/>
    <x v="329"/>
    <x v="0"/>
    <x v="1"/>
    <x v="2"/>
    <x v="2"/>
    <x v="0"/>
    <x v="5"/>
  </r>
  <r>
    <x v="332"/>
    <n v="8.856E-2"/>
    <n v="15.13261"/>
    <x v="330"/>
    <x v="0"/>
    <x v="0"/>
    <x v="2"/>
    <x v="2"/>
    <x v="0"/>
    <x v="5"/>
  </r>
  <r>
    <x v="333"/>
    <n v="0.81762999999999997"/>
    <n v="0.85102999999999995"/>
    <x v="331"/>
    <x v="1"/>
    <x v="8"/>
    <x v="2"/>
    <x v="2"/>
    <x v="0"/>
    <x v="5"/>
  </r>
  <r>
    <x v="334"/>
    <n v="0.81762999999999997"/>
    <n v="0.85102999999999995"/>
    <x v="332"/>
    <x v="1"/>
    <x v="7"/>
    <x v="2"/>
    <x v="2"/>
    <x v="0"/>
    <x v="5"/>
  </r>
  <r>
    <x v="335"/>
    <n v="0.88556999999999997"/>
    <s v="8e-05"/>
    <x v="333"/>
    <x v="1"/>
    <x v="6"/>
    <x v="2"/>
    <x v="2"/>
    <x v="0"/>
    <x v="5"/>
  </r>
  <r>
    <x v="336"/>
    <n v="0.81762999999999997"/>
    <n v="0.85102999999999995"/>
    <x v="334"/>
    <x v="1"/>
    <x v="5"/>
    <x v="2"/>
    <x v="2"/>
    <x v="0"/>
    <x v="5"/>
  </r>
  <r>
    <x v="337"/>
    <n v="0.81762999999999997"/>
    <n v="0.85102999999999995"/>
    <x v="335"/>
    <x v="1"/>
    <x v="4"/>
    <x v="2"/>
    <x v="2"/>
    <x v="0"/>
    <x v="5"/>
  </r>
  <r>
    <x v="338"/>
    <n v="0.81762999999999997"/>
    <n v="0.85102999999999995"/>
    <x v="336"/>
    <x v="1"/>
    <x v="3"/>
    <x v="2"/>
    <x v="2"/>
    <x v="0"/>
    <x v="5"/>
  </r>
  <r>
    <x v="339"/>
    <n v="0.81762999999999997"/>
    <n v="0.85104000000000002"/>
    <x v="337"/>
    <x v="1"/>
    <x v="2"/>
    <x v="2"/>
    <x v="2"/>
    <x v="0"/>
    <x v="5"/>
  </r>
  <r>
    <x v="340"/>
    <n v="0.81762999999999997"/>
    <n v="0.85102999999999995"/>
    <x v="338"/>
    <x v="1"/>
    <x v="1"/>
    <x v="2"/>
    <x v="2"/>
    <x v="0"/>
    <x v="5"/>
  </r>
  <r>
    <x v="341"/>
    <n v="0.81762999999999997"/>
    <n v="0.85101000000000004"/>
    <x v="339"/>
    <x v="1"/>
    <x v="0"/>
    <x v="2"/>
    <x v="2"/>
    <x v="0"/>
    <x v="5"/>
  </r>
  <r>
    <x v="342"/>
    <n v="0.81762999999999997"/>
    <n v="0.85092000000000001"/>
    <x v="340"/>
    <x v="2"/>
    <x v="8"/>
    <x v="2"/>
    <x v="2"/>
    <x v="0"/>
    <x v="5"/>
  </r>
  <r>
    <x v="343"/>
    <n v="0.70845999999999998"/>
    <n v="3.99248"/>
    <x v="341"/>
    <x v="2"/>
    <x v="7"/>
    <x v="2"/>
    <x v="2"/>
    <x v="0"/>
    <x v="5"/>
  </r>
  <r>
    <x v="344"/>
    <n v="0.61990000000000001"/>
    <n v="5.5851499999999996"/>
    <x v="342"/>
    <x v="2"/>
    <x v="6"/>
    <x v="2"/>
    <x v="2"/>
    <x v="0"/>
    <x v="5"/>
  </r>
  <r>
    <x v="345"/>
    <n v="0.81762999999999997"/>
    <n v="0.85092000000000001"/>
    <x v="343"/>
    <x v="2"/>
    <x v="5"/>
    <x v="2"/>
    <x v="2"/>
    <x v="0"/>
    <x v="5"/>
  </r>
  <r>
    <x v="346"/>
    <n v="0.81762999999999997"/>
    <n v="0.85092000000000001"/>
    <x v="344"/>
    <x v="2"/>
    <x v="4"/>
    <x v="2"/>
    <x v="2"/>
    <x v="0"/>
    <x v="5"/>
  </r>
  <r>
    <x v="347"/>
    <n v="0.35422999999999999"/>
    <n v="10.36317"/>
    <x v="345"/>
    <x v="2"/>
    <x v="3"/>
    <x v="2"/>
    <x v="2"/>
    <x v="0"/>
    <x v="5"/>
  </r>
  <r>
    <x v="348"/>
    <n v="0.81762999999999997"/>
    <n v="0.85092000000000001"/>
    <x v="346"/>
    <x v="2"/>
    <x v="2"/>
    <x v="2"/>
    <x v="2"/>
    <x v="0"/>
    <x v="5"/>
  </r>
  <r>
    <x v="349"/>
    <n v="0.81762999999999997"/>
    <n v="0.85092000000000001"/>
    <x v="347"/>
    <x v="2"/>
    <x v="1"/>
    <x v="2"/>
    <x v="2"/>
    <x v="0"/>
    <x v="5"/>
  </r>
  <r>
    <x v="350"/>
    <n v="0.81762999999999997"/>
    <n v="0.85092000000000001"/>
    <x v="348"/>
    <x v="2"/>
    <x v="0"/>
    <x v="2"/>
    <x v="2"/>
    <x v="0"/>
    <x v="5"/>
  </r>
  <r>
    <x v="351"/>
    <n v="0.24009"/>
    <n v="0.25041000000000002"/>
    <x v="349"/>
    <x v="0"/>
    <x v="8"/>
    <x v="0"/>
    <x v="2"/>
    <x v="0"/>
    <x v="5"/>
  </r>
  <r>
    <x v="352"/>
    <n v="0.24007999999999999"/>
    <n v="0.25101000000000001"/>
    <x v="350"/>
    <x v="0"/>
    <x v="7"/>
    <x v="0"/>
    <x v="2"/>
    <x v="0"/>
    <x v="5"/>
  </r>
  <r>
    <x v="353"/>
    <n v="0.24009"/>
    <n v="0.25040000000000001"/>
    <x v="351"/>
    <x v="0"/>
    <x v="6"/>
    <x v="0"/>
    <x v="2"/>
    <x v="0"/>
    <x v="5"/>
  </r>
  <r>
    <x v="354"/>
    <n v="0.24009"/>
    <n v="0.25041000000000002"/>
    <x v="352"/>
    <x v="0"/>
    <x v="5"/>
    <x v="0"/>
    <x v="2"/>
    <x v="0"/>
    <x v="5"/>
  </r>
  <r>
    <x v="355"/>
    <n v="0.24009"/>
    <n v="0.25039"/>
    <x v="353"/>
    <x v="0"/>
    <x v="4"/>
    <x v="0"/>
    <x v="2"/>
    <x v="0"/>
    <x v="5"/>
  </r>
  <r>
    <x v="356"/>
    <n v="0.24007999999999999"/>
    <n v="0.25096000000000002"/>
    <x v="354"/>
    <x v="0"/>
    <x v="3"/>
    <x v="0"/>
    <x v="2"/>
    <x v="0"/>
    <x v="5"/>
  </r>
  <r>
    <x v="357"/>
    <n v="0.24009"/>
    <n v="0.25040000000000001"/>
    <x v="355"/>
    <x v="0"/>
    <x v="2"/>
    <x v="0"/>
    <x v="2"/>
    <x v="0"/>
    <x v="5"/>
  </r>
  <r>
    <x v="358"/>
    <n v="0.24009"/>
    <n v="0.25039"/>
    <x v="356"/>
    <x v="0"/>
    <x v="1"/>
    <x v="0"/>
    <x v="2"/>
    <x v="0"/>
    <x v="5"/>
  </r>
  <r>
    <x v="359"/>
    <n v="0.24009"/>
    <n v="0.25039"/>
    <x v="357"/>
    <x v="0"/>
    <x v="0"/>
    <x v="0"/>
    <x v="2"/>
    <x v="0"/>
    <x v="5"/>
  </r>
  <r>
    <x v="360"/>
    <n v="0.24009"/>
    <n v="0.25036999999999998"/>
    <x v="358"/>
    <x v="1"/>
    <x v="8"/>
    <x v="0"/>
    <x v="2"/>
    <x v="0"/>
    <x v="5"/>
  </r>
  <r>
    <x v="361"/>
    <n v="0.24009"/>
    <n v="0.25036999999999998"/>
    <x v="359"/>
    <x v="1"/>
    <x v="7"/>
    <x v="0"/>
    <x v="2"/>
    <x v="0"/>
    <x v="5"/>
  </r>
  <r>
    <x v="362"/>
    <n v="0.24009"/>
    <n v="0.25036999999999998"/>
    <x v="360"/>
    <x v="1"/>
    <x v="6"/>
    <x v="0"/>
    <x v="2"/>
    <x v="0"/>
    <x v="5"/>
  </r>
  <r>
    <x v="363"/>
    <n v="0.24009"/>
    <n v="0.25036999999999998"/>
    <x v="361"/>
    <x v="1"/>
    <x v="5"/>
    <x v="0"/>
    <x v="2"/>
    <x v="0"/>
    <x v="5"/>
  </r>
  <r>
    <x v="364"/>
    <n v="0.24009"/>
    <n v="0.25036999999999998"/>
    <x v="362"/>
    <x v="1"/>
    <x v="4"/>
    <x v="0"/>
    <x v="2"/>
    <x v="0"/>
    <x v="5"/>
  </r>
  <r>
    <x v="365"/>
    <n v="0.24009"/>
    <n v="0.25036999999999998"/>
    <x v="363"/>
    <x v="1"/>
    <x v="3"/>
    <x v="0"/>
    <x v="2"/>
    <x v="0"/>
    <x v="5"/>
  </r>
  <r>
    <x v="366"/>
    <n v="0.24009"/>
    <n v="0.25036999999999998"/>
    <x v="364"/>
    <x v="1"/>
    <x v="2"/>
    <x v="0"/>
    <x v="2"/>
    <x v="0"/>
    <x v="5"/>
  </r>
  <r>
    <x v="367"/>
    <n v="0.24009"/>
    <n v="0.25036999999999998"/>
    <x v="365"/>
    <x v="1"/>
    <x v="1"/>
    <x v="0"/>
    <x v="2"/>
    <x v="0"/>
    <x v="5"/>
  </r>
  <r>
    <x v="368"/>
    <n v="0.24009"/>
    <n v="0.25036999999999998"/>
    <x v="366"/>
    <x v="1"/>
    <x v="0"/>
    <x v="0"/>
    <x v="2"/>
    <x v="0"/>
    <x v="5"/>
  </r>
  <r>
    <x v="369"/>
    <n v="0.24009"/>
    <n v="0.25036999999999998"/>
    <x v="367"/>
    <x v="2"/>
    <x v="8"/>
    <x v="0"/>
    <x v="2"/>
    <x v="0"/>
    <x v="5"/>
  </r>
  <r>
    <x v="370"/>
    <n v="0.24009"/>
    <n v="0.25036999999999998"/>
    <x v="368"/>
    <x v="2"/>
    <x v="7"/>
    <x v="0"/>
    <x v="2"/>
    <x v="0"/>
    <x v="5"/>
  </r>
  <r>
    <x v="371"/>
    <n v="0.24009"/>
    <n v="0.25036999999999998"/>
    <x v="369"/>
    <x v="2"/>
    <x v="6"/>
    <x v="0"/>
    <x v="2"/>
    <x v="0"/>
    <x v="5"/>
  </r>
  <r>
    <x v="372"/>
    <n v="0.24009"/>
    <n v="0.25036999999999998"/>
    <x v="370"/>
    <x v="2"/>
    <x v="5"/>
    <x v="0"/>
    <x v="2"/>
    <x v="0"/>
    <x v="5"/>
  </r>
  <r>
    <x v="373"/>
    <n v="0.24009"/>
    <n v="0.25036999999999998"/>
    <x v="371"/>
    <x v="2"/>
    <x v="4"/>
    <x v="0"/>
    <x v="2"/>
    <x v="0"/>
    <x v="5"/>
  </r>
  <r>
    <x v="374"/>
    <n v="0.24009"/>
    <n v="0.25036999999999998"/>
    <x v="372"/>
    <x v="2"/>
    <x v="3"/>
    <x v="0"/>
    <x v="2"/>
    <x v="0"/>
    <x v="5"/>
  </r>
  <r>
    <x v="375"/>
    <n v="0.24009"/>
    <n v="0.25036999999999998"/>
    <x v="373"/>
    <x v="2"/>
    <x v="2"/>
    <x v="0"/>
    <x v="2"/>
    <x v="0"/>
    <x v="5"/>
  </r>
  <r>
    <x v="376"/>
    <n v="0.24009"/>
    <n v="0.25036999999999998"/>
    <x v="374"/>
    <x v="2"/>
    <x v="1"/>
    <x v="0"/>
    <x v="2"/>
    <x v="0"/>
    <x v="5"/>
  </r>
  <r>
    <x v="377"/>
    <n v="0.24009"/>
    <n v="0.25036999999999998"/>
    <x v="375"/>
    <x v="2"/>
    <x v="0"/>
    <x v="0"/>
    <x v="2"/>
    <x v="0"/>
    <x v="5"/>
  </r>
  <r>
    <x v="378"/>
    <n v="0.84458999999999995"/>
    <n v="1.6424700000000001"/>
    <x v="376"/>
    <x v="0"/>
    <x v="8"/>
    <x v="1"/>
    <x v="2"/>
    <x v="0"/>
    <x v="0"/>
  </r>
  <r>
    <x v="379"/>
    <n v="0.74529000000000001"/>
    <n v="3.8006600000000001"/>
    <x v="377"/>
    <x v="0"/>
    <x v="7"/>
    <x v="1"/>
    <x v="2"/>
    <x v="0"/>
    <x v="0"/>
  </r>
  <r>
    <x v="380"/>
    <n v="0.74529000000000001"/>
    <n v="3.8008000000000002"/>
    <x v="378"/>
    <x v="0"/>
    <x v="6"/>
    <x v="1"/>
    <x v="2"/>
    <x v="0"/>
    <x v="0"/>
  </r>
  <r>
    <x v="381"/>
    <n v="0.62500999999999995"/>
    <n v="6.4150200000000002"/>
    <x v="379"/>
    <x v="0"/>
    <x v="5"/>
    <x v="1"/>
    <x v="2"/>
    <x v="0"/>
    <x v="0"/>
  </r>
  <r>
    <x v="382"/>
    <n v="0.62500999999999995"/>
    <n v="6.4151899999999999"/>
    <x v="380"/>
    <x v="0"/>
    <x v="4"/>
    <x v="1"/>
    <x v="2"/>
    <x v="0"/>
    <x v="0"/>
  </r>
  <r>
    <x v="383"/>
    <n v="0.62500999999999995"/>
    <n v="6.4151899999999999"/>
    <x v="381"/>
    <x v="0"/>
    <x v="3"/>
    <x v="1"/>
    <x v="2"/>
    <x v="0"/>
    <x v="0"/>
  </r>
  <r>
    <x v="384"/>
    <n v="0.62500999999999995"/>
    <n v="6.4151899999999999"/>
    <x v="382"/>
    <x v="0"/>
    <x v="2"/>
    <x v="1"/>
    <x v="2"/>
    <x v="0"/>
    <x v="0"/>
  </r>
  <r>
    <x v="385"/>
    <n v="0.62500999999999995"/>
    <n v="6.4151899999999999"/>
    <x v="383"/>
    <x v="0"/>
    <x v="1"/>
    <x v="1"/>
    <x v="2"/>
    <x v="0"/>
    <x v="0"/>
  </r>
  <r>
    <x v="386"/>
    <n v="0.625"/>
    <n v="6.4159899999999999"/>
    <x v="384"/>
    <x v="0"/>
    <x v="0"/>
    <x v="1"/>
    <x v="2"/>
    <x v="0"/>
    <x v="0"/>
  </r>
  <r>
    <x v="387"/>
    <n v="0.84458999999999995"/>
    <n v="1.6424700000000001"/>
    <x v="385"/>
    <x v="1"/>
    <x v="8"/>
    <x v="1"/>
    <x v="2"/>
    <x v="0"/>
    <x v="0"/>
  </r>
  <r>
    <x v="388"/>
    <n v="0.73755999999999999"/>
    <n v="7.2844699999999998"/>
    <x v="386"/>
    <x v="1"/>
    <x v="7"/>
    <x v="1"/>
    <x v="2"/>
    <x v="0"/>
    <x v="0"/>
  </r>
  <r>
    <x v="389"/>
    <n v="0.64536000000000004"/>
    <n v="10.435409999999999"/>
    <x v="387"/>
    <x v="1"/>
    <x v="6"/>
    <x v="1"/>
    <x v="2"/>
    <x v="0"/>
    <x v="0"/>
  </r>
  <r>
    <x v="390"/>
    <n v="0.55317000000000005"/>
    <n v="13.02176"/>
    <x v="388"/>
    <x v="1"/>
    <x v="5"/>
    <x v="1"/>
    <x v="2"/>
    <x v="0"/>
    <x v="0"/>
  </r>
  <r>
    <x v="391"/>
    <n v="0.46096999999999999"/>
    <n v="15.52393"/>
    <x v="389"/>
    <x v="1"/>
    <x v="4"/>
    <x v="1"/>
    <x v="2"/>
    <x v="0"/>
    <x v="0"/>
  </r>
  <r>
    <x v="392"/>
    <n v="0.36878"/>
    <n v="18.026109999999999"/>
    <x v="390"/>
    <x v="1"/>
    <x v="3"/>
    <x v="1"/>
    <x v="2"/>
    <x v="0"/>
    <x v="0"/>
  </r>
  <r>
    <x v="393"/>
    <n v="0.27657999999999999"/>
    <n v="20.504940000000001"/>
    <x v="388"/>
    <x v="1"/>
    <x v="2"/>
    <x v="1"/>
    <x v="2"/>
    <x v="0"/>
    <x v="0"/>
  </r>
  <r>
    <x v="394"/>
    <n v="0.18439"/>
    <n v="22.877590000000001"/>
    <x v="391"/>
    <x v="1"/>
    <x v="1"/>
    <x v="1"/>
    <x v="2"/>
    <x v="0"/>
    <x v="0"/>
  </r>
  <r>
    <x v="395"/>
    <n v="9.2189999999999994E-2"/>
    <n v="25.185300000000002"/>
    <x v="392"/>
    <x v="1"/>
    <x v="0"/>
    <x v="1"/>
    <x v="2"/>
    <x v="0"/>
    <x v="0"/>
  </r>
  <r>
    <x v="396"/>
    <n v="0.84458999999999995"/>
    <n v="1.64246"/>
    <x v="393"/>
    <x v="2"/>
    <x v="8"/>
    <x v="1"/>
    <x v="2"/>
    <x v="0"/>
    <x v="0"/>
  </r>
  <r>
    <x v="397"/>
    <n v="0.74529000000000001"/>
    <n v="3.8006500000000001"/>
    <x v="394"/>
    <x v="2"/>
    <x v="7"/>
    <x v="1"/>
    <x v="2"/>
    <x v="0"/>
    <x v="0"/>
  </r>
  <r>
    <x v="398"/>
    <n v="0.74529000000000001"/>
    <n v="3.8006500000000001"/>
    <x v="395"/>
    <x v="2"/>
    <x v="6"/>
    <x v="1"/>
    <x v="2"/>
    <x v="0"/>
    <x v="0"/>
  </r>
  <r>
    <x v="399"/>
    <n v="0.62500999999999995"/>
    <n v="6.4150200000000002"/>
    <x v="396"/>
    <x v="2"/>
    <x v="5"/>
    <x v="1"/>
    <x v="2"/>
    <x v="0"/>
    <x v="0"/>
  </r>
  <r>
    <x v="400"/>
    <n v="0.62500999999999995"/>
    <n v="6.4150200000000002"/>
    <x v="397"/>
    <x v="2"/>
    <x v="4"/>
    <x v="1"/>
    <x v="2"/>
    <x v="0"/>
    <x v="0"/>
  </r>
  <r>
    <x v="401"/>
    <n v="0.62500999999999995"/>
    <n v="6.4150200000000002"/>
    <x v="393"/>
    <x v="2"/>
    <x v="3"/>
    <x v="1"/>
    <x v="2"/>
    <x v="0"/>
    <x v="0"/>
  </r>
  <r>
    <x v="402"/>
    <n v="0.62500999999999995"/>
    <n v="6.4150200000000002"/>
    <x v="398"/>
    <x v="2"/>
    <x v="2"/>
    <x v="1"/>
    <x v="2"/>
    <x v="0"/>
    <x v="0"/>
  </r>
  <r>
    <x v="403"/>
    <n v="0.62500999999999995"/>
    <n v="6.4151899999999999"/>
    <x v="399"/>
    <x v="2"/>
    <x v="1"/>
    <x v="1"/>
    <x v="2"/>
    <x v="0"/>
    <x v="0"/>
  </r>
  <r>
    <x v="404"/>
    <n v="0.62500999999999995"/>
    <n v="6.4150200000000002"/>
    <x v="400"/>
    <x v="2"/>
    <x v="0"/>
    <x v="1"/>
    <x v="2"/>
    <x v="0"/>
    <x v="0"/>
  </r>
  <r>
    <x v="405"/>
    <n v="0.79701"/>
    <n v="2.1255500000000001"/>
    <x v="401"/>
    <x v="0"/>
    <x v="8"/>
    <x v="2"/>
    <x v="0"/>
    <x v="0"/>
    <x v="5"/>
  </r>
  <r>
    <x v="406"/>
    <n v="0.75133000000000005"/>
    <n v="1.11111"/>
    <x v="402"/>
    <x v="0"/>
    <x v="7"/>
    <x v="2"/>
    <x v="0"/>
    <x v="0"/>
    <x v="5"/>
  </r>
  <r>
    <x v="407"/>
    <n v="0.75133000000000005"/>
    <n v="1.1113299999999999"/>
    <x v="403"/>
    <x v="0"/>
    <x v="6"/>
    <x v="2"/>
    <x v="0"/>
    <x v="0"/>
    <x v="5"/>
  </r>
  <r>
    <x v="408"/>
    <n v="0.53134000000000003"/>
    <n v="7.0899200000000002"/>
    <x v="404"/>
    <x v="0"/>
    <x v="5"/>
    <x v="2"/>
    <x v="0"/>
    <x v="0"/>
    <x v="5"/>
  </r>
  <r>
    <x v="409"/>
    <n v="0.44279000000000002"/>
    <n v="8.6280999999999999"/>
    <x v="405"/>
    <x v="0"/>
    <x v="4"/>
    <x v="2"/>
    <x v="0"/>
    <x v="0"/>
    <x v="5"/>
  </r>
  <r>
    <x v="410"/>
    <n v="0.35422999999999999"/>
    <n v="10.36317"/>
    <x v="406"/>
    <x v="0"/>
    <x v="3"/>
    <x v="2"/>
    <x v="0"/>
    <x v="0"/>
    <x v="5"/>
  </r>
  <r>
    <x v="411"/>
    <n v="0.26567000000000002"/>
    <n v="11.954599999999999"/>
    <x v="407"/>
    <x v="0"/>
    <x v="2"/>
    <x v="2"/>
    <x v="0"/>
    <x v="0"/>
    <x v="5"/>
  </r>
  <r>
    <x v="412"/>
    <n v="0.17710999999999999"/>
    <n v="13.54424"/>
    <x v="408"/>
    <x v="0"/>
    <x v="1"/>
    <x v="2"/>
    <x v="0"/>
    <x v="0"/>
    <x v="5"/>
  </r>
  <r>
    <x v="413"/>
    <n v="8.856E-2"/>
    <n v="15.132680000000001"/>
    <x v="409"/>
    <x v="0"/>
    <x v="0"/>
    <x v="2"/>
    <x v="0"/>
    <x v="0"/>
    <x v="5"/>
  </r>
  <r>
    <x v="414"/>
    <n v="0.79701"/>
    <n v="2.3173400000000002"/>
    <x v="410"/>
    <x v="1"/>
    <x v="8"/>
    <x v="2"/>
    <x v="0"/>
    <x v="0"/>
    <x v="5"/>
  </r>
  <r>
    <x v="415"/>
    <n v="0.70845999999999998"/>
    <n v="3.9377200000000001"/>
    <x v="411"/>
    <x v="1"/>
    <x v="7"/>
    <x v="2"/>
    <x v="0"/>
    <x v="0"/>
    <x v="5"/>
  </r>
  <r>
    <x v="416"/>
    <n v="0.61990000000000001"/>
    <n v="5.5293799999999997"/>
    <x v="412"/>
    <x v="1"/>
    <x v="6"/>
    <x v="2"/>
    <x v="0"/>
    <x v="0"/>
    <x v="5"/>
  </r>
  <r>
    <x v="417"/>
    <n v="0.53134000000000003"/>
    <n v="7.15097"/>
    <x v="413"/>
    <x v="1"/>
    <x v="5"/>
    <x v="2"/>
    <x v="0"/>
    <x v="0"/>
    <x v="5"/>
  </r>
  <r>
    <x v="418"/>
    <n v="0.44279000000000002"/>
    <n v="8.7437699999999996"/>
    <x v="414"/>
    <x v="1"/>
    <x v="4"/>
    <x v="2"/>
    <x v="0"/>
    <x v="0"/>
    <x v="5"/>
  </r>
  <r>
    <x v="419"/>
    <n v="0.35422999999999999"/>
    <n v="10.36054"/>
    <x v="415"/>
    <x v="1"/>
    <x v="3"/>
    <x v="2"/>
    <x v="0"/>
    <x v="0"/>
    <x v="5"/>
  </r>
  <r>
    <x v="420"/>
    <n v="0.26567000000000002"/>
    <n v="11.954319999999999"/>
    <x v="416"/>
    <x v="1"/>
    <x v="2"/>
    <x v="2"/>
    <x v="0"/>
    <x v="0"/>
    <x v="5"/>
  </r>
  <r>
    <x v="421"/>
    <n v="0.17710999999999999"/>
    <n v="13.54302"/>
    <x v="417"/>
    <x v="1"/>
    <x v="1"/>
    <x v="2"/>
    <x v="0"/>
    <x v="0"/>
    <x v="5"/>
  </r>
  <r>
    <x v="422"/>
    <n v="8.856E-2"/>
    <n v="12.049250000000001"/>
    <x v="418"/>
    <x v="1"/>
    <x v="0"/>
    <x v="2"/>
    <x v="0"/>
    <x v="0"/>
    <x v="5"/>
  </r>
  <r>
    <x v="423"/>
    <n v="0.81762999999999997"/>
    <n v="0.85092000000000001"/>
    <x v="419"/>
    <x v="2"/>
    <x v="8"/>
    <x v="2"/>
    <x v="0"/>
    <x v="0"/>
    <x v="5"/>
  </r>
  <r>
    <x v="424"/>
    <n v="0.70845999999999998"/>
    <n v="3.99248"/>
    <x v="420"/>
    <x v="2"/>
    <x v="7"/>
    <x v="2"/>
    <x v="0"/>
    <x v="0"/>
    <x v="5"/>
  </r>
  <r>
    <x v="425"/>
    <n v="0.61990000000000001"/>
    <n v="5.5851499999999996"/>
    <x v="421"/>
    <x v="2"/>
    <x v="6"/>
    <x v="2"/>
    <x v="0"/>
    <x v="0"/>
    <x v="5"/>
  </r>
  <r>
    <x v="426"/>
    <n v="0.53134000000000003"/>
    <n v="7.1778300000000002"/>
    <x v="422"/>
    <x v="2"/>
    <x v="5"/>
    <x v="2"/>
    <x v="0"/>
    <x v="0"/>
    <x v="5"/>
  </r>
  <r>
    <x v="427"/>
    <n v="0.44279000000000002"/>
    <n v="8.7705000000000002"/>
    <x v="423"/>
    <x v="2"/>
    <x v="4"/>
    <x v="2"/>
    <x v="0"/>
    <x v="0"/>
    <x v="5"/>
  </r>
  <r>
    <x v="428"/>
    <n v="0.81762999999999997"/>
    <n v="0.85092000000000001"/>
    <x v="424"/>
    <x v="2"/>
    <x v="3"/>
    <x v="2"/>
    <x v="0"/>
    <x v="0"/>
    <x v="5"/>
  </r>
  <r>
    <x v="429"/>
    <n v="0.81762999999999997"/>
    <n v="0.85092000000000001"/>
    <x v="425"/>
    <x v="2"/>
    <x v="2"/>
    <x v="2"/>
    <x v="0"/>
    <x v="0"/>
    <x v="5"/>
  </r>
  <r>
    <x v="430"/>
    <n v="0.81762999999999997"/>
    <n v="0.85092000000000001"/>
    <x v="426"/>
    <x v="2"/>
    <x v="1"/>
    <x v="2"/>
    <x v="0"/>
    <x v="0"/>
    <x v="5"/>
  </r>
  <r>
    <x v="431"/>
    <n v="0.81762999999999997"/>
    <n v="0.85092000000000001"/>
    <x v="427"/>
    <x v="2"/>
    <x v="0"/>
    <x v="2"/>
    <x v="0"/>
    <x v="0"/>
    <x v="5"/>
  </r>
  <r>
    <x v="432"/>
    <n v="0.2394"/>
    <n v="0.25239"/>
    <x v="428"/>
    <x v="0"/>
    <x v="8"/>
    <x v="0"/>
    <x v="0"/>
    <x v="0"/>
    <x v="5"/>
  </r>
  <r>
    <x v="433"/>
    <n v="0.19320000000000001"/>
    <n v="0.27781"/>
    <x v="429"/>
    <x v="0"/>
    <x v="7"/>
    <x v="0"/>
    <x v="0"/>
    <x v="0"/>
    <x v="5"/>
  </r>
  <r>
    <x v="434"/>
    <n v="0.18310999999999999"/>
    <n v="1.41483"/>
    <x v="430"/>
    <x v="0"/>
    <x v="6"/>
    <x v="0"/>
    <x v="0"/>
    <x v="0"/>
    <x v="5"/>
  </r>
  <r>
    <x v="435"/>
    <n v="0.18310999999999999"/>
    <n v="1.41483"/>
    <x v="431"/>
    <x v="0"/>
    <x v="5"/>
    <x v="0"/>
    <x v="0"/>
    <x v="0"/>
    <x v="5"/>
  </r>
  <r>
    <x v="436"/>
    <n v="0.18310999999999999"/>
    <n v="1.4148400000000001"/>
    <x v="432"/>
    <x v="0"/>
    <x v="4"/>
    <x v="0"/>
    <x v="0"/>
    <x v="0"/>
    <x v="5"/>
  </r>
  <r>
    <x v="437"/>
    <n v="0.11729000000000001"/>
    <n v="2.31359"/>
    <x v="433"/>
    <x v="0"/>
    <x v="3"/>
    <x v="0"/>
    <x v="0"/>
    <x v="0"/>
    <x v="5"/>
  </r>
  <r>
    <x v="438"/>
    <n v="7.2450000000000001E-2"/>
    <n v="2.3574199999999998"/>
    <x v="434"/>
    <x v="0"/>
    <x v="2"/>
    <x v="0"/>
    <x v="0"/>
    <x v="0"/>
    <x v="5"/>
  </r>
  <r>
    <x v="439"/>
    <n v="4.8300000000000003E-2"/>
    <n v="9.84633"/>
    <x v="435"/>
    <x v="0"/>
    <x v="1"/>
    <x v="0"/>
    <x v="0"/>
    <x v="0"/>
    <x v="5"/>
  </r>
  <r>
    <x v="440"/>
    <n v="5.3089999999999998E-2"/>
    <n v="8.9806600000000003"/>
    <x v="436"/>
    <x v="0"/>
    <x v="0"/>
    <x v="0"/>
    <x v="0"/>
    <x v="0"/>
    <x v="5"/>
  </r>
  <r>
    <x v="441"/>
    <n v="0.24009"/>
    <n v="0.25036999999999998"/>
    <x v="437"/>
    <x v="1"/>
    <x v="8"/>
    <x v="0"/>
    <x v="0"/>
    <x v="0"/>
    <x v="5"/>
  </r>
  <r>
    <x v="442"/>
    <n v="0.24009"/>
    <n v="0.25036999999999998"/>
    <x v="438"/>
    <x v="1"/>
    <x v="7"/>
    <x v="0"/>
    <x v="0"/>
    <x v="0"/>
    <x v="5"/>
  </r>
  <r>
    <x v="443"/>
    <n v="0.18310999999999999"/>
    <n v="1.41479"/>
    <x v="439"/>
    <x v="1"/>
    <x v="6"/>
    <x v="0"/>
    <x v="0"/>
    <x v="0"/>
    <x v="5"/>
  </r>
  <r>
    <x v="444"/>
    <n v="0.18310999999999999"/>
    <n v="1.41479"/>
    <x v="440"/>
    <x v="1"/>
    <x v="5"/>
    <x v="0"/>
    <x v="0"/>
    <x v="0"/>
    <x v="5"/>
  </r>
  <r>
    <x v="445"/>
    <n v="0.18310999999999999"/>
    <n v="1.41479"/>
    <x v="441"/>
    <x v="1"/>
    <x v="4"/>
    <x v="0"/>
    <x v="0"/>
    <x v="0"/>
    <x v="5"/>
  </r>
  <r>
    <x v="446"/>
    <n v="0.11729000000000001"/>
    <n v="2.3130799999999998"/>
    <x v="442"/>
    <x v="1"/>
    <x v="3"/>
    <x v="0"/>
    <x v="0"/>
    <x v="0"/>
    <x v="5"/>
  </r>
  <r>
    <x v="447"/>
    <n v="0.11729000000000001"/>
    <n v="2.3130799999999998"/>
    <x v="443"/>
    <x v="1"/>
    <x v="2"/>
    <x v="0"/>
    <x v="0"/>
    <x v="0"/>
    <x v="5"/>
  </r>
  <r>
    <x v="448"/>
    <n v="5.3100000000000001E-2"/>
    <n v="8.9792699999999996"/>
    <x v="444"/>
    <x v="1"/>
    <x v="1"/>
    <x v="0"/>
    <x v="0"/>
    <x v="0"/>
    <x v="5"/>
  </r>
  <r>
    <x v="449"/>
    <n v="5.3100000000000001E-2"/>
    <n v="8.97926"/>
    <x v="445"/>
    <x v="1"/>
    <x v="0"/>
    <x v="0"/>
    <x v="0"/>
    <x v="0"/>
    <x v="5"/>
  </r>
  <r>
    <x v="450"/>
    <n v="0.24009"/>
    <n v="0.25036999999999998"/>
    <x v="446"/>
    <x v="2"/>
    <x v="8"/>
    <x v="0"/>
    <x v="0"/>
    <x v="0"/>
    <x v="5"/>
  </r>
  <r>
    <x v="451"/>
    <n v="0.24009"/>
    <n v="0.25036999999999998"/>
    <x v="447"/>
    <x v="2"/>
    <x v="7"/>
    <x v="0"/>
    <x v="0"/>
    <x v="0"/>
    <x v="5"/>
  </r>
  <r>
    <x v="452"/>
    <n v="0.24009"/>
    <n v="0.25036999999999998"/>
    <x v="448"/>
    <x v="2"/>
    <x v="6"/>
    <x v="0"/>
    <x v="0"/>
    <x v="0"/>
    <x v="5"/>
  </r>
  <r>
    <x v="453"/>
    <n v="0.24009"/>
    <n v="0.25036999999999998"/>
    <x v="449"/>
    <x v="2"/>
    <x v="5"/>
    <x v="0"/>
    <x v="0"/>
    <x v="0"/>
    <x v="5"/>
  </r>
  <r>
    <x v="454"/>
    <n v="0.24009"/>
    <n v="0.25036999999999998"/>
    <x v="450"/>
    <x v="2"/>
    <x v="4"/>
    <x v="0"/>
    <x v="0"/>
    <x v="0"/>
    <x v="5"/>
  </r>
  <r>
    <x v="455"/>
    <n v="0.24009"/>
    <n v="0.25036999999999998"/>
    <x v="451"/>
    <x v="2"/>
    <x v="3"/>
    <x v="0"/>
    <x v="0"/>
    <x v="0"/>
    <x v="5"/>
  </r>
  <r>
    <x v="456"/>
    <n v="0.24009"/>
    <n v="0.25036999999999998"/>
    <x v="452"/>
    <x v="2"/>
    <x v="2"/>
    <x v="0"/>
    <x v="0"/>
    <x v="0"/>
    <x v="5"/>
  </r>
  <r>
    <x v="457"/>
    <n v="0.24009"/>
    <n v="0.25036999999999998"/>
    <x v="103"/>
    <x v="2"/>
    <x v="1"/>
    <x v="0"/>
    <x v="0"/>
    <x v="0"/>
    <x v="5"/>
  </r>
  <r>
    <x v="458"/>
    <n v="0.24009"/>
    <n v="0.25036999999999998"/>
    <x v="453"/>
    <x v="2"/>
    <x v="0"/>
    <x v="0"/>
    <x v="0"/>
    <x v="0"/>
    <x v="5"/>
  </r>
  <r>
    <x v="459"/>
    <n v="0.83255000000000001"/>
    <n v="1.9041300000000001"/>
    <x v="454"/>
    <x v="0"/>
    <x v="8"/>
    <x v="1"/>
    <x v="0"/>
    <x v="0"/>
    <x v="0"/>
  </r>
  <r>
    <x v="460"/>
    <n v="0.73755999999999999"/>
    <n v="7.0242199999999997"/>
    <x v="277"/>
    <x v="0"/>
    <x v="7"/>
    <x v="1"/>
    <x v="0"/>
    <x v="0"/>
    <x v="0"/>
  </r>
  <r>
    <x v="461"/>
    <n v="0.64536000000000004"/>
    <n v="10.36702"/>
    <x v="455"/>
    <x v="0"/>
    <x v="6"/>
    <x v="1"/>
    <x v="0"/>
    <x v="0"/>
    <x v="0"/>
  </r>
  <r>
    <x v="462"/>
    <n v="0.55317000000000005"/>
    <n v="10.8467"/>
    <x v="456"/>
    <x v="0"/>
    <x v="5"/>
    <x v="1"/>
    <x v="0"/>
    <x v="0"/>
    <x v="0"/>
  </r>
  <r>
    <x v="463"/>
    <n v="0.53219000000000005"/>
    <n v="8.3866800000000001"/>
    <x v="457"/>
    <x v="0"/>
    <x v="4"/>
    <x v="1"/>
    <x v="0"/>
    <x v="0"/>
    <x v="0"/>
  </r>
  <r>
    <x v="464"/>
    <n v="0.53217999999999999"/>
    <n v="8.3891100000000005"/>
    <x v="458"/>
    <x v="0"/>
    <x v="3"/>
    <x v="1"/>
    <x v="0"/>
    <x v="0"/>
    <x v="0"/>
  </r>
  <r>
    <x v="465"/>
    <n v="0.53217999999999999"/>
    <n v="8.3885699999999996"/>
    <x v="459"/>
    <x v="0"/>
    <x v="2"/>
    <x v="1"/>
    <x v="0"/>
    <x v="0"/>
    <x v="0"/>
  </r>
  <r>
    <x v="466"/>
    <n v="0.53217999999999999"/>
    <n v="8.3955099999999998"/>
    <x v="460"/>
    <x v="0"/>
    <x v="1"/>
    <x v="1"/>
    <x v="0"/>
    <x v="0"/>
    <x v="0"/>
  </r>
  <r>
    <x v="467"/>
    <n v="0.53215999999999997"/>
    <n v="8.4031800000000008"/>
    <x v="461"/>
    <x v="0"/>
    <x v="0"/>
    <x v="1"/>
    <x v="0"/>
    <x v="0"/>
    <x v="0"/>
  </r>
  <r>
    <x v="468"/>
    <n v="0.83255000000000001"/>
    <n v="1.9041399999999999"/>
    <x v="462"/>
    <x v="1"/>
    <x v="8"/>
    <x v="1"/>
    <x v="0"/>
    <x v="0"/>
    <x v="0"/>
  </r>
  <r>
    <x v="469"/>
    <n v="0.73755999999999999"/>
    <n v="7.2844800000000003"/>
    <x v="463"/>
    <x v="1"/>
    <x v="7"/>
    <x v="1"/>
    <x v="0"/>
    <x v="0"/>
    <x v="0"/>
  </r>
  <r>
    <x v="470"/>
    <n v="0.64536000000000004"/>
    <n v="10.435409999999999"/>
    <x v="464"/>
    <x v="1"/>
    <x v="6"/>
    <x v="1"/>
    <x v="0"/>
    <x v="0"/>
    <x v="0"/>
  </r>
  <r>
    <x v="471"/>
    <n v="0.55317000000000005"/>
    <n v="13.02176"/>
    <x v="465"/>
    <x v="1"/>
    <x v="5"/>
    <x v="1"/>
    <x v="0"/>
    <x v="0"/>
    <x v="0"/>
  </r>
  <r>
    <x v="472"/>
    <n v="0.46096999999999999"/>
    <n v="15.52393"/>
    <x v="466"/>
    <x v="1"/>
    <x v="4"/>
    <x v="1"/>
    <x v="0"/>
    <x v="0"/>
    <x v="0"/>
  </r>
  <r>
    <x v="473"/>
    <n v="0.36878"/>
    <n v="18.0261"/>
    <x v="467"/>
    <x v="1"/>
    <x v="3"/>
    <x v="1"/>
    <x v="0"/>
    <x v="0"/>
    <x v="0"/>
  </r>
  <r>
    <x v="474"/>
    <n v="0.27657999999999999"/>
    <n v="20.504940000000001"/>
    <x v="467"/>
    <x v="1"/>
    <x v="2"/>
    <x v="1"/>
    <x v="0"/>
    <x v="0"/>
    <x v="0"/>
  </r>
  <r>
    <x v="475"/>
    <n v="0.18439"/>
    <n v="22.877559999999999"/>
    <x v="468"/>
    <x v="1"/>
    <x v="1"/>
    <x v="1"/>
    <x v="0"/>
    <x v="0"/>
    <x v="0"/>
  </r>
  <r>
    <x v="476"/>
    <n v="9.2189999999999994E-2"/>
    <n v="25.185289999999998"/>
    <x v="469"/>
    <x v="1"/>
    <x v="0"/>
    <x v="1"/>
    <x v="0"/>
    <x v="0"/>
    <x v="0"/>
  </r>
  <r>
    <x v="477"/>
    <n v="0.83255000000000001"/>
    <n v="1.9041300000000001"/>
    <x v="470"/>
    <x v="2"/>
    <x v="8"/>
    <x v="1"/>
    <x v="0"/>
    <x v="0"/>
    <x v="0"/>
  </r>
  <r>
    <x v="478"/>
    <n v="0.74006000000000005"/>
    <n v="3.8464499999999999"/>
    <x v="471"/>
    <x v="2"/>
    <x v="7"/>
    <x v="1"/>
    <x v="0"/>
    <x v="0"/>
    <x v="0"/>
  </r>
  <r>
    <x v="479"/>
    <n v="0.64536000000000004"/>
    <n v="10.435409999999999"/>
    <x v="472"/>
    <x v="2"/>
    <x v="6"/>
    <x v="1"/>
    <x v="0"/>
    <x v="0"/>
    <x v="0"/>
  </r>
  <r>
    <x v="480"/>
    <n v="0.55979999999999996"/>
    <n v="7.8324800000000003"/>
    <x v="473"/>
    <x v="2"/>
    <x v="5"/>
    <x v="1"/>
    <x v="0"/>
    <x v="0"/>
    <x v="0"/>
  </r>
  <r>
    <x v="481"/>
    <n v="0.53219000000000005"/>
    <n v="8.3837499999999991"/>
    <x v="474"/>
    <x v="2"/>
    <x v="4"/>
    <x v="1"/>
    <x v="0"/>
    <x v="0"/>
    <x v="0"/>
  </r>
  <r>
    <x v="482"/>
    <n v="0.53219000000000005"/>
    <n v="8.3837499999999991"/>
    <x v="475"/>
    <x v="2"/>
    <x v="3"/>
    <x v="1"/>
    <x v="0"/>
    <x v="0"/>
    <x v="0"/>
  </r>
  <r>
    <x v="483"/>
    <n v="0.53219000000000005"/>
    <n v="8.3837499999999991"/>
    <x v="476"/>
    <x v="2"/>
    <x v="2"/>
    <x v="1"/>
    <x v="0"/>
    <x v="0"/>
    <x v="0"/>
  </r>
  <r>
    <x v="484"/>
    <n v="0.53219000000000005"/>
    <n v="8.3837499999999991"/>
    <x v="477"/>
    <x v="2"/>
    <x v="1"/>
    <x v="1"/>
    <x v="0"/>
    <x v="0"/>
    <x v="0"/>
  </r>
  <r>
    <x v="485"/>
    <n v="0.53219000000000005"/>
    <n v="8.3837499999999991"/>
    <x v="478"/>
    <x v="2"/>
    <x v="0"/>
    <x v="1"/>
    <x v="0"/>
    <x v="0"/>
    <x v="0"/>
  </r>
  <r>
    <x v="486"/>
    <n v="0.79874999999999996"/>
    <n v="2.1023399999999999"/>
    <x v="479"/>
    <x v="0"/>
    <x v="8"/>
    <x v="2"/>
    <x v="1"/>
    <x v="0"/>
    <x v="5"/>
  </r>
  <r>
    <x v="487"/>
    <n v="0.70845999999999998"/>
    <n v="3.4264399999999999"/>
    <x v="480"/>
    <x v="0"/>
    <x v="7"/>
    <x v="2"/>
    <x v="1"/>
    <x v="0"/>
    <x v="5"/>
  </r>
  <r>
    <x v="488"/>
    <n v="0.61990000000000001"/>
    <n v="4.9238200000000001"/>
    <x v="481"/>
    <x v="0"/>
    <x v="6"/>
    <x v="2"/>
    <x v="1"/>
    <x v="0"/>
    <x v="5"/>
  </r>
  <r>
    <x v="489"/>
    <n v="0.53134000000000003"/>
    <n v="7.1113099999999996"/>
    <x v="482"/>
    <x v="0"/>
    <x v="5"/>
    <x v="2"/>
    <x v="1"/>
    <x v="0"/>
    <x v="5"/>
  </r>
  <r>
    <x v="490"/>
    <n v="0.44279000000000002"/>
    <n v="8.7557299999999998"/>
    <x v="483"/>
    <x v="0"/>
    <x v="4"/>
    <x v="2"/>
    <x v="1"/>
    <x v="0"/>
    <x v="5"/>
  </r>
  <r>
    <x v="491"/>
    <n v="0.35422999999999999"/>
    <n v="10.36317"/>
    <x v="484"/>
    <x v="0"/>
    <x v="3"/>
    <x v="2"/>
    <x v="1"/>
    <x v="0"/>
    <x v="5"/>
  </r>
  <r>
    <x v="492"/>
    <n v="0.26567000000000002"/>
    <n v="11.953430000000001"/>
    <x v="485"/>
    <x v="0"/>
    <x v="2"/>
    <x v="2"/>
    <x v="1"/>
    <x v="0"/>
    <x v="5"/>
  </r>
  <r>
    <x v="493"/>
    <n v="0.17710999999999999"/>
    <n v="11.463990000000001"/>
    <x v="486"/>
    <x v="0"/>
    <x v="1"/>
    <x v="2"/>
    <x v="1"/>
    <x v="0"/>
    <x v="5"/>
  </r>
  <r>
    <x v="494"/>
    <n v="8.856E-2"/>
    <n v="15.13322"/>
    <x v="487"/>
    <x v="0"/>
    <x v="0"/>
    <x v="2"/>
    <x v="1"/>
    <x v="0"/>
    <x v="5"/>
  </r>
  <r>
    <x v="495"/>
    <n v="0.79701"/>
    <n v="2.1341299999999999"/>
    <x v="488"/>
    <x v="1"/>
    <x v="8"/>
    <x v="2"/>
    <x v="1"/>
    <x v="0"/>
    <x v="5"/>
  </r>
  <r>
    <x v="496"/>
    <n v="0.70845999999999998"/>
    <n v="3.9494899999999999"/>
    <x v="489"/>
    <x v="1"/>
    <x v="7"/>
    <x v="2"/>
    <x v="1"/>
    <x v="0"/>
    <x v="5"/>
  </r>
  <r>
    <x v="497"/>
    <n v="0.61990000000000001"/>
    <n v="5.54617"/>
    <x v="490"/>
    <x v="1"/>
    <x v="6"/>
    <x v="2"/>
    <x v="1"/>
    <x v="0"/>
    <x v="5"/>
  </r>
  <r>
    <x v="498"/>
    <n v="0.53134000000000003"/>
    <n v="7.1365800000000004"/>
    <x v="491"/>
    <x v="1"/>
    <x v="5"/>
    <x v="2"/>
    <x v="1"/>
    <x v="0"/>
    <x v="5"/>
  </r>
  <r>
    <x v="499"/>
    <n v="0.44279000000000002"/>
    <n v="8.7549200000000003"/>
    <x v="492"/>
    <x v="1"/>
    <x v="4"/>
    <x v="2"/>
    <x v="1"/>
    <x v="0"/>
    <x v="5"/>
  </r>
  <r>
    <x v="500"/>
    <n v="0.35422999999999999"/>
    <n v="10.36317"/>
    <x v="493"/>
    <x v="1"/>
    <x v="3"/>
    <x v="2"/>
    <x v="1"/>
    <x v="0"/>
    <x v="5"/>
  </r>
  <r>
    <x v="501"/>
    <n v="0.26567000000000002"/>
    <n v="11.954319999999999"/>
    <x v="494"/>
    <x v="1"/>
    <x v="2"/>
    <x v="2"/>
    <x v="1"/>
    <x v="0"/>
    <x v="5"/>
  </r>
  <r>
    <x v="502"/>
    <n v="0.17710999999999999"/>
    <n v="13.54302"/>
    <x v="495"/>
    <x v="1"/>
    <x v="1"/>
    <x v="2"/>
    <x v="1"/>
    <x v="0"/>
    <x v="5"/>
  </r>
  <r>
    <x v="503"/>
    <n v="8.856E-2"/>
    <n v="15.13274"/>
    <x v="496"/>
    <x v="1"/>
    <x v="0"/>
    <x v="2"/>
    <x v="1"/>
    <x v="0"/>
    <x v="5"/>
  </r>
  <r>
    <x v="504"/>
    <n v="0.81762999999999997"/>
    <n v="0.85102999999999995"/>
    <x v="497"/>
    <x v="2"/>
    <x v="8"/>
    <x v="2"/>
    <x v="1"/>
    <x v="0"/>
    <x v="5"/>
  </r>
  <r>
    <x v="505"/>
    <n v="0.70845999999999998"/>
    <n v="3.99248"/>
    <x v="498"/>
    <x v="2"/>
    <x v="7"/>
    <x v="2"/>
    <x v="1"/>
    <x v="0"/>
    <x v="5"/>
  </r>
  <r>
    <x v="506"/>
    <n v="0.61990000000000001"/>
    <n v="5.5851499999999996"/>
    <x v="499"/>
    <x v="2"/>
    <x v="6"/>
    <x v="2"/>
    <x v="1"/>
    <x v="0"/>
    <x v="5"/>
  </r>
  <r>
    <x v="507"/>
    <n v="0.53134000000000003"/>
    <n v="7.1778300000000002"/>
    <x v="500"/>
    <x v="2"/>
    <x v="5"/>
    <x v="2"/>
    <x v="1"/>
    <x v="0"/>
    <x v="5"/>
  </r>
  <r>
    <x v="508"/>
    <n v="0.44279000000000002"/>
    <n v="8.7705000000000002"/>
    <x v="501"/>
    <x v="2"/>
    <x v="4"/>
    <x v="2"/>
    <x v="1"/>
    <x v="0"/>
    <x v="5"/>
  </r>
  <r>
    <x v="509"/>
    <n v="0.35422999999999999"/>
    <n v="10.36317"/>
    <x v="502"/>
    <x v="2"/>
    <x v="3"/>
    <x v="2"/>
    <x v="1"/>
    <x v="0"/>
    <x v="5"/>
  </r>
  <r>
    <x v="510"/>
    <n v="0.81762999999999997"/>
    <n v="0.85092000000000001"/>
    <x v="503"/>
    <x v="2"/>
    <x v="2"/>
    <x v="2"/>
    <x v="1"/>
    <x v="0"/>
    <x v="5"/>
  </r>
  <r>
    <x v="511"/>
    <n v="0.17710999999999999"/>
    <n v="13.54302"/>
    <x v="504"/>
    <x v="2"/>
    <x v="1"/>
    <x v="2"/>
    <x v="1"/>
    <x v="0"/>
    <x v="5"/>
  </r>
  <r>
    <x v="512"/>
    <n v="8.856E-2"/>
    <n v="15.13335"/>
    <x v="505"/>
    <x v="2"/>
    <x v="0"/>
    <x v="2"/>
    <x v="1"/>
    <x v="0"/>
    <x v="5"/>
  </r>
  <r>
    <x v="513"/>
    <n v="0.24009"/>
    <n v="0.25039"/>
    <x v="506"/>
    <x v="0"/>
    <x v="8"/>
    <x v="0"/>
    <x v="1"/>
    <x v="0"/>
    <x v="5"/>
  </r>
  <r>
    <x v="514"/>
    <n v="0.19320000000000001"/>
    <n v="0.51765000000000005"/>
    <x v="507"/>
    <x v="0"/>
    <x v="7"/>
    <x v="0"/>
    <x v="1"/>
    <x v="0"/>
    <x v="5"/>
  </r>
  <r>
    <x v="515"/>
    <n v="0.18310999999999999"/>
    <n v="1.41483"/>
    <x v="508"/>
    <x v="0"/>
    <x v="6"/>
    <x v="0"/>
    <x v="1"/>
    <x v="0"/>
    <x v="5"/>
  </r>
  <r>
    <x v="516"/>
    <n v="0.18304000000000001"/>
    <n v="1.42642"/>
    <x v="509"/>
    <x v="0"/>
    <x v="5"/>
    <x v="0"/>
    <x v="1"/>
    <x v="0"/>
    <x v="5"/>
  </r>
  <r>
    <x v="517"/>
    <n v="0.18304000000000001"/>
    <n v="1.42716"/>
    <x v="510"/>
    <x v="0"/>
    <x v="4"/>
    <x v="0"/>
    <x v="1"/>
    <x v="0"/>
    <x v="5"/>
  </r>
  <r>
    <x v="518"/>
    <n v="0.11255999999999999"/>
    <n v="9.1093299999999999"/>
    <x v="511"/>
    <x v="0"/>
    <x v="3"/>
    <x v="0"/>
    <x v="1"/>
    <x v="0"/>
    <x v="5"/>
  </r>
  <r>
    <x v="519"/>
    <n v="0.11252"/>
    <n v="9.1140299999999996"/>
    <x v="512"/>
    <x v="0"/>
    <x v="2"/>
    <x v="0"/>
    <x v="1"/>
    <x v="0"/>
    <x v="5"/>
  </r>
  <r>
    <x v="520"/>
    <n v="4.8300000000000003E-2"/>
    <n v="9.84633"/>
    <x v="513"/>
    <x v="0"/>
    <x v="1"/>
    <x v="0"/>
    <x v="1"/>
    <x v="0"/>
    <x v="5"/>
  </r>
  <r>
    <x v="521"/>
    <n v="5.1279999999999999E-2"/>
    <n v="9.6088199999999997"/>
    <x v="514"/>
    <x v="0"/>
    <x v="0"/>
    <x v="0"/>
    <x v="1"/>
    <x v="0"/>
    <x v="5"/>
  </r>
  <r>
    <x v="522"/>
    <n v="0.24009"/>
    <n v="0.25036999999999998"/>
    <x v="515"/>
    <x v="1"/>
    <x v="8"/>
    <x v="0"/>
    <x v="1"/>
    <x v="0"/>
    <x v="5"/>
  </r>
  <r>
    <x v="523"/>
    <n v="0.24009"/>
    <n v="0.25036999999999998"/>
    <x v="516"/>
    <x v="1"/>
    <x v="7"/>
    <x v="0"/>
    <x v="1"/>
    <x v="0"/>
    <x v="5"/>
  </r>
  <r>
    <x v="524"/>
    <n v="0.18310999999999999"/>
    <n v="1.41479"/>
    <x v="517"/>
    <x v="1"/>
    <x v="6"/>
    <x v="0"/>
    <x v="1"/>
    <x v="0"/>
    <x v="5"/>
  </r>
  <r>
    <x v="525"/>
    <n v="0.18310999999999999"/>
    <n v="1.41482"/>
    <x v="518"/>
    <x v="1"/>
    <x v="5"/>
    <x v="0"/>
    <x v="1"/>
    <x v="0"/>
    <x v="5"/>
  </r>
  <r>
    <x v="526"/>
    <n v="0.18310999999999999"/>
    <n v="1.41479"/>
    <x v="519"/>
    <x v="1"/>
    <x v="4"/>
    <x v="0"/>
    <x v="1"/>
    <x v="0"/>
    <x v="5"/>
  </r>
  <r>
    <x v="527"/>
    <n v="0.11255999999999999"/>
    <n v="9.1091300000000004"/>
    <x v="520"/>
    <x v="1"/>
    <x v="3"/>
    <x v="0"/>
    <x v="1"/>
    <x v="0"/>
    <x v="5"/>
  </r>
  <r>
    <x v="528"/>
    <n v="0.11255999999999999"/>
    <n v="9.1091300000000004"/>
    <x v="521"/>
    <x v="1"/>
    <x v="2"/>
    <x v="0"/>
    <x v="1"/>
    <x v="0"/>
    <x v="5"/>
  </r>
  <r>
    <x v="529"/>
    <n v="5.1279999999999999E-2"/>
    <n v="9.6088000000000005"/>
    <x v="522"/>
    <x v="1"/>
    <x v="1"/>
    <x v="0"/>
    <x v="1"/>
    <x v="0"/>
    <x v="5"/>
  </r>
  <r>
    <x v="530"/>
    <n v="5.1279999999999999E-2"/>
    <n v="9.6088000000000005"/>
    <x v="523"/>
    <x v="1"/>
    <x v="0"/>
    <x v="0"/>
    <x v="1"/>
    <x v="0"/>
    <x v="5"/>
  </r>
  <r>
    <x v="531"/>
    <n v="0.24009"/>
    <n v="0.25036999999999998"/>
    <x v="524"/>
    <x v="2"/>
    <x v="8"/>
    <x v="0"/>
    <x v="1"/>
    <x v="0"/>
    <x v="5"/>
  </r>
  <r>
    <x v="532"/>
    <n v="0.24009"/>
    <n v="0.25036999999999998"/>
    <x v="525"/>
    <x v="2"/>
    <x v="7"/>
    <x v="0"/>
    <x v="1"/>
    <x v="0"/>
    <x v="5"/>
  </r>
  <r>
    <x v="533"/>
    <n v="0.24009"/>
    <n v="0.25036999999999998"/>
    <x v="526"/>
    <x v="2"/>
    <x v="6"/>
    <x v="0"/>
    <x v="1"/>
    <x v="0"/>
    <x v="5"/>
  </r>
  <r>
    <x v="534"/>
    <n v="0.24009"/>
    <n v="0.25036999999999998"/>
    <x v="527"/>
    <x v="2"/>
    <x v="5"/>
    <x v="0"/>
    <x v="1"/>
    <x v="0"/>
    <x v="5"/>
  </r>
  <r>
    <x v="535"/>
    <n v="0.24009"/>
    <n v="0.25036999999999998"/>
    <x v="528"/>
    <x v="2"/>
    <x v="4"/>
    <x v="0"/>
    <x v="1"/>
    <x v="0"/>
    <x v="5"/>
  </r>
  <r>
    <x v="536"/>
    <n v="0.11255999999999999"/>
    <n v="9.1091300000000004"/>
    <x v="529"/>
    <x v="2"/>
    <x v="3"/>
    <x v="0"/>
    <x v="1"/>
    <x v="0"/>
    <x v="5"/>
  </r>
  <r>
    <x v="537"/>
    <n v="0.11255999999999999"/>
    <n v="9.1091300000000004"/>
    <x v="530"/>
    <x v="2"/>
    <x v="2"/>
    <x v="0"/>
    <x v="1"/>
    <x v="0"/>
    <x v="5"/>
  </r>
  <r>
    <x v="538"/>
    <n v="5.1279999999999999E-2"/>
    <n v="9.6088000000000005"/>
    <x v="531"/>
    <x v="2"/>
    <x v="1"/>
    <x v="0"/>
    <x v="1"/>
    <x v="0"/>
    <x v="5"/>
  </r>
  <r>
    <x v="539"/>
    <n v="5.1279999999999999E-2"/>
    <n v="9.6088000000000005"/>
    <x v="532"/>
    <x v="2"/>
    <x v="0"/>
    <x v="0"/>
    <x v="1"/>
    <x v="0"/>
    <x v="5"/>
  </r>
  <r>
    <x v="540"/>
    <n v="0.83255000000000001"/>
    <n v="1.9041300000000001"/>
    <x v="533"/>
    <x v="0"/>
    <x v="8"/>
    <x v="1"/>
    <x v="1"/>
    <x v="0"/>
    <x v="0"/>
  </r>
  <r>
    <x v="541"/>
    <n v="0.73755999999999999"/>
    <n v="3.9228200000000002"/>
    <x v="534"/>
    <x v="0"/>
    <x v="7"/>
    <x v="1"/>
    <x v="1"/>
    <x v="0"/>
    <x v="0"/>
  </r>
  <r>
    <x v="542"/>
    <n v="0.64675000000000005"/>
    <n v="5.8843199999999998"/>
    <x v="535"/>
    <x v="0"/>
    <x v="6"/>
    <x v="1"/>
    <x v="1"/>
    <x v="0"/>
    <x v="0"/>
  </r>
  <r>
    <x v="543"/>
    <n v="0.55317000000000005"/>
    <n v="12.40907"/>
    <x v="536"/>
    <x v="0"/>
    <x v="5"/>
    <x v="1"/>
    <x v="1"/>
    <x v="0"/>
    <x v="0"/>
  </r>
  <r>
    <x v="544"/>
    <n v="0.46096999999999999"/>
    <n v="13.32845"/>
    <x v="537"/>
    <x v="0"/>
    <x v="4"/>
    <x v="1"/>
    <x v="1"/>
    <x v="0"/>
    <x v="0"/>
  </r>
  <r>
    <x v="545"/>
    <n v="0.49652000000000002"/>
    <n v="9.2081499999999998"/>
    <x v="538"/>
    <x v="0"/>
    <x v="3"/>
    <x v="1"/>
    <x v="1"/>
    <x v="0"/>
    <x v="0"/>
  </r>
  <r>
    <x v="546"/>
    <n v="0.49652000000000002"/>
    <n v="9.2081199999999992"/>
    <x v="539"/>
    <x v="0"/>
    <x v="2"/>
    <x v="1"/>
    <x v="1"/>
    <x v="0"/>
    <x v="0"/>
  </r>
  <r>
    <x v="547"/>
    <n v="0.18439"/>
    <n v="22.877590000000001"/>
    <x v="540"/>
    <x v="0"/>
    <x v="1"/>
    <x v="1"/>
    <x v="1"/>
    <x v="0"/>
    <x v="0"/>
  </r>
  <r>
    <x v="548"/>
    <n v="0.4965"/>
    <n v="9.2092100000000006"/>
    <x v="541"/>
    <x v="0"/>
    <x v="0"/>
    <x v="1"/>
    <x v="1"/>
    <x v="0"/>
    <x v="0"/>
  </r>
  <r>
    <x v="549"/>
    <n v="0.82974999999999999"/>
    <n v="2.24011"/>
    <x v="542"/>
    <x v="1"/>
    <x v="8"/>
    <x v="1"/>
    <x v="1"/>
    <x v="0"/>
    <x v="0"/>
  </r>
  <r>
    <x v="550"/>
    <n v="0.73755999999999999"/>
    <n v="7.0590999999999999"/>
    <x v="543"/>
    <x v="1"/>
    <x v="7"/>
    <x v="1"/>
    <x v="1"/>
    <x v="0"/>
    <x v="0"/>
  </r>
  <r>
    <x v="551"/>
    <n v="0.64536000000000004"/>
    <n v="10.367100000000001"/>
    <x v="329"/>
    <x v="1"/>
    <x v="6"/>
    <x v="1"/>
    <x v="1"/>
    <x v="0"/>
    <x v="0"/>
  </r>
  <r>
    <x v="552"/>
    <n v="0.55317000000000005"/>
    <n v="13.02176"/>
    <x v="544"/>
    <x v="1"/>
    <x v="5"/>
    <x v="1"/>
    <x v="1"/>
    <x v="0"/>
    <x v="0"/>
  </r>
  <r>
    <x v="553"/>
    <n v="0.46096999999999999"/>
    <n v="13.41737"/>
    <x v="545"/>
    <x v="1"/>
    <x v="4"/>
    <x v="1"/>
    <x v="1"/>
    <x v="0"/>
    <x v="0"/>
  </r>
  <r>
    <x v="554"/>
    <n v="0.36878"/>
    <n v="14.7339"/>
    <x v="546"/>
    <x v="1"/>
    <x v="3"/>
    <x v="1"/>
    <x v="1"/>
    <x v="0"/>
    <x v="0"/>
  </r>
  <r>
    <x v="555"/>
    <n v="0.27657999999999999"/>
    <n v="16.050429999999999"/>
    <x v="547"/>
    <x v="1"/>
    <x v="2"/>
    <x v="1"/>
    <x v="1"/>
    <x v="0"/>
    <x v="0"/>
  </r>
  <r>
    <x v="556"/>
    <n v="0.18439"/>
    <n v="17.366949999999999"/>
    <x v="548"/>
    <x v="1"/>
    <x v="1"/>
    <x v="1"/>
    <x v="1"/>
    <x v="0"/>
    <x v="0"/>
  </r>
  <r>
    <x v="557"/>
    <n v="9.2189999999999994E-2"/>
    <n v="25.185289999999998"/>
    <x v="549"/>
    <x v="1"/>
    <x v="0"/>
    <x v="1"/>
    <x v="1"/>
    <x v="0"/>
    <x v="0"/>
  </r>
  <r>
    <x v="558"/>
    <n v="0.83255000000000001"/>
    <n v="1.9041300000000001"/>
    <x v="550"/>
    <x v="2"/>
    <x v="8"/>
    <x v="1"/>
    <x v="1"/>
    <x v="0"/>
    <x v="0"/>
  </r>
  <r>
    <x v="559"/>
    <n v="0.73758000000000001"/>
    <n v="3.9004799999999999"/>
    <x v="551"/>
    <x v="2"/>
    <x v="7"/>
    <x v="1"/>
    <x v="1"/>
    <x v="0"/>
    <x v="0"/>
  </r>
  <r>
    <x v="560"/>
    <n v="0.64675000000000005"/>
    <n v="5.8832399999999998"/>
    <x v="552"/>
    <x v="2"/>
    <x v="6"/>
    <x v="1"/>
    <x v="1"/>
    <x v="0"/>
    <x v="0"/>
  </r>
  <r>
    <x v="561"/>
    <n v="0.55737000000000003"/>
    <n v="7.8853499999999999"/>
    <x v="553"/>
    <x v="2"/>
    <x v="5"/>
    <x v="1"/>
    <x v="1"/>
    <x v="0"/>
    <x v="0"/>
  </r>
  <r>
    <x v="562"/>
    <n v="0.49652000000000002"/>
    <n v="9.2078600000000002"/>
    <x v="554"/>
    <x v="2"/>
    <x v="4"/>
    <x v="1"/>
    <x v="1"/>
    <x v="0"/>
    <x v="0"/>
  </r>
  <r>
    <x v="563"/>
    <n v="0.49652000000000002"/>
    <n v="9.2078699999999998"/>
    <x v="555"/>
    <x v="2"/>
    <x v="3"/>
    <x v="1"/>
    <x v="1"/>
    <x v="0"/>
    <x v="0"/>
  </r>
  <r>
    <x v="564"/>
    <n v="0.27657999999999999"/>
    <n v="19.325959999999998"/>
    <x v="556"/>
    <x v="2"/>
    <x v="2"/>
    <x v="1"/>
    <x v="1"/>
    <x v="0"/>
    <x v="0"/>
  </r>
  <r>
    <x v="565"/>
    <n v="0.18439"/>
    <n v="17.366949999999999"/>
    <x v="557"/>
    <x v="2"/>
    <x v="1"/>
    <x v="1"/>
    <x v="1"/>
    <x v="0"/>
    <x v="0"/>
  </r>
  <r>
    <x v="566"/>
    <n v="9.2189999999999994E-2"/>
    <n v="24.447780000000002"/>
    <x v="558"/>
    <x v="2"/>
    <x v="0"/>
    <x v="1"/>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317B9E-7EE0-43A7-BBC5-01ABBCF9E86B}" name="PivotTable1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E61" firstHeaderRow="1" firstDataRow="2" firstDataCol="1" rowPageCount="2" colPageCount="1"/>
  <pivotFields count="10">
    <pivotField showAll="0"/>
    <pivotField showAll="0"/>
    <pivotField dataField="1" showAll="0"/>
    <pivotField showAll="0"/>
    <pivotField axis="axisCol" showAll="0">
      <items count="4">
        <item x="0"/>
        <item x="1"/>
        <item x="2"/>
        <item t="default"/>
      </items>
    </pivotField>
    <pivotField axis="axisRow" showAll="0" sortType="descending">
      <items count="10">
        <item x="8"/>
        <item x="7"/>
        <item x="6"/>
        <item x="5"/>
        <item x="4"/>
        <item x="3"/>
        <item x="2"/>
        <item x="1"/>
        <item x="0"/>
        <item t="default"/>
      </items>
    </pivotField>
    <pivotField axis="axisPage" showAll="0">
      <items count="4">
        <item x="2"/>
        <item x="0"/>
        <item x="1"/>
        <item t="default"/>
      </items>
    </pivotField>
    <pivotField showAll="0">
      <items count="4">
        <item x="2"/>
        <item h="1" x="0"/>
        <item h="1" x="1"/>
        <item t="default"/>
      </items>
    </pivotField>
    <pivotField showAll="0">
      <items count="2">
        <item x="0"/>
        <item t="default"/>
      </items>
    </pivotField>
    <pivotField axis="axisPage" showAll="0">
      <items count="7">
        <item x="0"/>
        <item x="1"/>
        <item x="2"/>
        <item x="4"/>
        <item x="3"/>
        <item x="5"/>
        <item t="default"/>
      </items>
    </pivotField>
  </pivotFields>
  <rowFields count="1">
    <field x="5"/>
  </rowFields>
  <rowItems count="10">
    <i>
      <x/>
    </i>
    <i>
      <x v="1"/>
    </i>
    <i>
      <x v="2"/>
    </i>
    <i>
      <x v="3"/>
    </i>
    <i>
      <x v="4"/>
    </i>
    <i>
      <x v="5"/>
    </i>
    <i>
      <x v="6"/>
    </i>
    <i>
      <x v="7"/>
    </i>
    <i>
      <x v="8"/>
    </i>
    <i t="grand">
      <x/>
    </i>
  </rowItems>
  <colFields count="1">
    <field x="4"/>
  </colFields>
  <colItems count="4">
    <i>
      <x/>
    </i>
    <i>
      <x v="1"/>
    </i>
    <i>
      <x v="2"/>
    </i>
    <i t="grand">
      <x/>
    </i>
  </colItems>
  <pageFields count="2">
    <pageField fld="9" item="5" hier="-1"/>
    <pageField fld="6" item="0" hier="-1"/>
  </pageFields>
  <dataFields count="1">
    <dataField name="Average of C_Che" fld="2"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776666-4128-4581-A140-E97573382DF1}"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U36" firstHeaderRow="1" firstDataRow="3" firstDataCol="1" rowPageCount="1" colPageCount="1"/>
  <pivotFields count="10">
    <pivotField showAll="0"/>
    <pivotField showAll="0"/>
    <pivotField showAll="0"/>
    <pivotField dataField="1" showAll="0"/>
    <pivotField axis="axisCol" showAll="0">
      <items count="4">
        <item x="0"/>
        <item x="1"/>
        <item x="2"/>
        <item t="default"/>
      </items>
    </pivotField>
    <pivotField showAll="0" sortType="descending">
      <items count="10">
        <item x="8"/>
        <item x="7"/>
        <item x="6"/>
        <item x="5"/>
        <item x="4"/>
        <item x="3"/>
        <item x="2"/>
        <item x="1"/>
        <item x="0"/>
        <item t="default"/>
      </items>
    </pivotField>
    <pivotField axis="axisRow" showAll="0">
      <items count="4">
        <item x="2"/>
        <item x="0"/>
        <item x="1"/>
        <item t="default"/>
      </items>
    </pivotField>
    <pivotField axis="axisPage" multipleItemSelectionAllowed="1" showAll="0">
      <items count="4">
        <item x="2"/>
        <item h="1" x="0"/>
        <item h="1" x="1"/>
        <item t="default"/>
      </items>
    </pivotField>
    <pivotField showAll="0"/>
    <pivotField showAll="0"/>
  </pivotFields>
  <rowFields count="1">
    <field x="6"/>
  </rowFields>
  <rowItems count="4">
    <i>
      <x/>
    </i>
    <i>
      <x v="1"/>
    </i>
    <i>
      <x v="2"/>
    </i>
    <i t="grand">
      <x/>
    </i>
  </rowItems>
  <colFields count="2">
    <field x="4"/>
    <field x="-2"/>
  </colFields>
  <colItems count="20">
    <i>
      <x/>
      <x/>
    </i>
    <i r="1" i="1">
      <x v="1"/>
    </i>
    <i r="1" i="2">
      <x v="2"/>
    </i>
    <i r="1" i="3">
      <x v="3"/>
    </i>
    <i r="1" i="4">
      <x v="4"/>
    </i>
    <i>
      <x v="1"/>
      <x/>
    </i>
    <i r="1" i="1">
      <x v="1"/>
    </i>
    <i r="1" i="2">
      <x v="2"/>
    </i>
    <i r="1" i="3">
      <x v="3"/>
    </i>
    <i r="1" i="4">
      <x v="4"/>
    </i>
    <i>
      <x v="2"/>
      <x/>
    </i>
    <i r="1" i="1">
      <x v="1"/>
    </i>
    <i r="1" i="2">
      <x v="2"/>
    </i>
    <i r="1" i="3">
      <x v="3"/>
    </i>
    <i r="1" i="4">
      <x v="4"/>
    </i>
    <i t="grand">
      <x/>
    </i>
    <i t="grand" i="1">
      <x/>
    </i>
    <i t="grand" i="2">
      <x/>
    </i>
    <i t="grand" i="3">
      <x/>
    </i>
    <i t="grand" i="4">
      <x/>
    </i>
  </colItems>
  <pageFields count="1">
    <pageField fld="7" hier="-1"/>
  </pageFields>
  <dataFields count="5">
    <dataField name="Min" fld="3" subtotal="min" baseField="6" baseItem="0"/>
    <dataField name="Max" fld="3" subtotal="max" baseField="6" baseItem="0"/>
    <dataField name="Avg" fld="3" subtotal="average" baseField="6" baseItem="0"/>
    <dataField name="Stdv" fld="3" subtotal="stdDev" baseField="6" baseItem="0"/>
    <dataField name="Var" fld="3" subtotal="var"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F68391-4FEE-4A2C-8723-F4BB8D79DFD3}"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K21" firstHeaderRow="1" firstDataRow="2" firstDataCol="1" rowPageCount="1" colPageCount="1"/>
  <pivotFields count="10">
    <pivotField showAll="0"/>
    <pivotField showAll="0"/>
    <pivotField dataField="1" showAll="0"/>
    <pivotField showAll="0"/>
    <pivotField showAll="0">
      <items count="4">
        <item x="0"/>
        <item x="1"/>
        <item x="2"/>
        <item t="default"/>
      </items>
    </pivotField>
    <pivotField axis="axisCol" showAll="0" sortType="descending">
      <items count="10">
        <item x="8"/>
        <item x="7"/>
        <item x="6"/>
        <item x="5"/>
        <item x="4"/>
        <item x="3"/>
        <item x="2"/>
        <item x="1"/>
        <item x="0"/>
        <item t="default"/>
      </items>
    </pivotField>
    <pivotField axis="axisPage" showAll="0">
      <items count="4">
        <item x="2"/>
        <item x="0"/>
        <item x="1"/>
        <item t="default"/>
      </items>
    </pivotField>
    <pivotField showAll="0">
      <items count="4">
        <item x="2"/>
        <item h="1" x="0"/>
        <item h="1" x="1"/>
        <item t="default"/>
      </items>
    </pivotField>
    <pivotField showAll="0"/>
    <pivotField axis="axisRow" showAll="0">
      <items count="7">
        <item x="0"/>
        <item x="1"/>
        <item x="2"/>
        <item x="4"/>
        <item x="3"/>
        <item x="5"/>
        <item t="default"/>
      </items>
    </pivotField>
  </pivotFields>
  <rowFields count="1">
    <field x="9"/>
  </rowFields>
  <rowItems count="2">
    <i>
      <x v="5"/>
    </i>
    <i t="grand">
      <x/>
    </i>
  </rowItems>
  <colFields count="1">
    <field x="5"/>
  </colFields>
  <colItems count="10">
    <i>
      <x/>
    </i>
    <i>
      <x v="1"/>
    </i>
    <i>
      <x v="2"/>
    </i>
    <i>
      <x v="3"/>
    </i>
    <i>
      <x v="4"/>
    </i>
    <i>
      <x v="5"/>
    </i>
    <i>
      <x v="6"/>
    </i>
    <i>
      <x v="7"/>
    </i>
    <i>
      <x v="8"/>
    </i>
    <i t="grand">
      <x/>
    </i>
  </colItems>
  <pageFields count="1">
    <pageField fld="6" item="1" hier="-1"/>
  </pageFields>
  <dataFields count="1">
    <dataField name="Sum of C_Che" fld="2"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805558-228D-4438-B7CA-11D1F8BCEEBB}"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4" firstHeaderRow="1" firstDataRow="2" firstDataCol="1"/>
  <pivotFields count="10">
    <pivotField showAll="0"/>
    <pivotField showAll="0"/>
    <pivotField showAll="0"/>
    <pivotField dataField="1" showAll="0"/>
    <pivotField axis="axisCol" showAll="0">
      <items count="4">
        <item x="0"/>
        <item x="1"/>
        <item x="2"/>
        <item t="default"/>
      </items>
    </pivotField>
    <pivotField axis="axisRow" showAll="0" sortType="descending">
      <items count="10">
        <item x="8"/>
        <item x="7"/>
        <item x="6"/>
        <item x="5"/>
        <item x="4"/>
        <item x="3"/>
        <item x="2"/>
        <item x="1"/>
        <item x="0"/>
        <item t="default"/>
      </items>
    </pivotField>
    <pivotField showAll="0"/>
    <pivotField showAll="0">
      <items count="4">
        <item x="2"/>
        <item h="1" x="0"/>
        <item h="1" x="1"/>
        <item t="default"/>
      </items>
    </pivotField>
    <pivotField showAll="0"/>
    <pivotField showAll="0"/>
  </pivotFields>
  <rowFields count="1">
    <field x="5"/>
  </rowFields>
  <rowItems count="10">
    <i>
      <x/>
    </i>
    <i>
      <x v="1"/>
    </i>
    <i>
      <x v="2"/>
    </i>
    <i>
      <x v="3"/>
    </i>
    <i>
      <x v="4"/>
    </i>
    <i>
      <x v="5"/>
    </i>
    <i>
      <x v="6"/>
    </i>
    <i>
      <x v="7"/>
    </i>
    <i>
      <x v="8"/>
    </i>
    <i t="grand">
      <x/>
    </i>
  </rowItems>
  <colFields count="1">
    <field x="4"/>
  </colFields>
  <colItems count="4">
    <i>
      <x/>
    </i>
    <i>
      <x v="1"/>
    </i>
    <i>
      <x v="2"/>
    </i>
    <i t="grand">
      <x/>
    </i>
  </colItems>
  <dataFields count="1">
    <dataField name="Sum of Time" fld="3" baseField="0" baseItem="0"/>
  </dataFields>
  <chartFormats count="12">
    <chartFormat chart="0" format="0" series="1">
      <pivotArea type="data" outline="0" fieldPosition="0">
        <references count="2">
          <reference field="4294967294" count="1" selected="0">
            <x v="0"/>
          </reference>
          <reference field="5" count="1" selected="0">
            <x v="8"/>
          </reference>
        </references>
      </pivotArea>
    </chartFormat>
    <chartFormat chart="0" format="1" series="1">
      <pivotArea type="data" outline="0" fieldPosition="0">
        <references count="2">
          <reference field="4294967294" count="1" selected="0">
            <x v="0"/>
          </reference>
          <reference field="5" count="1" selected="0">
            <x v="7"/>
          </reference>
        </references>
      </pivotArea>
    </chartFormat>
    <chartFormat chart="0" format="2" series="1">
      <pivotArea type="data" outline="0" fieldPosition="0">
        <references count="2">
          <reference field="4294967294" count="1" selected="0">
            <x v="0"/>
          </reference>
          <reference field="5" count="1" selected="0">
            <x v="6"/>
          </reference>
        </references>
      </pivotArea>
    </chartFormat>
    <chartFormat chart="0" format="3" series="1">
      <pivotArea type="data" outline="0" fieldPosition="0">
        <references count="2">
          <reference field="4294967294" count="1" selected="0">
            <x v="0"/>
          </reference>
          <reference field="5" count="1" selected="0">
            <x v="5"/>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3"/>
          </reference>
        </references>
      </pivotArea>
    </chartFormat>
    <chartFormat chart="0" format="6"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 chart="0" format="8" series="1">
      <pivotArea type="data" outline="0" fieldPosition="0">
        <references count="2">
          <reference field="4294967294" count="1" selected="0">
            <x v="0"/>
          </reference>
          <reference field="5" count="1" selected="0">
            <x v="0"/>
          </reference>
        </references>
      </pivotArea>
    </chartFormat>
    <chartFormat chart="0" format="9" series="1">
      <pivotArea type="data" outline="0" fieldPosition="0">
        <references count="2">
          <reference field="4294967294" count="1" selected="0">
            <x v="0"/>
          </reference>
          <reference field="4" count="1" selected="0">
            <x v="0"/>
          </reference>
        </references>
      </pivotArea>
    </chartFormat>
    <chartFormat chart="0" format="10" series="1">
      <pivotArea type="data" outline="0" fieldPosition="0">
        <references count="2">
          <reference field="4294967294" count="1" selected="0">
            <x v="0"/>
          </reference>
          <reference field="4" count="1" selected="0">
            <x v="1"/>
          </reference>
        </references>
      </pivotArea>
    </chartFormat>
    <chartFormat chart="0" format="11"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163206-93D0-4DCD-B450-111E8BE3EE1F}"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8" firstHeaderRow="1" firstDataRow="2" firstDataCol="1"/>
  <pivotFields count="10">
    <pivotField showAll="0"/>
    <pivotField showAll="0"/>
    <pivotField showAll="0"/>
    <pivotField dataField="1" showAll="0"/>
    <pivotField axis="axisRow" showAll="0">
      <items count="4">
        <item n="Benchmark" x="0"/>
        <item n="O. A" x="1"/>
        <item n="P. A" x="2"/>
        <item t="default"/>
      </items>
    </pivotField>
    <pivotField showAll="0"/>
    <pivotField showAll="0"/>
    <pivotField axis="axisCol" showAll="0">
      <items count="4">
        <item x="2"/>
        <item x="0"/>
        <item x="1"/>
        <item t="default"/>
      </items>
    </pivotField>
    <pivotField showAll="0"/>
    <pivotField showAll="0"/>
  </pivotFields>
  <rowFields count="1">
    <field x="4"/>
  </rowFields>
  <rowItems count="4">
    <i>
      <x/>
    </i>
    <i>
      <x v="1"/>
    </i>
    <i>
      <x v="2"/>
    </i>
    <i t="grand">
      <x/>
    </i>
  </rowItems>
  <colFields count="1">
    <field x="7"/>
  </colFields>
  <colItems count="4">
    <i>
      <x/>
    </i>
    <i>
      <x v="1"/>
    </i>
    <i>
      <x v="2"/>
    </i>
    <i t="grand">
      <x/>
    </i>
  </colItems>
  <dataFields count="1">
    <dataField name="Sum of Time" fld="3" showDataAs="percentDiff" baseField="4" baseItem="0" numFmtId="10"/>
  </dataFields>
  <chartFormats count="3">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4CE3AA-BC07-466D-B93C-B24A09B49613}"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E19" firstHeaderRow="1" firstDataRow="2" firstDataCol="1"/>
  <pivotFields count="10">
    <pivotField showAll="0"/>
    <pivotField showAll="0"/>
    <pivotField showAll="0"/>
    <pivotField dataField="1" showAll="0"/>
    <pivotField axis="axisRow" showAll="0">
      <items count="4">
        <item n="Benchmark" x="0"/>
        <item n="O. A" x="1"/>
        <item n="P. A" x="2"/>
        <item t="default"/>
      </items>
    </pivotField>
    <pivotField showAll="0"/>
    <pivotField showAll="0"/>
    <pivotField axis="axisCol" showAll="0">
      <items count="4">
        <item x="2"/>
        <item x="0"/>
        <item x="1"/>
        <item t="default"/>
      </items>
    </pivotField>
    <pivotField showAll="0"/>
    <pivotField showAll="0"/>
  </pivotFields>
  <rowFields count="1">
    <field x="4"/>
  </rowFields>
  <rowItems count="4">
    <i>
      <x/>
    </i>
    <i>
      <x v="1"/>
    </i>
    <i>
      <x v="2"/>
    </i>
    <i t="grand">
      <x/>
    </i>
  </rowItems>
  <colFields count="1">
    <field x="7"/>
  </colFields>
  <colItems count="4">
    <i>
      <x/>
    </i>
    <i>
      <x v="1"/>
    </i>
    <i>
      <x v="2"/>
    </i>
    <i t="grand">
      <x/>
    </i>
  </colItems>
  <dataFields count="1">
    <dataField name="Var of Time" fld="3" subtotal="var" baseField="4" baseItem="0"/>
  </dataFields>
  <chartFormats count="3">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 xr10:uid="{C8514021-C838-4046-AA8B-AA60EDE346F7}" sourceName="K">
  <pivotTables>
    <pivotTable tabId="2" name="PivotTable5"/>
    <pivotTable tabId="2" name="PivotTable6"/>
    <pivotTable tabId="2" name="PivotTable7"/>
    <pivotTable tabId="2" name="PivotTable13"/>
  </pivotTables>
  <data>
    <tabular pivotCacheId="1837519018">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 xr10:uid="{5854560B-CDE9-49AF-A89B-8275AAE5FEC6}" cache="Slicer_K" caption="K" rowHeight="3153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B6F2BA-EECB-47C0-8C27-6FC41792E7D6}" name="Table13" displayName="Table13" ref="A1:J568" totalsRowShown="0">
  <autoFilter ref="A1:J568" xr:uid="{1A97E6CE-F64D-4E79-8116-2D51A44E1127}"/>
  <tableColumns count="10">
    <tableColumn id="1" xr3:uid="{5976A0D9-7B04-4C79-BE0C-1DE9041CA29D}" name="Myindex"/>
    <tableColumn id="2" xr3:uid="{91889C86-A9C4-4A7E-97D8-92BAB2B9EF83}" name="v[b]"/>
    <tableColumn id="3" xr3:uid="{B1856F84-8799-4F34-B01B-A245258C4ED2}" name="v[c]"/>
    <tableColumn id="4" xr3:uid="{B4FEBD62-DD58-42DD-9C52-93D85EFAF91F}" name="Time"/>
    <tableColumn id="5" xr3:uid="{D9BF7DD2-1901-406E-B934-88306E0A936B}" name="Method"/>
    <tableColumn id="6" xr3:uid="{4149FB5A-94C8-4401-A034-BC8863F8C231}" name="Tgt"/>
    <tableColumn id="7" xr3:uid="{62E8008C-2AE4-4373-832A-4FAC60AC3FE0}" name="Strain"/>
    <tableColumn id="8" xr3:uid="{D59F7CBD-1478-435C-AA8F-7490594AF262}" name="K"/>
    <tableColumn id="10" xr3:uid="{E10A4E54-5BFA-4BD9-9EEE-73DBE2E36413}" name="BObj"/>
    <tableColumn id="9" xr3:uid="{0457E830-FBB5-4013-BB79-EE05B3B135DF}" name="Column1" dataDxfId="0">
      <calculatedColumnFormula>LOG10(Table13[[#This Row],[Time]])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97E6CE-F64D-4E79-8116-2D51A44E1127}" name="Table1" displayName="Table1" ref="A1:J568" totalsRowShown="0">
  <autoFilter ref="A1:J568" xr:uid="{1A97E6CE-F64D-4E79-8116-2D51A44E1127}"/>
  <tableColumns count="10">
    <tableColumn id="1" xr3:uid="{A2269BCF-8A0B-42DE-BC2F-CA4A9E56165B}" name="Myindex"/>
    <tableColumn id="2" xr3:uid="{7E4B0E30-F1BB-4407-A64C-A04643A990FA}" name="v[b]"/>
    <tableColumn id="3" xr3:uid="{4B2AEDBA-8E62-4498-A83A-2F46B4C9CE77}" name="v[c]"/>
    <tableColumn id="4" xr3:uid="{F4A17920-9C82-4F4C-AA7F-ACAA63D9A693}" name="Time"/>
    <tableColumn id="5" xr3:uid="{6374E403-718B-4721-9BD0-38A100EC1C95}" name="Method"/>
    <tableColumn id="6" xr3:uid="{00919187-8F27-45CE-A598-38EA1B051FD8}" name="Tgt"/>
    <tableColumn id="7" xr3:uid="{359D7858-D77E-44CD-9FF0-DE107E72A055}" name="Strain"/>
    <tableColumn id="8" xr3:uid="{330495FF-8A05-419F-8211-A7216B68B95D}" name="K"/>
    <tableColumn id="10" xr3:uid="{767F0E92-28D0-473F-9FE9-629D890D1C6A}" name="BObj"/>
    <tableColumn id="9" xr3:uid="{720D3328-8B3E-4C3B-8C4F-3D9DD1AE0E9C}" name="Column1" dataDxfId="1">
      <calculatedColumnFormula>LOG10(Table1[[#This Row],[Time]])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E30B0-A3B0-4060-BB4A-EEF86E0CF2B7}">
  <dimension ref="A1:J568"/>
  <sheetViews>
    <sheetView zoomScale="90" zoomScaleNormal="90" workbookViewId="0">
      <pane ySplit="1" topLeftCell="A556" activePane="bottomLeft" state="frozen"/>
      <selection pane="bottomLeft" activeCell="B2" sqref="B2:I568"/>
    </sheetView>
  </sheetViews>
  <sheetFormatPr defaultRowHeight="18.5" x14ac:dyDescent="0.45"/>
  <cols>
    <col min="1" max="1" width="9.35546875" customWidth="1"/>
  </cols>
  <sheetData>
    <row r="1" spans="1:10" x14ac:dyDescent="0.45">
      <c r="A1" t="s">
        <v>14</v>
      </c>
      <c r="B1" t="s">
        <v>30</v>
      </c>
      <c r="C1" t="s">
        <v>31</v>
      </c>
      <c r="D1" t="s">
        <v>1</v>
      </c>
      <c r="E1" t="s">
        <v>0</v>
      </c>
      <c r="F1" t="s">
        <v>2</v>
      </c>
      <c r="G1" t="s">
        <v>3</v>
      </c>
      <c r="H1" t="s">
        <v>4</v>
      </c>
      <c r="I1" t="s">
        <v>5</v>
      </c>
      <c r="J1" t="s">
        <v>40</v>
      </c>
    </row>
    <row r="2" spans="1:10" x14ac:dyDescent="0.45">
      <c r="A2">
        <v>0</v>
      </c>
      <c r="B2">
        <v>7.9189999999999997E-2</v>
      </c>
      <c r="C2">
        <v>18.781970000000001</v>
      </c>
      <c r="D2">
        <v>14.212</v>
      </c>
      <c r="E2" t="str">
        <f>"M"</f>
        <v>M</v>
      </c>
      <c r="F2">
        <v>10</v>
      </c>
      <c r="G2" t="str">
        <f>"iJO"</f>
        <v>iJO</v>
      </c>
      <c r="H2">
        <f>2</f>
        <v>2</v>
      </c>
      <c r="I2" t="str">
        <f>"ac"</f>
        <v>ac</v>
      </c>
      <c r="J2">
        <f>LOG10(Table13[[#This Row],[Time]])</f>
        <v>1.1526551988172904</v>
      </c>
    </row>
    <row r="3" spans="1:10" x14ac:dyDescent="0.45">
      <c r="A3">
        <v>1</v>
      </c>
      <c r="B3">
        <v>7.9189999999999997E-2</v>
      </c>
      <c r="C3">
        <v>18.781939999999999</v>
      </c>
      <c r="D3">
        <v>14.38</v>
      </c>
      <c r="E3" t="str">
        <f t="shared" ref="E3:E10" si="0">"M"</f>
        <v>M</v>
      </c>
      <c r="F3">
        <v>20</v>
      </c>
      <c r="G3" t="str">
        <f>"iJO"</f>
        <v>iJO</v>
      </c>
      <c r="H3">
        <f>2</f>
        <v>2</v>
      </c>
      <c r="I3" t="str">
        <f>"ac"</f>
        <v>ac</v>
      </c>
      <c r="J3">
        <f>LOG10(Table13[[#This Row],[Time]])</f>
        <v>1.1577588860468637</v>
      </c>
    </row>
    <row r="4" spans="1:10" x14ac:dyDescent="0.45">
      <c r="A4">
        <v>2</v>
      </c>
      <c r="B4">
        <v>7.9189999999999997E-2</v>
      </c>
      <c r="C4">
        <v>18.781860000000002</v>
      </c>
      <c r="D4">
        <v>12.526999999999999</v>
      </c>
      <c r="E4" t="str">
        <f t="shared" si="0"/>
        <v>M</v>
      </c>
      <c r="F4">
        <v>30</v>
      </c>
      <c r="G4" t="str">
        <f>"iJO"</f>
        <v>iJO</v>
      </c>
      <c r="H4">
        <f>2</f>
        <v>2</v>
      </c>
      <c r="I4" t="str">
        <f>"ac"</f>
        <v>ac</v>
      </c>
      <c r="J4">
        <f>LOG10(Table13[[#This Row],[Time]])</f>
        <v>1.0978470774233366</v>
      </c>
    </row>
    <row r="5" spans="1:10" x14ac:dyDescent="0.45">
      <c r="A5">
        <v>3</v>
      </c>
      <c r="B5">
        <v>0.12719</v>
      </c>
      <c r="C5">
        <v>18.04372</v>
      </c>
      <c r="D5">
        <v>13.472</v>
      </c>
      <c r="E5" t="str">
        <f t="shared" si="0"/>
        <v>M</v>
      </c>
      <c r="F5">
        <v>40</v>
      </c>
      <c r="G5" t="str">
        <f>"iJO"</f>
        <v>iJO</v>
      </c>
      <c r="H5">
        <f>2</f>
        <v>2</v>
      </c>
      <c r="I5" t="str">
        <f>"ac"</f>
        <v>ac</v>
      </c>
      <c r="J5">
        <f>LOG10(Table13[[#This Row],[Time]])</f>
        <v>1.1294320741555743</v>
      </c>
    </row>
    <row r="6" spans="1:10" x14ac:dyDescent="0.45">
      <c r="A6">
        <v>4</v>
      </c>
      <c r="B6">
        <v>0.12719</v>
      </c>
      <c r="C6">
        <v>18.04365</v>
      </c>
      <c r="D6">
        <v>14.788</v>
      </c>
      <c r="E6" t="str">
        <f t="shared" si="0"/>
        <v>M</v>
      </c>
      <c r="F6">
        <v>50</v>
      </c>
      <c r="G6" t="str">
        <f>"iJO"</f>
        <v>iJO</v>
      </c>
      <c r="H6">
        <f>2</f>
        <v>2</v>
      </c>
      <c r="I6" t="str">
        <f>"ac"</f>
        <v>ac</v>
      </c>
      <c r="J6">
        <f>LOG10(Table13[[#This Row],[Time]])</f>
        <v>1.1699094419010692</v>
      </c>
    </row>
    <row r="7" spans="1:10" x14ac:dyDescent="0.45">
      <c r="A7">
        <v>5</v>
      </c>
      <c r="B7">
        <v>0.19481000000000001</v>
      </c>
      <c r="C7">
        <v>17.00376</v>
      </c>
      <c r="D7">
        <v>9.2550000000000008</v>
      </c>
      <c r="E7" t="str">
        <f t="shared" si="0"/>
        <v>M</v>
      </c>
      <c r="F7">
        <v>60</v>
      </c>
      <c r="G7" t="str">
        <f>"iJO"</f>
        <v>iJO</v>
      </c>
      <c r="H7">
        <f>2</f>
        <v>2</v>
      </c>
      <c r="I7" t="str">
        <f>"ac"</f>
        <v>ac</v>
      </c>
      <c r="J7">
        <f>LOG10(Table13[[#This Row],[Time]])</f>
        <v>0.96637642308892291</v>
      </c>
    </row>
    <row r="8" spans="1:10" x14ac:dyDescent="0.45">
      <c r="A8">
        <v>6</v>
      </c>
      <c r="B8">
        <v>0.19481000000000001</v>
      </c>
      <c r="C8">
        <v>17.003620000000002</v>
      </c>
      <c r="D8">
        <v>18.295000000000002</v>
      </c>
      <c r="E8" t="str">
        <f t="shared" si="0"/>
        <v>M</v>
      </c>
      <c r="F8">
        <v>70</v>
      </c>
      <c r="G8" t="str">
        <f>"iJO"</f>
        <v>iJO</v>
      </c>
      <c r="H8">
        <f>2</f>
        <v>2</v>
      </c>
      <c r="I8" t="str">
        <f>"ac"</f>
        <v>ac</v>
      </c>
      <c r="J8">
        <f>LOG10(Table13[[#This Row],[Time]])</f>
        <v>1.2623324138226264</v>
      </c>
    </row>
    <row r="9" spans="1:10" x14ac:dyDescent="0.45">
      <c r="A9">
        <v>7</v>
      </c>
      <c r="B9">
        <v>0.19481000000000001</v>
      </c>
      <c r="C9">
        <v>17.00357</v>
      </c>
      <c r="D9">
        <v>7.5780000000000003</v>
      </c>
      <c r="E9" t="str">
        <f t="shared" si="0"/>
        <v>M</v>
      </c>
      <c r="F9">
        <v>80</v>
      </c>
      <c r="G9" t="str">
        <f>"iJO"</f>
        <v>iJO</v>
      </c>
      <c r="H9">
        <f>2</f>
        <v>2</v>
      </c>
      <c r="I9" t="str">
        <f>"ac"</f>
        <v>ac</v>
      </c>
      <c r="J9">
        <f>LOG10(Table13[[#This Row],[Time]])</f>
        <v>0.87955460093897442</v>
      </c>
    </row>
    <row r="10" spans="1:10" x14ac:dyDescent="0.45">
      <c r="A10">
        <v>8</v>
      </c>
      <c r="B10">
        <v>0.24009</v>
      </c>
      <c r="C10">
        <v>8.2183200000000003</v>
      </c>
      <c r="D10">
        <v>12.553000000000001</v>
      </c>
      <c r="E10" t="str">
        <f t="shared" si="0"/>
        <v>M</v>
      </c>
      <c r="F10">
        <v>90</v>
      </c>
      <c r="G10" t="str">
        <f>"iJO"</f>
        <v>iJO</v>
      </c>
      <c r="H10">
        <f>2</f>
        <v>2</v>
      </c>
      <c r="I10" t="str">
        <f>"ac"</f>
        <v>ac</v>
      </c>
      <c r="J10">
        <f>LOG10(Table13[[#This Row],[Time]])</f>
        <v>1.0987475288248181</v>
      </c>
    </row>
    <row r="11" spans="1:10" x14ac:dyDescent="0.45">
      <c r="A11">
        <v>9</v>
      </c>
      <c r="B11">
        <v>7.9189999999999997E-2</v>
      </c>
      <c r="C11">
        <v>18.781849999999999</v>
      </c>
      <c r="D11">
        <v>9.0429999999999993</v>
      </c>
      <c r="E11" t="str">
        <f t="shared" ref="E11:E19" si="1">"O"</f>
        <v>O</v>
      </c>
      <c r="F11">
        <v>10</v>
      </c>
      <c r="G11" t="str">
        <f>"iJO"</f>
        <v>iJO</v>
      </c>
      <c r="H11">
        <f>2</f>
        <v>2</v>
      </c>
      <c r="I11" t="str">
        <f>"ac"</f>
        <v>ac</v>
      </c>
      <c r="J11">
        <f>LOG10(Table13[[#This Row],[Time]])</f>
        <v>0.9563125308411945</v>
      </c>
    </row>
    <row r="12" spans="1:10" x14ac:dyDescent="0.45">
      <c r="A12">
        <v>10</v>
      </c>
      <c r="B12">
        <v>7.9189999999999997E-2</v>
      </c>
      <c r="C12">
        <v>18.781849999999999</v>
      </c>
      <c r="D12">
        <v>9.1590000000000007</v>
      </c>
      <c r="E12" t="str">
        <f t="shared" si="1"/>
        <v>O</v>
      </c>
      <c r="F12">
        <v>20</v>
      </c>
      <c r="G12" t="str">
        <f>"iJO"</f>
        <v>iJO</v>
      </c>
      <c r="H12">
        <f>2</f>
        <v>2</v>
      </c>
      <c r="I12" t="str">
        <f>"ac"</f>
        <v>ac</v>
      </c>
      <c r="J12">
        <f>LOG10(Table13[[#This Row],[Time]])</f>
        <v>0.96184805901832426</v>
      </c>
    </row>
    <row r="13" spans="1:10" x14ac:dyDescent="0.45">
      <c r="A13">
        <v>11</v>
      </c>
      <c r="B13">
        <v>7.9189999999999997E-2</v>
      </c>
      <c r="C13">
        <v>18.782060000000001</v>
      </c>
      <c r="D13">
        <v>8.9529999999999994</v>
      </c>
      <c r="E13" t="str">
        <f t="shared" si="1"/>
        <v>O</v>
      </c>
      <c r="F13">
        <v>30</v>
      </c>
      <c r="G13" t="str">
        <f>"iJO"</f>
        <v>iJO</v>
      </c>
      <c r="H13">
        <f>2</f>
        <v>2</v>
      </c>
      <c r="I13" t="str">
        <f>"ac"</f>
        <v>ac</v>
      </c>
      <c r="J13">
        <f>LOG10(Table13[[#This Row],[Time]])</f>
        <v>0.95196858449291077</v>
      </c>
    </row>
    <row r="14" spans="1:10" x14ac:dyDescent="0.45">
      <c r="A14">
        <v>12</v>
      </c>
      <c r="B14">
        <v>0.12719</v>
      </c>
      <c r="C14">
        <v>18.044070000000001</v>
      </c>
      <c r="D14">
        <v>8.1690000000000005</v>
      </c>
      <c r="E14" t="str">
        <f t="shared" si="1"/>
        <v>O</v>
      </c>
      <c r="F14">
        <v>40</v>
      </c>
      <c r="G14" t="str">
        <f>"iJO"</f>
        <v>iJO</v>
      </c>
      <c r="H14">
        <f>2</f>
        <v>2</v>
      </c>
      <c r="I14" t="str">
        <f>"ac"</f>
        <v>ac</v>
      </c>
      <c r="J14">
        <f>LOG10(Table13[[#This Row],[Time]])</f>
        <v>0.91216889605962703</v>
      </c>
    </row>
    <row r="15" spans="1:10" x14ac:dyDescent="0.45">
      <c r="A15">
        <v>13</v>
      </c>
      <c r="B15">
        <v>0.12719</v>
      </c>
      <c r="C15">
        <v>18.044090000000001</v>
      </c>
      <c r="D15">
        <v>6.7610000000000001</v>
      </c>
      <c r="E15" t="str">
        <f t="shared" si="1"/>
        <v>O</v>
      </c>
      <c r="F15">
        <v>50</v>
      </c>
      <c r="G15" t="str">
        <f>"iJO"</f>
        <v>iJO</v>
      </c>
      <c r="H15">
        <f>2</f>
        <v>2</v>
      </c>
      <c r="I15" t="str">
        <f>"ac"</f>
        <v>ac</v>
      </c>
      <c r="J15">
        <f>LOG10(Table13[[#This Row],[Time]])</f>
        <v>0.83001093593611786</v>
      </c>
    </row>
    <row r="16" spans="1:10" x14ac:dyDescent="0.45">
      <c r="A16">
        <v>14</v>
      </c>
      <c r="B16">
        <v>0.19481000000000001</v>
      </c>
      <c r="C16">
        <v>17.003540000000001</v>
      </c>
      <c r="D16">
        <v>5.9160000000000004</v>
      </c>
      <c r="E16" t="str">
        <f t="shared" si="1"/>
        <v>O</v>
      </c>
      <c r="F16">
        <v>60</v>
      </c>
      <c r="G16" t="str">
        <f>"iJO"</f>
        <v>iJO</v>
      </c>
      <c r="H16">
        <f>2</f>
        <v>2</v>
      </c>
      <c r="I16" t="str">
        <f>"ac"</f>
        <v>ac</v>
      </c>
      <c r="J16">
        <f>LOG10(Table13[[#This Row],[Time]])</f>
        <v>0.77202816532485485</v>
      </c>
    </row>
    <row r="17" spans="1:10" x14ac:dyDescent="0.45">
      <c r="A17">
        <v>15</v>
      </c>
      <c r="B17">
        <v>0.19481000000000001</v>
      </c>
      <c r="C17">
        <v>17.003550000000001</v>
      </c>
      <c r="D17">
        <v>6</v>
      </c>
      <c r="E17" t="str">
        <f t="shared" si="1"/>
        <v>O</v>
      </c>
      <c r="F17">
        <v>70</v>
      </c>
      <c r="G17" t="str">
        <f>"iJO"</f>
        <v>iJO</v>
      </c>
      <c r="H17">
        <f>2</f>
        <v>2</v>
      </c>
      <c r="I17" t="str">
        <f>"ac"</f>
        <v>ac</v>
      </c>
      <c r="J17">
        <f>LOG10(Table13[[#This Row],[Time]])</f>
        <v>0.77815125038364363</v>
      </c>
    </row>
    <row r="18" spans="1:10" x14ac:dyDescent="0.45">
      <c r="A18">
        <v>16</v>
      </c>
      <c r="B18">
        <v>0.19481000000000001</v>
      </c>
      <c r="C18">
        <v>17.003540000000001</v>
      </c>
      <c r="D18">
        <v>4.1950000000000003</v>
      </c>
      <c r="E18" t="str">
        <f t="shared" si="1"/>
        <v>O</v>
      </c>
      <c r="F18">
        <v>80</v>
      </c>
      <c r="G18" t="str">
        <f>"iJO"</f>
        <v>iJO</v>
      </c>
      <c r="H18">
        <f>2</f>
        <v>2</v>
      </c>
      <c r="I18" t="str">
        <f>"ac"</f>
        <v>ac</v>
      </c>
      <c r="J18">
        <f>LOG10(Table13[[#This Row],[Time]])</f>
        <v>0.62273196516471907</v>
      </c>
    </row>
    <row r="19" spans="1:10" x14ac:dyDescent="0.45">
      <c r="A19">
        <v>17</v>
      </c>
      <c r="B19">
        <v>0.24007999999999999</v>
      </c>
      <c r="C19">
        <v>8.2181599999999992</v>
      </c>
      <c r="D19">
        <v>3.9769999999999999</v>
      </c>
      <c r="E19" t="str">
        <f t="shared" si="1"/>
        <v>O</v>
      </c>
      <c r="F19">
        <v>90</v>
      </c>
      <c r="G19" t="str">
        <f>"iJO"</f>
        <v>iJO</v>
      </c>
      <c r="H19">
        <f>2</f>
        <v>2</v>
      </c>
      <c r="I19" t="str">
        <f>"ac"</f>
        <v>ac</v>
      </c>
      <c r="J19">
        <f>LOG10(Table13[[#This Row],[Time]])</f>
        <v>0.59955559098598032</v>
      </c>
    </row>
    <row r="20" spans="1:10" x14ac:dyDescent="0.45">
      <c r="A20">
        <v>18</v>
      </c>
      <c r="B20">
        <v>5.0200000000000002E-2</v>
      </c>
      <c r="C20">
        <v>14.294969999999999</v>
      </c>
      <c r="D20">
        <v>7.0709999999999997</v>
      </c>
      <c r="E20" t="str">
        <f t="shared" ref="E20:E28" si="2">"P"</f>
        <v>P</v>
      </c>
      <c r="F20">
        <v>10</v>
      </c>
      <c r="G20" t="str">
        <f>"iJO"</f>
        <v>iJO</v>
      </c>
      <c r="H20">
        <f>2</f>
        <v>2</v>
      </c>
      <c r="I20" t="str">
        <f>"ac"</f>
        <v>ac</v>
      </c>
      <c r="J20">
        <f>LOG10(Table13[[#This Row],[Time]])</f>
        <v>0.84948083724398615</v>
      </c>
    </row>
    <row r="21" spans="1:10" x14ac:dyDescent="0.45">
      <c r="A21">
        <v>19</v>
      </c>
      <c r="B21">
        <v>5.0200000000000002E-2</v>
      </c>
      <c r="C21">
        <v>14.294969999999999</v>
      </c>
      <c r="D21">
        <v>6.9729999999999999</v>
      </c>
      <c r="E21" t="str">
        <f t="shared" si="2"/>
        <v>P</v>
      </c>
      <c r="F21">
        <v>20</v>
      </c>
      <c r="G21" t="str">
        <f>"iJO"</f>
        <v>iJO</v>
      </c>
      <c r="H21">
        <f>2</f>
        <v>2</v>
      </c>
      <c r="I21" t="str">
        <f>"ac"</f>
        <v>ac</v>
      </c>
      <c r="J21">
        <f>LOG10(Table13[[#This Row],[Time]])</f>
        <v>0.84341966520491829</v>
      </c>
    </row>
    <row r="22" spans="1:10" x14ac:dyDescent="0.45">
      <c r="A22">
        <v>20</v>
      </c>
      <c r="B22">
        <v>0.15092</v>
      </c>
      <c r="C22">
        <v>12.880179999999999</v>
      </c>
      <c r="D22">
        <v>7.633</v>
      </c>
      <c r="E22" t="str">
        <f t="shared" si="2"/>
        <v>P</v>
      </c>
      <c r="F22">
        <v>30</v>
      </c>
      <c r="G22" t="str">
        <f>"iJO"</f>
        <v>iJO</v>
      </c>
      <c r="H22">
        <f>2</f>
        <v>2</v>
      </c>
      <c r="I22" t="str">
        <f>"ac"</f>
        <v>ac</v>
      </c>
      <c r="J22">
        <f>LOG10(Table13[[#This Row],[Time]])</f>
        <v>0.88269526238159712</v>
      </c>
    </row>
    <row r="23" spans="1:10" x14ac:dyDescent="0.45">
      <c r="A23">
        <v>21</v>
      </c>
      <c r="B23">
        <v>0.15092</v>
      </c>
      <c r="C23">
        <v>12.880179999999999</v>
      </c>
      <c r="D23">
        <v>6.2560000000000002</v>
      </c>
      <c r="E23" t="str">
        <f t="shared" si="2"/>
        <v>P</v>
      </c>
      <c r="F23">
        <v>40</v>
      </c>
      <c r="G23" t="str">
        <f>"iJO"</f>
        <v>iJO</v>
      </c>
      <c r="H23">
        <f>2</f>
        <v>2</v>
      </c>
      <c r="I23" t="str">
        <f>"ac"</f>
        <v>ac</v>
      </c>
      <c r="J23">
        <f>LOG10(Table13[[#This Row],[Time]])</f>
        <v>0.79629674005179163</v>
      </c>
    </row>
    <row r="24" spans="1:10" x14ac:dyDescent="0.45">
      <c r="A24">
        <v>22</v>
      </c>
      <c r="B24">
        <v>0.15092</v>
      </c>
      <c r="C24">
        <v>12.880179999999999</v>
      </c>
      <c r="D24">
        <v>5.69</v>
      </c>
      <c r="E24" t="str">
        <f t="shared" si="2"/>
        <v>P</v>
      </c>
      <c r="F24">
        <v>50</v>
      </c>
      <c r="G24" t="str">
        <f>"iJO"</f>
        <v>iJO</v>
      </c>
      <c r="H24">
        <f>2</f>
        <v>2</v>
      </c>
      <c r="I24" t="str">
        <f>"ac"</f>
        <v>ac</v>
      </c>
      <c r="J24">
        <f>LOG10(Table13[[#This Row],[Time]])</f>
        <v>0.75511226639507123</v>
      </c>
    </row>
    <row r="25" spans="1:10" x14ac:dyDescent="0.45">
      <c r="A25">
        <v>23</v>
      </c>
      <c r="B25">
        <v>0.15092</v>
      </c>
      <c r="C25">
        <v>12.880179999999999</v>
      </c>
      <c r="D25">
        <v>4.6029999999999998</v>
      </c>
      <c r="E25" t="str">
        <f t="shared" si="2"/>
        <v>P</v>
      </c>
      <c r="F25">
        <v>60</v>
      </c>
      <c r="G25" t="str">
        <f>"iJO"</f>
        <v>iJO</v>
      </c>
      <c r="H25">
        <f>2</f>
        <v>2</v>
      </c>
      <c r="I25" t="str">
        <f>"ac"</f>
        <v>ac</v>
      </c>
      <c r="J25">
        <f>LOG10(Table13[[#This Row],[Time]])</f>
        <v>0.66304097489397418</v>
      </c>
    </row>
    <row r="26" spans="1:10" x14ac:dyDescent="0.45">
      <c r="A26">
        <v>24</v>
      </c>
      <c r="B26">
        <v>0.24007999999999999</v>
      </c>
      <c r="C26">
        <v>8.2181599999999992</v>
      </c>
      <c r="D26">
        <v>4.05</v>
      </c>
      <c r="E26" t="str">
        <f t="shared" si="2"/>
        <v>P</v>
      </c>
      <c r="F26">
        <v>70</v>
      </c>
      <c r="G26" t="str">
        <f>"iJO"</f>
        <v>iJO</v>
      </c>
      <c r="H26">
        <f>2</f>
        <v>2</v>
      </c>
      <c r="I26" t="str">
        <f>"ac"</f>
        <v>ac</v>
      </c>
      <c r="J26">
        <f>LOG10(Table13[[#This Row],[Time]])</f>
        <v>0.60745502321466849</v>
      </c>
    </row>
    <row r="27" spans="1:10" x14ac:dyDescent="0.45">
      <c r="A27">
        <v>25</v>
      </c>
      <c r="B27">
        <v>0.24007999999999999</v>
      </c>
      <c r="C27">
        <v>8.2181599999999992</v>
      </c>
      <c r="D27">
        <v>3.6930000000000001</v>
      </c>
      <c r="E27" t="str">
        <f t="shared" si="2"/>
        <v>P</v>
      </c>
      <c r="F27">
        <v>80</v>
      </c>
      <c r="G27" t="str">
        <f>"iJO"</f>
        <v>iJO</v>
      </c>
      <c r="H27">
        <f>2</f>
        <v>2</v>
      </c>
      <c r="I27" t="str">
        <f>"ac"</f>
        <v>ac</v>
      </c>
      <c r="J27">
        <f>LOG10(Table13[[#This Row],[Time]])</f>
        <v>0.56737930765097877</v>
      </c>
    </row>
    <row r="28" spans="1:10" x14ac:dyDescent="0.45">
      <c r="A28">
        <v>26</v>
      </c>
      <c r="B28">
        <v>0.24007999999999999</v>
      </c>
      <c r="C28">
        <v>8.2181599999999992</v>
      </c>
      <c r="D28">
        <v>1.9610000000000001</v>
      </c>
      <c r="E28" t="str">
        <f t="shared" si="2"/>
        <v>P</v>
      </c>
      <c r="F28">
        <v>90</v>
      </c>
      <c r="G28" t="str">
        <f>"iJO"</f>
        <v>iJO</v>
      </c>
      <c r="H28">
        <f>2</f>
        <v>2</v>
      </c>
      <c r="I28" t="str">
        <f>"ac"</f>
        <v>ac</v>
      </c>
      <c r="J28">
        <f>LOG10(Table13[[#This Row],[Time]])</f>
        <v>0.29247759366778409</v>
      </c>
    </row>
    <row r="29" spans="1:10" x14ac:dyDescent="0.45">
      <c r="A29">
        <v>27</v>
      </c>
      <c r="B29">
        <v>7.6920000000000002E-2</v>
      </c>
      <c r="C29">
        <v>18.862909999999999</v>
      </c>
      <c r="D29">
        <v>12.766999999999999</v>
      </c>
      <c r="E29" t="str">
        <f t="shared" ref="E29:E37" si="3">"M"</f>
        <v>M</v>
      </c>
      <c r="F29">
        <v>10</v>
      </c>
      <c r="G29" t="str">
        <f>"iJO"</f>
        <v>iJO</v>
      </c>
      <c r="H29">
        <f>2</f>
        <v>2</v>
      </c>
      <c r="I29" t="str">
        <f>"etoh"</f>
        <v>etoh</v>
      </c>
      <c r="J29">
        <f>LOG10(Table13[[#This Row],[Time]])</f>
        <v>1.1060888583824422</v>
      </c>
    </row>
    <row r="30" spans="1:10" x14ac:dyDescent="0.45">
      <c r="A30">
        <v>28</v>
      </c>
      <c r="B30">
        <v>7.6920000000000002E-2</v>
      </c>
      <c r="C30">
        <v>18.862909999999999</v>
      </c>
      <c r="D30">
        <v>15.618</v>
      </c>
      <c r="E30" t="str">
        <f t="shared" si="3"/>
        <v>M</v>
      </c>
      <c r="F30">
        <v>20</v>
      </c>
      <c r="G30" t="str">
        <f>"iJO"</f>
        <v>iJO</v>
      </c>
      <c r="H30">
        <f>2</f>
        <v>2</v>
      </c>
      <c r="I30" t="str">
        <f>"etoh"</f>
        <v>etoh</v>
      </c>
      <c r="J30">
        <f>LOG10(Table13[[#This Row],[Time]])</f>
        <v>1.1936254184928794</v>
      </c>
    </row>
    <row r="31" spans="1:10" x14ac:dyDescent="0.45">
      <c r="A31">
        <v>29</v>
      </c>
      <c r="B31">
        <v>7.6920000000000002E-2</v>
      </c>
      <c r="C31">
        <v>18.862909999999999</v>
      </c>
      <c r="D31">
        <v>16.265999999999998</v>
      </c>
      <c r="E31" t="str">
        <f t="shared" si="3"/>
        <v>M</v>
      </c>
      <c r="F31">
        <v>30</v>
      </c>
      <c r="G31" t="str">
        <f>"iJO"</f>
        <v>iJO</v>
      </c>
      <c r="H31">
        <f>2</f>
        <v>2</v>
      </c>
      <c r="I31" t="str">
        <f>"etoh"</f>
        <v>etoh</v>
      </c>
      <c r="J31">
        <f>LOG10(Table13[[#This Row],[Time]])</f>
        <v>1.2112807679641291</v>
      </c>
    </row>
    <row r="32" spans="1:10" x14ac:dyDescent="0.45">
      <c r="A32">
        <v>30</v>
      </c>
      <c r="B32">
        <v>0.18920999999999999</v>
      </c>
      <c r="C32">
        <v>17.202940000000002</v>
      </c>
      <c r="D32">
        <v>13.576000000000001</v>
      </c>
      <c r="E32" t="str">
        <f t="shared" si="3"/>
        <v>M</v>
      </c>
      <c r="F32">
        <v>40</v>
      </c>
      <c r="G32" t="str">
        <f>"iJO"</f>
        <v>iJO</v>
      </c>
      <c r="H32">
        <f>2</f>
        <v>2</v>
      </c>
      <c r="I32" t="str">
        <f>"etoh"</f>
        <v>etoh</v>
      </c>
      <c r="J32">
        <f>LOG10(Table13[[#This Row],[Time]])</f>
        <v>1.1327718293096194</v>
      </c>
    </row>
    <row r="33" spans="1:10" x14ac:dyDescent="0.45">
      <c r="A33">
        <v>31</v>
      </c>
      <c r="B33">
        <v>0.18920999999999999</v>
      </c>
      <c r="C33">
        <v>17.202940000000002</v>
      </c>
      <c r="D33">
        <v>8.0350000000000001</v>
      </c>
      <c r="E33" t="str">
        <f t="shared" si="3"/>
        <v>M</v>
      </c>
      <c r="F33">
        <v>50</v>
      </c>
      <c r="G33" t="str">
        <f>"iJO"</f>
        <v>iJO</v>
      </c>
      <c r="H33">
        <f>2</f>
        <v>2</v>
      </c>
      <c r="I33" t="str">
        <f>"etoh"</f>
        <v>etoh</v>
      </c>
      <c r="J33">
        <f>LOG10(Table13[[#This Row],[Time]])</f>
        <v>0.9049858810993634</v>
      </c>
    </row>
    <row r="34" spans="1:10" x14ac:dyDescent="0.45">
      <c r="A34">
        <v>32</v>
      </c>
      <c r="B34">
        <v>0.18920999999999999</v>
      </c>
      <c r="C34">
        <v>17.202940000000002</v>
      </c>
      <c r="D34">
        <v>15.404</v>
      </c>
      <c r="E34" t="str">
        <f t="shared" si="3"/>
        <v>M</v>
      </c>
      <c r="F34">
        <v>60</v>
      </c>
      <c r="G34" t="str">
        <f>"iJO"</f>
        <v>iJO</v>
      </c>
      <c r="H34">
        <f>2</f>
        <v>2</v>
      </c>
      <c r="I34" t="str">
        <f>"etoh"</f>
        <v>etoh</v>
      </c>
      <c r="J34">
        <f>LOG10(Table13[[#This Row],[Time]])</f>
        <v>1.1876335099506934</v>
      </c>
    </row>
    <row r="35" spans="1:10" x14ac:dyDescent="0.45">
      <c r="A35">
        <v>33</v>
      </c>
      <c r="B35">
        <v>0.18920000000000001</v>
      </c>
      <c r="C35">
        <v>17.203119999999998</v>
      </c>
      <c r="D35">
        <v>11.313000000000001</v>
      </c>
      <c r="E35" t="str">
        <f t="shared" si="3"/>
        <v>M</v>
      </c>
      <c r="F35">
        <v>70</v>
      </c>
      <c r="G35" t="str">
        <f>"iJO"</f>
        <v>iJO</v>
      </c>
      <c r="H35">
        <f>2</f>
        <v>2</v>
      </c>
      <c r="I35" t="str">
        <f>"etoh"</f>
        <v>etoh</v>
      </c>
      <c r="J35">
        <f>LOG10(Table13[[#This Row],[Time]])</f>
        <v>1.0535777871252827</v>
      </c>
    </row>
    <row r="36" spans="1:10" x14ac:dyDescent="0.45">
      <c r="A36">
        <v>34</v>
      </c>
      <c r="B36">
        <v>0.19486000000000001</v>
      </c>
      <c r="C36">
        <v>16.889289999999999</v>
      </c>
      <c r="D36">
        <v>13.962999999999999</v>
      </c>
      <c r="E36" t="str">
        <f t="shared" si="3"/>
        <v>M</v>
      </c>
      <c r="F36">
        <v>80</v>
      </c>
      <c r="G36" t="str">
        <f>"iJO"</f>
        <v>iJO</v>
      </c>
      <c r="H36">
        <f>2</f>
        <v>2</v>
      </c>
      <c r="I36" t="str">
        <f>"etoh"</f>
        <v>etoh</v>
      </c>
      <c r="J36">
        <f>LOG10(Table13[[#This Row],[Time]])</f>
        <v>1.1449787380200307</v>
      </c>
    </row>
    <row r="37" spans="1:10" x14ac:dyDescent="0.45">
      <c r="A37">
        <v>35</v>
      </c>
      <c r="B37">
        <v>0.23865</v>
      </c>
      <c r="C37">
        <v>8.4457599999999999</v>
      </c>
      <c r="D37">
        <v>8.4580000000000002</v>
      </c>
      <c r="E37" t="str">
        <f t="shared" si="3"/>
        <v>M</v>
      </c>
      <c r="F37">
        <v>90</v>
      </c>
      <c r="G37" t="str">
        <f>"iJO"</f>
        <v>iJO</v>
      </c>
      <c r="H37">
        <f>2</f>
        <v>2</v>
      </c>
      <c r="I37" t="str">
        <f>"etoh"</f>
        <v>etoh</v>
      </c>
      <c r="J37">
        <f>LOG10(Table13[[#This Row],[Time]])</f>
        <v>0.92726768081088162</v>
      </c>
    </row>
    <row r="38" spans="1:10" x14ac:dyDescent="0.45">
      <c r="A38">
        <v>36</v>
      </c>
      <c r="B38">
        <v>7.6920000000000002E-2</v>
      </c>
      <c r="C38">
        <v>18.863019999999999</v>
      </c>
      <c r="D38">
        <v>10.074999999999999</v>
      </c>
      <c r="E38" t="str">
        <f t="shared" ref="E38:E46" si="4">"O"</f>
        <v>O</v>
      </c>
      <c r="F38">
        <v>10</v>
      </c>
      <c r="G38" t="str">
        <f>"iJO"</f>
        <v>iJO</v>
      </c>
      <c r="H38">
        <f>2</f>
        <v>2</v>
      </c>
      <c r="I38" t="str">
        <f>"etoh"</f>
        <v>etoh</v>
      </c>
      <c r="J38">
        <f>LOG10(Table13[[#This Row],[Time]])</f>
        <v>1.0032450548131471</v>
      </c>
    </row>
    <row r="39" spans="1:10" x14ac:dyDescent="0.45">
      <c r="A39">
        <v>37</v>
      </c>
      <c r="B39">
        <v>7.6920000000000002E-2</v>
      </c>
      <c r="C39">
        <v>18.862909999999999</v>
      </c>
      <c r="D39">
        <v>9.8640000000000008</v>
      </c>
      <c r="E39" t="str">
        <f t="shared" si="4"/>
        <v>O</v>
      </c>
      <c r="F39">
        <v>20</v>
      </c>
      <c r="G39" t="str">
        <f>"iJO"</f>
        <v>iJO</v>
      </c>
      <c r="H39">
        <f>2</f>
        <v>2</v>
      </c>
      <c r="I39" t="str">
        <f>"etoh"</f>
        <v>etoh</v>
      </c>
      <c r="J39">
        <f>LOG10(Table13[[#This Row],[Time]])</f>
        <v>0.99405306358767531</v>
      </c>
    </row>
    <row r="40" spans="1:10" x14ac:dyDescent="0.45">
      <c r="A40">
        <v>38</v>
      </c>
      <c r="B40">
        <v>7.6920000000000002E-2</v>
      </c>
      <c r="C40">
        <v>18.863019999999999</v>
      </c>
      <c r="D40">
        <v>9.2859999999999996</v>
      </c>
      <c r="E40" t="str">
        <f t="shared" si="4"/>
        <v>O</v>
      </c>
      <c r="F40">
        <v>30</v>
      </c>
      <c r="G40" t="str">
        <f>"iJO"</f>
        <v>iJO</v>
      </c>
      <c r="H40">
        <f>2</f>
        <v>2</v>
      </c>
      <c r="I40" t="str">
        <f>"etoh"</f>
        <v>etoh</v>
      </c>
      <c r="J40">
        <f>LOG10(Table13[[#This Row],[Time]])</f>
        <v>0.96782867933015526</v>
      </c>
    </row>
    <row r="41" spans="1:10" x14ac:dyDescent="0.45">
      <c r="A41">
        <v>39</v>
      </c>
      <c r="B41">
        <v>0.18920999999999999</v>
      </c>
      <c r="C41">
        <v>17.202919999999999</v>
      </c>
      <c r="D41">
        <v>8.3119999999999994</v>
      </c>
      <c r="E41" t="str">
        <f t="shared" si="4"/>
        <v>O</v>
      </c>
      <c r="F41">
        <v>40</v>
      </c>
      <c r="G41" t="str">
        <f>"iJO"</f>
        <v>iJO</v>
      </c>
      <c r="H41">
        <f>2</f>
        <v>2</v>
      </c>
      <c r="I41" t="str">
        <f>"etoh"</f>
        <v>etoh</v>
      </c>
      <c r="J41">
        <f>LOG10(Table13[[#This Row],[Time]])</f>
        <v>0.91970553454912096</v>
      </c>
    </row>
    <row r="42" spans="1:10" x14ac:dyDescent="0.45">
      <c r="A42">
        <v>40</v>
      </c>
      <c r="B42">
        <v>0.18920999999999999</v>
      </c>
      <c r="C42">
        <v>17.202919999999999</v>
      </c>
      <c r="D42">
        <v>7.7590000000000003</v>
      </c>
      <c r="E42" t="str">
        <f t="shared" si="4"/>
        <v>O</v>
      </c>
      <c r="F42">
        <v>50</v>
      </c>
      <c r="G42" t="str">
        <f>"iJO"</f>
        <v>iJO</v>
      </c>
      <c r="H42">
        <f>2</f>
        <v>2</v>
      </c>
      <c r="I42" t="str">
        <f>"etoh"</f>
        <v>etoh</v>
      </c>
      <c r="J42">
        <f>LOG10(Table13[[#This Row],[Time]])</f>
        <v>0.88980575186808541</v>
      </c>
    </row>
    <row r="43" spans="1:10" x14ac:dyDescent="0.45">
      <c r="A43">
        <v>41</v>
      </c>
      <c r="B43">
        <v>0.18920999999999999</v>
      </c>
      <c r="C43">
        <v>17.202929999999999</v>
      </c>
      <c r="D43">
        <v>7.4020000000000001</v>
      </c>
      <c r="E43" t="str">
        <f t="shared" si="4"/>
        <v>O</v>
      </c>
      <c r="F43">
        <v>60</v>
      </c>
      <c r="G43" t="str">
        <f>"iJO"</f>
        <v>iJO</v>
      </c>
      <c r="H43">
        <f>2</f>
        <v>2</v>
      </c>
      <c r="I43" t="str">
        <f>"etoh"</f>
        <v>etoh</v>
      </c>
      <c r="J43">
        <f>LOG10(Table13[[#This Row],[Time]])</f>
        <v>0.86934908075909301</v>
      </c>
    </row>
    <row r="44" spans="1:10" x14ac:dyDescent="0.45">
      <c r="A44">
        <v>42</v>
      </c>
      <c r="B44">
        <v>0.18920999999999999</v>
      </c>
      <c r="C44">
        <v>17.202919999999999</v>
      </c>
      <c r="D44">
        <v>7.0179999999999998</v>
      </c>
      <c r="E44" t="str">
        <f t="shared" si="4"/>
        <v>O</v>
      </c>
      <c r="F44">
        <v>70</v>
      </c>
      <c r="G44" t="str">
        <f>"iJO"</f>
        <v>iJO</v>
      </c>
      <c r="H44">
        <f>2</f>
        <v>2</v>
      </c>
      <c r="I44" t="str">
        <f>"etoh"</f>
        <v>etoh</v>
      </c>
      <c r="J44">
        <f>LOG10(Table13[[#This Row],[Time]])</f>
        <v>0.84621336387938739</v>
      </c>
    </row>
    <row r="45" spans="1:10" x14ac:dyDescent="0.45">
      <c r="A45">
        <v>43</v>
      </c>
      <c r="B45">
        <v>0.19486000000000001</v>
      </c>
      <c r="C45">
        <v>16.889250000000001</v>
      </c>
      <c r="D45">
        <v>6.2910000000000004</v>
      </c>
      <c r="E45" t="str">
        <f t="shared" si="4"/>
        <v>O</v>
      </c>
      <c r="F45">
        <v>80</v>
      </c>
      <c r="G45" t="str">
        <f>"iJO"</f>
        <v>iJO</v>
      </c>
      <c r="H45">
        <f>2</f>
        <v>2</v>
      </c>
      <c r="I45" t="str">
        <f>"etoh"</f>
        <v>etoh</v>
      </c>
      <c r="J45">
        <f>LOG10(Table13[[#This Row],[Time]])</f>
        <v>0.79871968518500636</v>
      </c>
    </row>
    <row r="46" spans="1:10" x14ac:dyDescent="0.45">
      <c r="A46">
        <v>44</v>
      </c>
      <c r="B46">
        <v>0.23865</v>
      </c>
      <c r="C46">
        <v>8.4457000000000004</v>
      </c>
      <c r="D46">
        <v>3.91</v>
      </c>
      <c r="E46" t="str">
        <f t="shared" si="4"/>
        <v>O</v>
      </c>
      <c r="F46">
        <v>90</v>
      </c>
      <c r="G46" t="str">
        <f>"iJO"</f>
        <v>iJO</v>
      </c>
      <c r="H46">
        <f>2</f>
        <v>2</v>
      </c>
      <c r="I46" t="str">
        <f>"etoh"</f>
        <v>etoh</v>
      </c>
      <c r="J46">
        <f>LOG10(Table13[[#This Row],[Time]])</f>
        <v>0.59217675739586684</v>
      </c>
    </row>
    <row r="47" spans="1:10" x14ac:dyDescent="0.45">
      <c r="A47">
        <v>45</v>
      </c>
      <c r="B47">
        <v>0.18920999999999999</v>
      </c>
      <c r="C47">
        <v>17.202919999999999</v>
      </c>
      <c r="D47">
        <v>8.3710000000000004</v>
      </c>
      <c r="E47" t="str">
        <f t="shared" ref="E47:E55" si="5">"P"</f>
        <v>P</v>
      </c>
      <c r="F47">
        <v>10</v>
      </c>
      <c r="G47" t="str">
        <f>"iJO"</f>
        <v>iJO</v>
      </c>
      <c r="H47">
        <f>2</f>
        <v>2</v>
      </c>
      <c r="I47" t="str">
        <f>"etoh"</f>
        <v>etoh</v>
      </c>
      <c r="J47">
        <f>LOG10(Table13[[#This Row],[Time]])</f>
        <v>0.9227773419287979</v>
      </c>
    </row>
    <row r="48" spans="1:10" x14ac:dyDescent="0.45">
      <c r="A48">
        <v>46</v>
      </c>
      <c r="B48">
        <v>0.18920999999999999</v>
      </c>
      <c r="C48">
        <v>17.202929999999999</v>
      </c>
      <c r="D48">
        <v>7.9729999999999999</v>
      </c>
      <c r="E48" t="str">
        <f t="shared" si="5"/>
        <v>P</v>
      </c>
      <c r="F48">
        <v>20</v>
      </c>
      <c r="G48" t="str">
        <f>"iJO"</f>
        <v>iJO</v>
      </c>
      <c r="H48">
        <f>2</f>
        <v>2</v>
      </c>
      <c r="I48" t="str">
        <f>"etoh"</f>
        <v>etoh</v>
      </c>
      <c r="J48">
        <f>LOG10(Table13[[#This Row],[Time]])</f>
        <v>0.90162176409335715</v>
      </c>
    </row>
    <row r="49" spans="1:10" x14ac:dyDescent="0.45">
      <c r="A49">
        <v>47</v>
      </c>
      <c r="B49">
        <v>0.18920999999999999</v>
      </c>
      <c r="C49">
        <v>17.202919999999999</v>
      </c>
      <c r="D49">
        <v>7.46</v>
      </c>
      <c r="E49" t="str">
        <f t="shared" si="5"/>
        <v>P</v>
      </c>
      <c r="F49">
        <v>30</v>
      </c>
      <c r="G49" t="str">
        <f>"iJO"</f>
        <v>iJO</v>
      </c>
      <c r="H49">
        <f>2</f>
        <v>2</v>
      </c>
      <c r="I49" t="str">
        <f>"etoh"</f>
        <v>etoh</v>
      </c>
      <c r="J49">
        <f>LOG10(Table13[[#This Row],[Time]])</f>
        <v>0.87273882747266884</v>
      </c>
    </row>
    <row r="50" spans="1:10" x14ac:dyDescent="0.45">
      <c r="A50">
        <v>48</v>
      </c>
      <c r="B50">
        <v>0.18920999999999999</v>
      </c>
      <c r="C50">
        <v>17.202919999999999</v>
      </c>
      <c r="D50">
        <v>6.2720000000000002</v>
      </c>
      <c r="E50" t="str">
        <f t="shared" si="5"/>
        <v>P</v>
      </c>
      <c r="F50">
        <v>40</v>
      </c>
      <c r="G50" t="str">
        <f>"iJO"</f>
        <v>iJO</v>
      </c>
      <c r="H50">
        <f>2</f>
        <v>2</v>
      </c>
      <c r="I50" t="str">
        <f>"etoh"</f>
        <v>etoh</v>
      </c>
      <c r="J50">
        <f>LOG10(Table13[[#This Row],[Time]])</f>
        <v>0.79740604967638207</v>
      </c>
    </row>
    <row r="51" spans="1:10" x14ac:dyDescent="0.45">
      <c r="A51">
        <v>49</v>
      </c>
      <c r="B51">
        <v>0.18920999999999999</v>
      </c>
      <c r="C51">
        <v>17.202919999999999</v>
      </c>
      <c r="D51">
        <v>5.7030000000000003</v>
      </c>
      <c r="E51" t="str">
        <f t="shared" si="5"/>
        <v>P</v>
      </c>
      <c r="F51">
        <v>50</v>
      </c>
      <c r="G51" t="str">
        <f>"iJO"</f>
        <v>iJO</v>
      </c>
      <c r="H51">
        <f>2</f>
        <v>2</v>
      </c>
      <c r="I51" t="str">
        <f>"etoh"</f>
        <v>etoh</v>
      </c>
      <c r="J51">
        <f>LOG10(Table13[[#This Row],[Time]])</f>
        <v>0.75610337158510554</v>
      </c>
    </row>
    <row r="52" spans="1:10" x14ac:dyDescent="0.45">
      <c r="A52">
        <v>50</v>
      </c>
      <c r="B52">
        <v>0.18920999999999999</v>
      </c>
      <c r="C52">
        <v>17.202919999999999</v>
      </c>
      <c r="D52">
        <v>5.0129999999999999</v>
      </c>
      <c r="E52" t="str">
        <f t="shared" si="5"/>
        <v>P</v>
      </c>
      <c r="F52">
        <v>60</v>
      </c>
      <c r="G52" t="str">
        <f>"iJO"</f>
        <v>iJO</v>
      </c>
      <c r="H52">
        <f>2</f>
        <v>2</v>
      </c>
      <c r="I52" t="str">
        <f>"etoh"</f>
        <v>etoh</v>
      </c>
      <c r="J52">
        <f>LOG10(Table13[[#This Row],[Time]])</f>
        <v>0.70009770461305376</v>
      </c>
    </row>
    <row r="53" spans="1:10" x14ac:dyDescent="0.45">
      <c r="A53">
        <v>51</v>
      </c>
      <c r="B53">
        <v>0.18920999999999999</v>
      </c>
      <c r="C53">
        <v>17.202919999999999</v>
      </c>
      <c r="D53">
        <v>5.5330000000000004</v>
      </c>
      <c r="E53" t="str">
        <f t="shared" si="5"/>
        <v>P</v>
      </c>
      <c r="F53">
        <v>70</v>
      </c>
      <c r="G53" t="str">
        <f>"iJO"</f>
        <v>iJO</v>
      </c>
      <c r="H53">
        <f>2</f>
        <v>2</v>
      </c>
      <c r="I53" t="str">
        <f>"etoh"</f>
        <v>etoh</v>
      </c>
      <c r="J53">
        <f>LOG10(Table13[[#This Row],[Time]])</f>
        <v>0.74296067021415246</v>
      </c>
    </row>
    <row r="54" spans="1:10" x14ac:dyDescent="0.45">
      <c r="A54">
        <v>52</v>
      </c>
      <c r="B54">
        <v>0.19717999999999999</v>
      </c>
      <c r="C54">
        <v>16.450050000000001</v>
      </c>
      <c r="D54">
        <v>3.78</v>
      </c>
      <c r="E54" t="str">
        <f t="shared" si="5"/>
        <v>P</v>
      </c>
      <c r="F54">
        <v>80</v>
      </c>
      <c r="G54" t="str">
        <f>"iJO"</f>
        <v>iJO</v>
      </c>
      <c r="H54">
        <f>2</f>
        <v>2</v>
      </c>
      <c r="I54" t="str">
        <f>"etoh"</f>
        <v>etoh</v>
      </c>
      <c r="J54">
        <f>LOG10(Table13[[#This Row],[Time]])</f>
        <v>0.57749179983722532</v>
      </c>
    </row>
    <row r="55" spans="1:10" x14ac:dyDescent="0.45">
      <c r="A55">
        <v>53</v>
      </c>
      <c r="B55">
        <v>0.23865</v>
      </c>
      <c r="C55">
        <v>8.4457000000000004</v>
      </c>
      <c r="D55">
        <v>2.0529999999999999</v>
      </c>
      <c r="E55" t="str">
        <f t="shared" si="5"/>
        <v>P</v>
      </c>
      <c r="F55">
        <v>90</v>
      </c>
      <c r="G55" t="str">
        <f>"iJO"</f>
        <v>iJO</v>
      </c>
      <c r="H55">
        <f>2</f>
        <v>2</v>
      </c>
      <c r="I55" t="str">
        <f>"etoh"</f>
        <v>etoh</v>
      </c>
      <c r="J55">
        <f>LOG10(Table13[[#This Row],[Time]])</f>
        <v>0.31238894937059186</v>
      </c>
    </row>
    <row r="56" spans="1:10" x14ac:dyDescent="0.45">
      <c r="A56">
        <v>54</v>
      </c>
      <c r="B56">
        <v>7.9189999999999997E-2</v>
      </c>
      <c r="C56">
        <v>37.84892</v>
      </c>
      <c r="D56">
        <v>20.353999999999999</v>
      </c>
      <c r="E56" t="str">
        <f t="shared" ref="E56:E64" si="6">"M"</f>
        <v>M</v>
      </c>
      <c r="F56">
        <v>10</v>
      </c>
      <c r="G56" t="str">
        <f>"iJO"</f>
        <v>iJO</v>
      </c>
      <c r="H56">
        <f>2</f>
        <v>2</v>
      </c>
      <c r="I56" t="str">
        <f>"for"</f>
        <v>for</v>
      </c>
      <c r="J56">
        <f>LOG10(Table13[[#This Row],[Time]])</f>
        <v>1.3086497701813846</v>
      </c>
    </row>
    <row r="57" spans="1:10" x14ac:dyDescent="0.45">
      <c r="A57">
        <v>55</v>
      </c>
      <c r="B57">
        <v>7.9189999999999997E-2</v>
      </c>
      <c r="C57">
        <v>37.848379999999999</v>
      </c>
      <c r="D57">
        <v>19.824000000000002</v>
      </c>
      <c r="E57" t="str">
        <f t="shared" si="6"/>
        <v>M</v>
      </c>
      <c r="F57">
        <v>20</v>
      </c>
      <c r="G57" t="str">
        <f>"iJO"</f>
        <v>iJO</v>
      </c>
      <c r="H57">
        <f>2</f>
        <v>2</v>
      </c>
      <c r="I57" t="str">
        <f>"for"</f>
        <v>for</v>
      </c>
      <c r="J57">
        <f>LOG10(Table13[[#This Row],[Time]])</f>
        <v>1.2971912890319883</v>
      </c>
    </row>
    <row r="58" spans="1:10" x14ac:dyDescent="0.45">
      <c r="A58">
        <v>56</v>
      </c>
      <c r="B58">
        <v>7.9189999999999997E-2</v>
      </c>
      <c r="C58">
        <v>37.848379999999999</v>
      </c>
      <c r="D58">
        <v>13.85</v>
      </c>
      <c r="E58" t="str">
        <f t="shared" si="6"/>
        <v>M</v>
      </c>
      <c r="F58">
        <v>30</v>
      </c>
      <c r="G58" t="str">
        <f>"iJO"</f>
        <v>iJO</v>
      </c>
      <c r="H58">
        <f>2</f>
        <v>2</v>
      </c>
      <c r="I58" t="str">
        <f>"for"</f>
        <v>for</v>
      </c>
      <c r="J58">
        <f>LOG10(Table13[[#This Row],[Time]])</f>
        <v>1.1414497734004674</v>
      </c>
    </row>
    <row r="59" spans="1:10" x14ac:dyDescent="0.45">
      <c r="A59">
        <v>57</v>
      </c>
      <c r="B59">
        <v>0.12719</v>
      </c>
      <c r="C59">
        <v>36.544469999999997</v>
      </c>
      <c r="D59">
        <v>19.006</v>
      </c>
      <c r="E59" t="str">
        <f t="shared" si="6"/>
        <v>M</v>
      </c>
      <c r="F59">
        <v>40</v>
      </c>
      <c r="G59" t="str">
        <f>"iJO"</f>
        <v>iJO</v>
      </c>
      <c r="H59">
        <f>2</f>
        <v>2</v>
      </c>
      <c r="I59" t="str">
        <f>"for"</f>
        <v>for</v>
      </c>
      <c r="J59">
        <f>LOG10(Table13[[#This Row],[Time]])</f>
        <v>1.2788907249286785</v>
      </c>
    </row>
    <row r="60" spans="1:10" x14ac:dyDescent="0.45">
      <c r="A60">
        <v>58</v>
      </c>
      <c r="B60">
        <v>0.12719</v>
      </c>
      <c r="C60">
        <v>36.54448</v>
      </c>
      <c r="D60">
        <v>11.170999999999999</v>
      </c>
      <c r="E60" t="str">
        <f t="shared" si="6"/>
        <v>M</v>
      </c>
      <c r="F60">
        <v>50</v>
      </c>
      <c r="G60" t="str">
        <f>"iJO"</f>
        <v>iJO</v>
      </c>
      <c r="H60">
        <f>2</f>
        <v>2</v>
      </c>
      <c r="I60" t="str">
        <f>"for"</f>
        <v>for</v>
      </c>
      <c r="J60">
        <f>LOG10(Table13[[#This Row],[Time]])</f>
        <v>1.0480920518123722</v>
      </c>
    </row>
    <row r="61" spans="1:10" x14ac:dyDescent="0.45">
      <c r="A61">
        <v>59</v>
      </c>
      <c r="B61">
        <v>0.19159999999999999</v>
      </c>
      <c r="C61">
        <v>35.23807</v>
      </c>
      <c r="D61">
        <v>19.646999999999998</v>
      </c>
      <c r="E61" t="str">
        <f t="shared" si="6"/>
        <v>M</v>
      </c>
      <c r="F61">
        <v>60</v>
      </c>
      <c r="G61" t="str">
        <f>"iJO"</f>
        <v>iJO</v>
      </c>
      <c r="H61">
        <f>2</f>
        <v>2</v>
      </c>
      <c r="I61" t="str">
        <f>"for"</f>
        <v>for</v>
      </c>
      <c r="J61">
        <f>LOG10(Table13[[#This Row],[Time]])</f>
        <v>1.293296245148464</v>
      </c>
    </row>
    <row r="62" spans="1:10" x14ac:dyDescent="0.45">
      <c r="A62">
        <v>60</v>
      </c>
      <c r="B62">
        <v>0.19159999999999999</v>
      </c>
      <c r="C62">
        <v>35.238050000000001</v>
      </c>
      <c r="D62">
        <v>5.9119999999999999</v>
      </c>
      <c r="E62" t="str">
        <f t="shared" si="6"/>
        <v>M</v>
      </c>
      <c r="F62">
        <v>70</v>
      </c>
      <c r="G62" t="str">
        <f>"iJO"</f>
        <v>iJO</v>
      </c>
      <c r="H62">
        <f>2</f>
        <v>2</v>
      </c>
      <c r="I62" t="str">
        <f>"for"</f>
        <v>for</v>
      </c>
      <c r="J62">
        <f>LOG10(Table13[[#This Row],[Time]])</f>
        <v>0.77173442538676928</v>
      </c>
    </row>
    <row r="63" spans="1:10" x14ac:dyDescent="0.45">
      <c r="A63">
        <v>61</v>
      </c>
      <c r="B63">
        <v>0.19370000000000001</v>
      </c>
      <c r="C63">
        <v>34.890389999999996</v>
      </c>
      <c r="D63">
        <v>7.45</v>
      </c>
      <c r="E63" t="str">
        <f t="shared" si="6"/>
        <v>M</v>
      </c>
      <c r="F63">
        <v>80</v>
      </c>
      <c r="G63" t="str">
        <f>"iJO"</f>
        <v>iJO</v>
      </c>
      <c r="H63">
        <f>2</f>
        <v>2</v>
      </c>
      <c r="I63" t="str">
        <f>"for"</f>
        <v>for</v>
      </c>
      <c r="J63">
        <f>LOG10(Table13[[#This Row],[Time]])</f>
        <v>0.87215627274829288</v>
      </c>
    </row>
    <row r="64" spans="1:10" x14ac:dyDescent="0.45">
      <c r="A64">
        <v>62</v>
      </c>
      <c r="B64">
        <v>0.22286</v>
      </c>
      <c r="C64">
        <v>17.449120000000001</v>
      </c>
      <c r="D64">
        <v>15.031000000000001</v>
      </c>
      <c r="E64" t="str">
        <f t="shared" si="6"/>
        <v>M</v>
      </c>
      <c r="F64">
        <v>90</v>
      </c>
      <c r="G64" t="str">
        <f>"iJO"</f>
        <v>iJO</v>
      </c>
      <c r="H64">
        <f>2</f>
        <v>2</v>
      </c>
      <c r="I64" t="str">
        <f>"for"</f>
        <v>for</v>
      </c>
      <c r="J64">
        <f>LOG10(Table13[[#This Row],[Time]])</f>
        <v>1.1769878748008109</v>
      </c>
    </row>
    <row r="65" spans="1:10" x14ac:dyDescent="0.45">
      <c r="A65">
        <v>63</v>
      </c>
      <c r="B65">
        <v>7.9189999999999997E-2</v>
      </c>
      <c r="C65">
        <v>37.848370000000003</v>
      </c>
      <c r="D65">
        <v>10.643000000000001</v>
      </c>
      <c r="E65" t="str">
        <f t="shared" ref="E65:E73" si="7">"O"</f>
        <v>O</v>
      </c>
      <c r="F65">
        <v>10</v>
      </c>
      <c r="G65" t="str">
        <f>"iJO"</f>
        <v>iJO</v>
      </c>
      <c r="H65">
        <f>2</f>
        <v>2</v>
      </c>
      <c r="I65" t="str">
        <f>"for"</f>
        <v>for</v>
      </c>
      <c r="J65">
        <f>LOG10(Table13[[#This Row],[Time]])</f>
        <v>1.0270640621510454</v>
      </c>
    </row>
    <row r="66" spans="1:10" x14ac:dyDescent="0.45">
      <c r="A66">
        <v>64</v>
      </c>
      <c r="B66">
        <v>7.9189999999999997E-2</v>
      </c>
      <c r="C66">
        <v>37.8489</v>
      </c>
      <c r="D66">
        <v>10.086</v>
      </c>
      <c r="E66" t="str">
        <f t="shared" si="7"/>
        <v>O</v>
      </c>
      <c r="F66">
        <v>20</v>
      </c>
      <c r="G66" t="str">
        <f>"iJO"</f>
        <v>iJO</v>
      </c>
      <c r="H66">
        <f>2</f>
        <v>2</v>
      </c>
      <c r="I66" t="str">
        <f>"for"</f>
        <v>for</v>
      </c>
      <c r="J66">
        <f>LOG10(Table13[[#This Row],[Time]])</f>
        <v>1.0037189638231145</v>
      </c>
    </row>
    <row r="67" spans="1:10" x14ac:dyDescent="0.45">
      <c r="A67">
        <v>65</v>
      </c>
      <c r="B67">
        <v>7.9189999999999997E-2</v>
      </c>
      <c r="C67">
        <v>37.848909999999997</v>
      </c>
      <c r="D67">
        <v>10.263</v>
      </c>
      <c r="E67" t="str">
        <f t="shared" si="7"/>
        <v>O</v>
      </c>
      <c r="F67">
        <v>30</v>
      </c>
      <c r="G67" t="str">
        <f>"iJO"</f>
        <v>iJO</v>
      </c>
      <c r="H67">
        <f>2</f>
        <v>2</v>
      </c>
      <c r="I67" t="str">
        <f>"for"</f>
        <v>for</v>
      </c>
      <c r="J67">
        <f>LOG10(Table13[[#This Row],[Time]])</f>
        <v>1.011274328904725</v>
      </c>
    </row>
    <row r="68" spans="1:10" x14ac:dyDescent="0.45">
      <c r="A68">
        <v>66</v>
      </c>
      <c r="B68">
        <v>0.12719</v>
      </c>
      <c r="C68">
        <v>36.544440000000002</v>
      </c>
      <c r="D68">
        <v>8.1359999999999992</v>
      </c>
      <c r="E68" t="str">
        <f t="shared" si="7"/>
        <v>O</v>
      </c>
      <c r="F68">
        <v>40</v>
      </c>
      <c r="G68" t="str">
        <f>"iJO"</f>
        <v>iJO</v>
      </c>
      <c r="H68">
        <f>2</f>
        <v>2</v>
      </c>
      <c r="I68" t="str">
        <f>"for"</f>
        <v>for</v>
      </c>
      <c r="J68">
        <f>LOG10(Table13[[#This Row],[Time]])</f>
        <v>0.91041093991468813</v>
      </c>
    </row>
    <row r="69" spans="1:10" x14ac:dyDescent="0.45">
      <c r="A69">
        <v>67</v>
      </c>
      <c r="B69">
        <v>0.12719</v>
      </c>
      <c r="C69">
        <v>36.545499999999997</v>
      </c>
      <c r="D69">
        <v>7.5149999999999997</v>
      </c>
      <c r="E69" t="str">
        <f t="shared" si="7"/>
        <v>O</v>
      </c>
      <c r="F69">
        <v>50</v>
      </c>
      <c r="G69" t="str">
        <f>"iJO"</f>
        <v>iJO</v>
      </c>
      <c r="H69">
        <f>2</f>
        <v>2</v>
      </c>
      <c r="I69" t="str">
        <f>"for"</f>
        <v>for</v>
      </c>
      <c r="J69">
        <f>LOG10(Table13[[#This Row],[Time]])</f>
        <v>0.87592898492292692</v>
      </c>
    </row>
    <row r="70" spans="1:10" x14ac:dyDescent="0.45">
      <c r="A70">
        <v>68</v>
      </c>
      <c r="B70">
        <v>0.19159999999999999</v>
      </c>
      <c r="C70">
        <v>35.238010000000003</v>
      </c>
      <c r="D70">
        <v>6.3689999999999998</v>
      </c>
      <c r="E70" t="str">
        <f t="shared" si="7"/>
        <v>O</v>
      </c>
      <c r="F70">
        <v>60</v>
      </c>
      <c r="G70" t="str">
        <f>"iJO"</f>
        <v>iJO</v>
      </c>
      <c r="H70">
        <f>2</f>
        <v>2</v>
      </c>
      <c r="I70" t="str">
        <f>"for"</f>
        <v>for</v>
      </c>
      <c r="J70">
        <f>LOG10(Table13[[#This Row],[Time]])</f>
        <v>0.80407124888566117</v>
      </c>
    </row>
    <row r="71" spans="1:10" x14ac:dyDescent="0.45">
      <c r="A71">
        <v>69</v>
      </c>
      <c r="B71">
        <v>0.19159999999999999</v>
      </c>
      <c r="C71">
        <v>35.238039999999998</v>
      </c>
      <c r="D71">
        <v>6.4160000000000004</v>
      </c>
      <c r="E71" t="str">
        <f t="shared" si="7"/>
        <v>O</v>
      </c>
      <c r="F71">
        <v>70</v>
      </c>
      <c r="G71" t="str">
        <f>"iJO"</f>
        <v>iJO</v>
      </c>
      <c r="H71">
        <f>2</f>
        <v>2</v>
      </c>
      <c r="I71" t="str">
        <f>"for"</f>
        <v>for</v>
      </c>
      <c r="J71">
        <f>LOG10(Table13[[#This Row],[Time]])</f>
        <v>0.80726435527610707</v>
      </c>
    </row>
    <row r="72" spans="1:10" x14ac:dyDescent="0.45">
      <c r="A72">
        <v>70</v>
      </c>
      <c r="B72">
        <v>0.19370000000000001</v>
      </c>
      <c r="C72">
        <v>34.890349999999998</v>
      </c>
      <c r="D72">
        <v>5.2190000000000003</v>
      </c>
      <c r="E72" t="str">
        <f t="shared" si="7"/>
        <v>O</v>
      </c>
      <c r="F72">
        <v>80</v>
      </c>
      <c r="G72" t="str">
        <f>"iJO"</f>
        <v>iJO</v>
      </c>
      <c r="H72">
        <f>2</f>
        <v>2</v>
      </c>
      <c r="I72" t="str">
        <f>"for"</f>
        <v>for</v>
      </c>
      <c r="J72">
        <f>LOG10(Table13[[#This Row],[Time]])</f>
        <v>0.71758729685546041</v>
      </c>
    </row>
    <row r="73" spans="1:10" x14ac:dyDescent="0.45">
      <c r="A73">
        <v>71</v>
      </c>
      <c r="B73">
        <v>0.22286</v>
      </c>
      <c r="C73">
        <v>17.449010000000001</v>
      </c>
      <c r="D73">
        <v>3.7930000000000001</v>
      </c>
      <c r="E73" t="str">
        <f t="shared" si="7"/>
        <v>O</v>
      </c>
      <c r="F73">
        <v>90</v>
      </c>
      <c r="G73" t="str">
        <f>"iJO"</f>
        <v>iJO</v>
      </c>
      <c r="H73">
        <f>2</f>
        <v>2</v>
      </c>
      <c r="I73" t="str">
        <f>"for"</f>
        <v>for</v>
      </c>
      <c r="J73">
        <f>LOG10(Table13[[#This Row],[Time]])</f>
        <v>0.57898284270279055</v>
      </c>
    </row>
    <row r="74" spans="1:10" x14ac:dyDescent="0.45">
      <c r="A74">
        <v>72</v>
      </c>
      <c r="B74">
        <v>5.0200000000000002E-2</v>
      </c>
      <c r="C74">
        <v>28.77037</v>
      </c>
      <c r="D74">
        <v>7.5289999999999999</v>
      </c>
      <c r="E74" t="str">
        <f t="shared" ref="E74:E82" si="8">"P"</f>
        <v>P</v>
      </c>
      <c r="F74">
        <v>10</v>
      </c>
      <c r="G74" t="str">
        <f>"iJO"</f>
        <v>iJO</v>
      </c>
      <c r="H74">
        <f>2</f>
        <v>2</v>
      </c>
      <c r="I74" t="str">
        <f>"for"</f>
        <v>for</v>
      </c>
      <c r="J74">
        <f>LOG10(Table13[[#This Row],[Time]])</f>
        <v>0.87673729714066451</v>
      </c>
    </row>
    <row r="75" spans="1:10" x14ac:dyDescent="0.45">
      <c r="A75">
        <v>73</v>
      </c>
      <c r="B75">
        <v>5.0200000000000002E-2</v>
      </c>
      <c r="C75">
        <v>28.77037</v>
      </c>
      <c r="D75">
        <v>7.7969999999999997</v>
      </c>
      <c r="E75" t="str">
        <f t="shared" si="8"/>
        <v>P</v>
      </c>
      <c r="F75">
        <v>20</v>
      </c>
      <c r="G75" t="str">
        <f>"iJO"</f>
        <v>iJO</v>
      </c>
      <c r="H75">
        <f>2</f>
        <v>2</v>
      </c>
      <c r="I75" t="str">
        <f>"for"</f>
        <v>for</v>
      </c>
      <c r="J75">
        <f>LOG10(Table13[[#This Row],[Time]])</f>
        <v>0.89192753422067506</v>
      </c>
    </row>
    <row r="76" spans="1:10" x14ac:dyDescent="0.45">
      <c r="A76">
        <v>74</v>
      </c>
      <c r="B76">
        <v>0.15106</v>
      </c>
      <c r="C76">
        <v>26.64939</v>
      </c>
      <c r="D76">
        <v>7.4459999999999997</v>
      </c>
      <c r="E76" t="str">
        <f t="shared" si="8"/>
        <v>P</v>
      </c>
      <c r="F76">
        <v>30</v>
      </c>
      <c r="G76" t="str">
        <f>"iJO"</f>
        <v>iJO</v>
      </c>
      <c r="H76">
        <f>2</f>
        <v>2</v>
      </c>
      <c r="I76" t="str">
        <f>"for"</f>
        <v>for</v>
      </c>
      <c r="J76">
        <f>LOG10(Table13[[#This Row],[Time]])</f>
        <v>0.87192303188237341</v>
      </c>
    </row>
    <row r="77" spans="1:10" x14ac:dyDescent="0.45">
      <c r="A77">
        <v>75</v>
      </c>
      <c r="B77">
        <v>0.15106</v>
      </c>
      <c r="C77">
        <v>26.64939</v>
      </c>
      <c r="D77">
        <v>7.2290000000000001</v>
      </c>
      <c r="E77" t="str">
        <f t="shared" si="8"/>
        <v>P</v>
      </c>
      <c r="F77">
        <v>40</v>
      </c>
      <c r="G77" t="str">
        <f>"iJO"</f>
        <v>iJO</v>
      </c>
      <c r="H77">
        <f>2</f>
        <v>2</v>
      </c>
      <c r="I77" t="str">
        <f>"for"</f>
        <v>for</v>
      </c>
      <c r="J77">
        <f>LOG10(Table13[[#This Row],[Time]])</f>
        <v>0.85907822474696938</v>
      </c>
    </row>
    <row r="78" spans="1:10" x14ac:dyDescent="0.45">
      <c r="A78">
        <v>76</v>
      </c>
      <c r="B78">
        <v>0.15106</v>
      </c>
      <c r="C78">
        <v>26.64939</v>
      </c>
      <c r="D78">
        <v>6.57</v>
      </c>
      <c r="E78" t="str">
        <f t="shared" si="8"/>
        <v>P</v>
      </c>
      <c r="F78">
        <v>50</v>
      </c>
      <c r="G78" t="str">
        <f>"iJO"</f>
        <v>iJO</v>
      </c>
      <c r="H78">
        <f>2</f>
        <v>2</v>
      </c>
      <c r="I78" t="str">
        <f>"for"</f>
        <v>for</v>
      </c>
      <c r="J78">
        <f>LOG10(Table13[[#This Row],[Time]])</f>
        <v>0.81756536955978076</v>
      </c>
    </row>
    <row r="79" spans="1:10" x14ac:dyDescent="0.45">
      <c r="A79">
        <v>77</v>
      </c>
      <c r="B79">
        <v>0.15106</v>
      </c>
      <c r="C79">
        <v>26.64939</v>
      </c>
      <c r="D79">
        <v>6.0679999999999996</v>
      </c>
      <c r="E79" t="str">
        <f t="shared" si="8"/>
        <v>P</v>
      </c>
      <c r="F79">
        <v>60</v>
      </c>
      <c r="G79" t="str">
        <f>"iJO"</f>
        <v>iJO</v>
      </c>
      <c r="H79">
        <f>2</f>
        <v>2</v>
      </c>
      <c r="I79" t="str">
        <f>"for"</f>
        <v>for</v>
      </c>
      <c r="J79">
        <f>LOG10(Table13[[#This Row],[Time]])</f>
        <v>0.78304557211469283</v>
      </c>
    </row>
    <row r="80" spans="1:10" x14ac:dyDescent="0.45">
      <c r="A80">
        <v>78</v>
      </c>
      <c r="B80">
        <v>0.19481000000000001</v>
      </c>
      <c r="C80">
        <v>17.808589999999999</v>
      </c>
      <c r="D80">
        <v>4.9610000000000003</v>
      </c>
      <c r="E80" t="str">
        <f t="shared" si="8"/>
        <v>P</v>
      </c>
      <c r="F80">
        <v>70</v>
      </c>
      <c r="G80" t="str">
        <f>"iJO"</f>
        <v>iJO</v>
      </c>
      <c r="H80">
        <f>2</f>
        <v>2</v>
      </c>
      <c r="I80" t="str">
        <f>"for"</f>
        <v>for</v>
      </c>
      <c r="J80">
        <f>LOG10(Table13[[#This Row],[Time]])</f>
        <v>0.69556922703618562</v>
      </c>
    </row>
    <row r="81" spans="1:10" x14ac:dyDescent="0.45">
      <c r="A81">
        <v>79</v>
      </c>
      <c r="B81">
        <v>0.19481000000000001</v>
      </c>
      <c r="C81">
        <v>17.808589999999999</v>
      </c>
      <c r="D81">
        <v>4.1740000000000004</v>
      </c>
      <c r="E81" t="str">
        <f t="shared" si="8"/>
        <v>P</v>
      </c>
      <c r="F81">
        <v>80</v>
      </c>
      <c r="G81" t="str">
        <f>"iJO"</f>
        <v>iJO</v>
      </c>
      <c r="H81">
        <f>2</f>
        <v>2</v>
      </c>
      <c r="I81" t="str">
        <f>"for"</f>
        <v>for</v>
      </c>
      <c r="J81">
        <f>LOG10(Table13[[#This Row],[Time]])</f>
        <v>0.62055244472943527</v>
      </c>
    </row>
    <row r="82" spans="1:10" x14ac:dyDescent="0.45">
      <c r="A82">
        <v>80</v>
      </c>
      <c r="B82">
        <v>0.22286</v>
      </c>
      <c r="C82">
        <v>17.449010000000001</v>
      </c>
      <c r="D82">
        <v>2.5299999999999998</v>
      </c>
      <c r="E82" t="str">
        <f t="shared" si="8"/>
        <v>P</v>
      </c>
      <c r="F82">
        <v>90</v>
      </c>
      <c r="G82" t="str">
        <f>"iJO"</f>
        <v>iJO</v>
      </c>
      <c r="H82">
        <f>2</f>
        <v>2</v>
      </c>
      <c r="I82" t="str">
        <f>"for"</f>
        <v>for</v>
      </c>
      <c r="J82">
        <f>LOG10(Table13[[#This Row],[Time]])</f>
        <v>0.40312052117581787</v>
      </c>
    </row>
    <row r="83" spans="1:10" x14ac:dyDescent="0.45">
      <c r="A83">
        <v>81</v>
      </c>
      <c r="B83">
        <v>7.6920000000000002E-2</v>
      </c>
      <c r="C83">
        <v>18.862909999999999</v>
      </c>
      <c r="D83">
        <v>11.039</v>
      </c>
      <c r="E83" t="str">
        <f t="shared" ref="E83:E91" si="9">"M"</f>
        <v>M</v>
      </c>
      <c r="F83">
        <v>10</v>
      </c>
      <c r="G83" t="str">
        <f>"iJO"</f>
        <v>iJO</v>
      </c>
      <c r="H83">
        <f>2</f>
        <v>2</v>
      </c>
      <c r="I83" t="str">
        <f>"lac"</f>
        <v>lac</v>
      </c>
      <c r="J83">
        <f>LOG10(Table13[[#This Row],[Time]])</f>
        <v>1.0429297333431597</v>
      </c>
    </row>
    <row r="84" spans="1:10" x14ac:dyDescent="0.45">
      <c r="A84">
        <v>82</v>
      </c>
      <c r="B84">
        <v>7.6920000000000002E-2</v>
      </c>
      <c r="C84">
        <v>18.862909999999999</v>
      </c>
      <c r="D84">
        <v>17.030999999999999</v>
      </c>
      <c r="E84" t="str">
        <f t="shared" si="9"/>
        <v>M</v>
      </c>
      <c r="F84">
        <v>20</v>
      </c>
      <c r="G84" t="str">
        <f>"iJO"</f>
        <v>iJO</v>
      </c>
      <c r="H84">
        <f>2</f>
        <v>2</v>
      </c>
      <c r="I84" t="str">
        <f>"lac"</f>
        <v>lac</v>
      </c>
      <c r="J84">
        <f>LOG10(Table13[[#This Row],[Time]])</f>
        <v>1.2312401489450753</v>
      </c>
    </row>
    <row r="85" spans="1:10" x14ac:dyDescent="0.45">
      <c r="A85">
        <v>83</v>
      </c>
      <c r="B85">
        <v>7.6920000000000002E-2</v>
      </c>
      <c r="C85">
        <v>18.862950000000001</v>
      </c>
      <c r="D85">
        <v>10.516</v>
      </c>
      <c r="E85" t="str">
        <f t="shared" si="9"/>
        <v>M</v>
      </c>
      <c r="F85">
        <v>30</v>
      </c>
      <c r="G85" t="str">
        <f>"iJO"</f>
        <v>iJO</v>
      </c>
      <c r="H85">
        <f>2</f>
        <v>2</v>
      </c>
      <c r="I85" t="str">
        <f>"lac"</f>
        <v>lac</v>
      </c>
      <c r="J85">
        <f>LOG10(Table13[[#This Row],[Time]])</f>
        <v>1.0218505774343252</v>
      </c>
    </row>
    <row r="86" spans="1:10" x14ac:dyDescent="0.45">
      <c r="A86">
        <v>84</v>
      </c>
      <c r="B86">
        <v>0.18920999999999999</v>
      </c>
      <c r="C86">
        <v>17.202929999999999</v>
      </c>
      <c r="D86">
        <v>13.968</v>
      </c>
      <c r="E86" t="str">
        <f t="shared" si="9"/>
        <v>M</v>
      </c>
      <c r="F86">
        <v>40</v>
      </c>
      <c r="G86" t="str">
        <f>"iJO"</f>
        <v>iJO</v>
      </c>
      <c r="H86">
        <f>2</f>
        <v>2</v>
      </c>
      <c r="I86" t="str">
        <f>"lac"</f>
        <v>lac</v>
      </c>
      <c r="J86">
        <f>LOG10(Table13[[#This Row],[Time]])</f>
        <v>1.1451342263614945</v>
      </c>
    </row>
    <row r="87" spans="1:10" x14ac:dyDescent="0.45">
      <c r="A87">
        <v>85</v>
      </c>
      <c r="B87">
        <v>0.18920999999999999</v>
      </c>
      <c r="C87">
        <v>17.20299</v>
      </c>
      <c r="D87">
        <v>7.0369999999999999</v>
      </c>
      <c r="E87" t="str">
        <f t="shared" si="9"/>
        <v>M</v>
      </c>
      <c r="F87">
        <v>50</v>
      </c>
      <c r="G87" t="str">
        <f>"iJO"</f>
        <v>iJO</v>
      </c>
      <c r="H87">
        <f>2</f>
        <v>2</v>
      </c>
      <c r="I87" t="str">
        <f>"lac"</f>
        <v>lac</v>
      </c>
      <c r="J87">
        <f>LOG10(Table13[[#This Row],[Time]])</f>
        <v>0.84738755102739538</v>
      </c>
    </row>
    <row r="88" spans="1:10" x14ac:dyDescent="0.45">
      <c r="A88">
        <v>86</v>
      </c>
      <c r="B88">
        <v>0.18919</v>
      </c>
      <c r="C88">
        <v>17.203230000000001</v>
      </c>
      <c r="D88">
        <v>18.091000000000001</v>
      </c>
      <c r="E88" t="str">
        <f t="shared" si="9"/>
        <v>M</v>
      </c>
      <c r="F88">
        <v>60</v>
      </c>
      <c r="G88" t="str">
        <f>"iJO"</f>
        <v>iJO</v>
      </c>
      <c r="H88">
        <f>2</f>
        <v>2</v>
      </c>
      <c r="I88" t="str">
        <f>"lac"</f>
        <v>lac</v>
      </c>
      <c r="J88">
        <f>LOG10(Table13[[#This Row],[Time]])</f>
        <v>1.2574625736303295</v>
      </c>
    </row>
    <row r="89" spans="1:10" x14ac:dyDescent="0.45">
      <c r="A89">
        <v>87</v>
      </c>
      <c r="B89">
        <v>0.18920999999999999</v>
      </c>
      <c r="C89">
        <v>17.203009999999999</v>
      </c>
      <c r="D89">
        <v>9.3119999999999994</v>
      </c>
      <c r="E89" t="str">
        <f t="shared" si="9"/>
        <v>M</v>
      </c>
      <c r="F89">
        <v>70</v>
      </c>
      <c r="G89" t="str">
        <f>"iJO"</f>
        <v>iJO</v>
      </c>
      <c r="H89">
        <f>2</f>
        <v>2</v>
      </c>
      <c r="I89" t="str">
        <f>"lac"</f>
        <v>lac</v>
      </c>
      <c r="J89">
        <f>LOG10(Table13[[#This Row],[Time]])</f>
        <v>0.96904296730581319</v>
      </c>
    </row>
    <row r="90" spans="1:10" x14ac:dyDescent="0.45">
      <c r="A90">
        <v>88</v>
      </c>
      <c r="B90">
        <v>0.19320000000000001</v>
      </c>
      <c r="C90">
        <v>17.02543</v>
      </c>
      <c r="D90">
        <v>6.8090000000000002</v>
      </c>
      <c r="E90" t="str">
        <f t="shared" si="9"/>
        <v>M</v>
      </c>
      <c r="F90">
        <v>80</v>
      </c>
      <c r="G90" t="str">
        <f>"iJO"</f>
        <v>iJO</v>
      </c>
      <c r="H90">
        <f>2</f>
        <v>2</v>
      </c>
      <c r="I90" t="str">
        <f>"lac"</f>
        <v>lac</v>
      </c>
      <c r="J90">
        <f>LOG10(Table13[[#This Row],[Time]])</f>
        <v>0.83308333417834302</v>
      </c>
    </row>
    <row r="91" spans="1:10" x14ac:dyDescent="0.45">
      <c r="A91">
        <v>89</v>
      </c>
      <c r="B91">
        <v>0.24084</v>
      </c>
      <c r="C91">
        <v>1.89E-3</v>
      </c>
      <c r="D91">
        <v>11.847</v>
      </c>
      <c r="E91" t="str">
        <f t="shared" si="9"/>
        <v>M</v>
      </c>
      <c r="F91">
        <v>90</v>
      </c>
      <c r="G91" t="str">
        <f>"iJO"</f>
        <v>iJO</v>
      </c>
      <c r="H91">
        <f>2</f>
        <v>2</v>
      </c>
      <c r="I91" t="str">
        <f>"lac"</f>
        <v>lac</v>
      </c>
      <c r="J91">
        <f>LOG10(Table13[[#This Row],[Time]])</f>
        <v>1.0736083884562067</v>
      </c>
    </row>
    <row r="92" spans="1:10" x14ac:dyDescent="0.45">
      <c r="A92">
        <v>90</v>
      </c>
      <c r="B92">
        <v>7.6920000000000002E-2</v>
      </c>
      <c r="C92">
        <v>18.863019999999999</v>
      </c>
      <c r="D92">
        <v>9.4369999999999994</v>
      </c>
      <c r="E92" t="str">
        <f t="shared" ref="E92:E100" si="10">"O"</f>
        <v>O</v>
      </c>
      <c r="F92">
        <v>10</v>
      </c>
      <c r="G92" t="str">
        <f>"iJO"</f>
        <v>iJO</v>
      </c>
      <c r="H92">
        <f>2</f>
        <v>2</v>
      </c>
      <c r="I92" t="str">
        <f>"lac"</f>
        <v>lac</v>
      </c>
      <c r="J92">
        <f>LOG10(Table13[[#This Row],[Time]])</f>
        <v>0.97483395504853998</v>
      </c>
    </row>
    <row r="93" spans="1:10" x14ac:dyDescent="0.45">
      <c r="A93">
        <v>91</v>
      </c>
      <c r="B93">
        <v>7.6920000000000002E-2</v>
      </c>
      <c r="C93">
        <v>18.862909999999999</v>
      </c>
      <c r="D93">
        <v>10.255000000000001</v>
      </c>
      <c r="E93" t="str">
        <f t="shared" si="10"/>
        <v>O</v>
      </c>
      <c r="F93">
        <v>20</v>
      </c>
      <c r="G93" t="str">
        <f>"iJO"</f>
        <v>iJO</v>
      </c>
      <c r="H93">
        <f>2</f>
        <v>2</v>
      </c>
      <c r="I93" t="str">
        <f>"lac"</f>
        <v>lac</v>
      </c>
      <c r="J93">
        <f>LOG10(Table13[[#This Row],[Time]])</f>
        <v>1.0109356647043852</v>
      </c>
    </row>
    <row r="94" spans="1:10" x14ac:dyDescent="0.45">
      <c r="A94">
        <v>92</v>
      </c>
      <c r="B94">
        <v>7.6920000000000002E-2</v>
      </c>
      <c r="C94">
        <v>18.863019999999999</v>
      </c>
      <c r="D94">
        <v>8.5500000000000007</v>
      </c>
      <c r="E94" t="str">
        <f t="shared" si="10"/>
        <v>O</v>
      </c>
      <c r="F94">
        <v>30</v>
      </c>
      <c r="G94" t="str">
        <f>"iJO"</f>
        <v>iJO</v>
      </c>
      <c r="H94">
        <f>2</f>
        <v>2</v>
      </c>
      <c r="I94" t="str">
        <f>"lac"</f>
        <v>lac</v>
      </c>
      <c r="J94">
        <f>LOG10(Table13[[#This Row],[Time]])</f>
        <v>0.9319661147281727</v>
      </c>
    </row>
    <row r="95" spans="1:10" x14ac:dyDescent="0.45">
      <c r="A95">
        <v>93</v>
      </c>
      <c r="B95">
        <v>0.18920999999999999</v>
      </c>
      <c r="C95">
        <v>17.202919999999999</v>
      </c>
      <c r="D95">
        <v>6.9020000000000001</v>
      </c>
      <c r="E95" t="str">
        <f t="shared" si="10"/>
        <v>O</v>
      </c>
      <c r="F95">
        <v>40</v>
      </c>
      <c r="G95" t="str">
        <f>"iJO"</f>
        <v>iJO</v>
      </c>
      <c r="H95">
        <f>2</f>
        <v>2</v>
      </c>
      <c r="I95" t="str">
        <f>"lac"</f>
        <v>lac</v>
      </c>
      <c r="J95">
        <f>LOG10(Table13[[#This Row],[Time]])</f>
        <v>0.83897495495546803</v>
      </c>
    </row>
    <row r="96" spans="1:10" x14ac:dyDescent="0.45">
      <c r="A96">
        <v>94</v>
      </c>
      <c r="B96">
        <v>0.18920999999999999</v>
      </c>
      <c r="C96">
        <v>17.202919999999999</v>
      </c>
      <c r="D96">
        <v>6.8620000000000001</v>
      </c>
      <c r="E96" t="str">
        <f t="shared" si="10"/>
        <v>O</v>
      </c>
      <c r="F96">
        <v>50</v>
      </c>
      <c r="G96" t="str">
        <f>"iJO"</f>
        <v>iJO</v>
      </c>
      <c r="H96">
        <f>2</f>
        <v>2</v>
      </c>
      <c r="I96" t="str">
        <f>"lac"</f>
        <v>lac</v>
      </c>
      <c r="J96">
        <f>LOG10(Table13[[#This Row],[Time]])</f>
        <v>0.83645071372015456</v>
      </c>
    </row>
    <row r="97" spans="1:10" x14ac:dyDescent="0.45">
      <c r="A97">
        <v>95</v>
      </c>
      <c r="B97">
        <v>0.18920999999999999</v>
      </c>
      <c r="C97">
        <v>17.202929999999999</v>
      </c>
      <c r="D97">
        <v>7.0410000000000004</v>
      </c>
      <c r="E97" t="str">
        <f t="shared" si="10"/>
        <v>O</v>
      </c>
      <c r="F97">
        <v>60</v>
      </c>
      <c r="G97" t="str">
        <f>"iJO"</f>
        <v>iJO</v>
      </c>
      <c r="H97">
        <f>2</f>
        <v>2</v>
      </c>
      <c r="I97" t="str">
        <f>"lac"</f>
        <v>lac</v>
      </c>
      <c r="J97">
        <f>LOG10(Table13[[#This Row],[Time]])</f>
        <v>0.84763434431825502</v>
      </c>
    </row>
    <row r="98" spans="1:10" x14ac:dyDescent="0.45">
      <c r="A98">
        <v>96</v>
      </c>
      <c r="B98">
        <v>0.18920999999999999</v>
      </c>
      <c r="C98">
        <v>17.202929999999999</v>
      </c>
      <c r="D98">
        <v>7.3609999999999998</v>
      </c>
      <c r="E98" t="str">
        <f t="shared" si="10"/>
        <v>O</v>
      </c>
      <c r="F98">
        <v>70</v>
      </c>
      <c r="G98" t="str">
        <f>"iJO"</f>
        <v>iJO</v>
      </c>
      <c r="H98">
        <f>2</f>
        <v>2</v>
      </c>
      <c r="I98" t="str">
        <f>"lac"</f>
        <v>lac</v>
      </c>
      <c r="J98">
        <f>LOG10(Table13[[#This Row],[Time]])</f>
        <v>0.86693681773163933</v>
      </c>
    </row>
    <row r="99" spans="1:10" x14ac:dyDescent="0.45">
      <c r="A99">
        <v>97</v>
      </c>
      <c r="B99">
        <v>0.19370000000000001</v>
      </c>
      <c r="C99">
        <v>16.982289999999999</v>
      </c>
      <c r="D99">
        <v>6.01</v>
      </c>
      <c r="E99" t="str">
        <f t="shared" si="10"/>
        <v>O</v>
      </c>
      <c r="F99">
        <v>80</v>
      </c>
      <c r="G99" t="str">
        <f>"iJO"</f>
        <v>iJO</v>
      </c>
      <c r="H99">
        <f>2</f>
        <v>2</v>
      </c>
      <c r="I99" t="str">
        <f>"lac"</f>
        <v>lac</v>
      </c>
      <c r="J99">
        <f>LOG10(Table13[[#This Row],[Time]])</f>
        <v>0.77887447200273952</v>
      </c>
    </row>
    <row r="100" spans="1:10" x14ac:dyDescent="0.45">
      <c r="A100">
        <v>98</v>
      </c>
      <c r="B100">
        <v>0.24149999999999999</v>
      </c>
      <c r="C100">
        <v>6.9999999999999994E-5</v>
      </c>
      <c r="D100">
        <v>4.0759999999999996</v>
      </c>
      <c r="E100" t="str">
        <f t="shared" si="10"/>
        <v>O</v>
      </c>
      <c r="F100">
        <v>90</v>
      </c>
      <c r="G100" t="str">
        <f>"iJO"</f>
        <v>iJO</v>
      </c>
      <c r="H100">
        <f>2</f>
        <v>2</v>
      </c>
      <c r="I100" t="str">
        <f>"lac"</f>
        <v>lac</v>
      </c>
      <c r="J100">
        <f>LOG10(Table13[[#This Row],[Time]])</f>
        <v>0.61023417533438873</v>
      </c>
    </row>
    <row r="101" spans="1:10" x14ac:dyDescent="0.45">
      <c r="A101">
        <v>99</v>
      </c>
      <c r="B101">
        <v>0.18920999999999999</v>
      </c>
      <c r="C101">
        <v>17.202919999999999</v>
      </c>
      <c r="D101">
        <v>8.2349999999999994</v>
      </c>
      <c r="E101" t="str">
        <f t="shared" ref="E101:E109" si="11">"P"</f>
        <v>P</v>
      </c>
      <c r="F101">
        <v>10</v>
      </c>
      <c r="G101" t="str">
        <f>"iJO"</f>
        <v>iJO</v>
      </c>
      <c r="H101">
        <f>2</f>
        <v>2</v>
      </c>
      <c r="I101" t="str">
        <f>"lac"</f>
        <v>lac</v>
      </c>
      <c r="J101">
        <f>LOG10(Table13[[#This Row],[Time]])</f>
        <v>0.91566360350577314</v>
      </c>
    </row>
    <row r="102" spans="1:10" x14ac:dyDescent="0.45">
      <c r="A102">
        <v>100</v>
      </c>
      <c r="B102">
        <v>0.18920999999999999</v>
      </c>
      <c r="C102">
        <v>17.202919999999999</v>
      </c>
      <c r="D102">
        <v>7.7069999999999999</v>
      </c>
      <c r="E102" t="str">
        <f t="shared" si="11"/>
        <v>P</v>
      </c>
      <c r="F102">
        <v>20</v>
      </c>
      <c r="G102" t="str">
        <f>"iJO"</f>
        <v>iJO</v>
      </c>
      <c r="H102">
        <f>2</f>
        <v>2</v>
      </c>
      <c r="I102" t="str">
        <f>"lac"</f>
        <v>lac</v>
      </c>
      <c r="J102">
        <f>LOG10(Table13[[#This Row],[Time]])</f>
        <v>0.88688535898600862</v>
      </c>
    </row>
    <row r="103" spans="1:10" x14ac:dyDescent="0.45">
      <c r="A103">
        <v>101</v>
      </c>
      <c r="B103">
        <v>0.18920999999999999</v>
      </c>
      <c r="C103">
        <v>17.202919999999999</v>
      </c>
      <c r="D103">
        <v>6.891</v>
      </c>
      <c r="E103" t="str">
        <f t="shared" si="11"/>
        <v>P</v>
      </c>
      <c r="F103">
        <v>30</v>
      </c>
      <c r="G103" t="str">
        <f>"iJO"</f>
        <v>iJO</v>
      </c>
      <c r="H103">
        <f>2</f>
        <v>2</v>
      </c>
      <c r="I103" t="str">
        <f>"lac"</f>
        <v>lac</v>
      </c>
      <c r="J103">
        <f>LOG10(Table13[[#This Row],[Time]])</f>
        <v>0.83828224991468847</v>
      </c>
    </row>
    <row r="104" spans="1:10" x14ac:dyDescent="0.45">
      <c r="A104">
        <v>102</v>
      </c>
      <c r="B104">
        <v>0.18920999999999999</v>
      </c>
      <c r="C104">
        <v>17.202919999999999</v>
      </c>
      <c r="D104">
        <v>4.2750000000000004</v>
      </c>
      <c r="E104" t="str">
        <f t="shared" si="11"/>
        <v>P</v>
      </c>
      <c r="F104">
        <v>40</v>
      </c>
      <c r="G104" t="str">
        <f>"iJO"</f>
        <v>iJO</v>
      </c>
      <c r="H104">
        <f>2</f>
        <v>2</v>
      </c>
      <c r="I104" t="str">
        <f>"lac"</f>
        <v>lac</v>
      </c>
      <c r="J104">
        <f>LOG10(Table13[[#This Row],[Time]])</f>
        <v>0.63093611906419145</v>
      </c>
    </row>
    <row r="105" spans="1:10" x14ac:dyDescent="0.45">
      <c r="A105">
        <v>103</v>
      </c>
      <c r="B105">
        <v>0.18920999999999999</v>
      </c>
      <c r="C105">
        <v>17.202919999999999</v>
      </c>
      <c r="D105">
        <v>4.391</v>
      </c>
      <c r="E105" t="str">
        <f t="shared" si="11"/>
        <v>P</v>
      </c>
      <c r="F105">
        <v>50</v>
      </c>
      <c r="G105" t="str">
        <f>"iJO"</f>
        <v>iJO</v>
      </c>
      <c r="H105">
        <f>2</f>
        <v>2</v>
      </c>
      <c r="I105" t="str">
        <f>"lac"</f>
        <v>lac</v>
      </c>
      <c r="J105">
        <f>LOG10(Table13[[#This Row],[Time]])</f>
        <v>0.64256343710438779</v>
      </c>
    </row>
    <row r="106" spans="1:10" x14ac:dyDescent="0.45">
      <c r="A106">
        <v>104</v>
      </c>
      <c r="B106">
        <v>0.18920999999999999</v>
      </c>
      <c r="C106">
        <v>17.202919999999999</v>
      </c>
      <c r="D106">
        <v>4.6029999999999998</v>
      </c>
      <c r="E106" t="str">
        <f t="shared" si="11"/>
        <v>P</v>
      </c>
      <c r="F106">
        <v>60</v>
      </c>
      <c r="G106" t="str">
        <f>"iJO"</f>
        <v>iJO</v>
      </c>
      <c r="H106">
        <f>2</f>
        <v>2</v>
      </c>
      <c r="I106" t="str">
        <f>"lac"</f>
        <v>lac</v>
      </c>
      <c r="J106">
        <f>LOG10(Table13[[#This Row],[Time]])</f>
        <v>0.66304097489397418</v>
      </c>
    </row>
    <row r="107" spans="1:10" x14ac:dyDescent="0.45">
      <c r="A107">
        <v>105</v>
      </c>
      <c r="B107">
        <v>0.18923000000000001</v>
      </c>
      <c r="C107">
        <v>17.20271</v>
      </c>
      <c r="D107">
        <v>5.3730000000000002</v>
      </c>
      <c r="E107" t="str">
        <f t="shared" si="11"/>
        <v>P</v>
      </c>
      <c r="F107">
        <v>70</v>
      </c>
      <c r="G107" t="str">
        <f>"iJO"</f>
        <v>iJO</v>
      </c>
      <c r="H107">
        <f>2</f>
        <v>2</v>
      </c>
      <c r="I107" t="str">
        <f>"lac"</f>
        <v>lac</v>
      </c>
      <c r="J107">
        <f>LOG10(Table13[[#This Row],[Time]])</f>
        <v>0.73021684056869396</v>
      </c>
    </row>
    <row r="108" spans="1:10" x14ac:dyDescent="0.45">
      <c r="A108">
        <v>106</v>
      </c>
      <c r="B108">
        <v>0.19481000000000001</v>
      </c>
      <c r="C108">
        <v>16.864070000000002</v>
      </c>
      <c r="D108">
        <v>4.1989999999999998</v>
      </c>
      <c r="E108" t="str">
        <f t="shared" si="11"/>
        <v>P</v>
      </c>
      <c r="F108">
        <v>80</v>
      </c>
      <c r="G108" t="str">
        <f>"iJO"</f>
        <v>iJO</v>
      </c>
      <c r="H108">
        <f>2</f>
        <v>2</v>
      </c>
      <c r="I108" t="str">
        <f>"lac"</f>
        <v>lac</v>
      </c>
      <c r="J108">
        <f>LOG10(Table13[[#This Row],[Time]])</f>
        <v>0.62314587463793969</v>
      </c>
    </row>
    <row r="109" spans="1:10" x14ac:dyDescent="0.45">
      <c r="A109">
        <v>107</v>
      </c>
      <c r="B109">
        <v>0.24149999999999999</v>
      </c>
      <c r="C109">
        <v>0</v>
      </c>
      <c r="D109">
        <v>7.2880000000000003</v>
      </c>
      <c r="E109" t="str">
        <f t="shared" si="11"/>
        <v>P</v>
      </c>
      <c r="F109">
        <v>90</v>
      </c>
      <c r="G109" t="str">
        <f>"iJO"</f>
        <v>iJO</v>
      </c>
      <c r="H109">
        <f>2</f>
        <v>2</v>
      </c>
      <c r="I109" t="str">
        <f>"lac"</f>
        <v>lac</v>
      </c>
      <c r="J109">
        <f>LOG10(Table13[[#This Row],[Time]])</f>
        <v>0.86260836396494189</v>
      </c>
    </row>
    <row r="110" spans="1:10" x14ac:dyDescent="0.45">
      <c r="A110">
        <v>108</v>
      </c>
      <c r="B110">
        <v>0.83406999999999998</v>
      </c>
      <c r="C110">
        <v>10.260809999999999</v>
      </c>
      <c r="D110">
        <v>4.25</v>
      </c>
      <c r="E110" t="str">
        <f t="shared" ref="E110:E118" si="12">"M"</f>
        <v>M</v>
      </c>
      <c r="F110">
        <v>10</v>
      </c>
      <c r="G110" t="str">
        <f>"iJR"</f>
        <v>iJR</v>
      </c>
      <c r="H110">
        <f>2</f>
        <v>2</v>
      </c>
      <c r="I110" t="str">
        <f>"for"</f>
        <v>for</v>
      </c>
      <c r="J110">
        <f>LOG10(Table13[[#This Row],[Time]])</f>
        <v>0.62838893005031149</v>
      </c>
    </row>
    <row r="111" spans="1:10" x14ac:dyDescent="0.45">
      <c r="A111">
        <v>109</v>
      </c>
      <c r="B111">
        <v>0.18439</v>
      </c>
      <c r="C111">
        <v>39.994549999999997</v>
      </c>
      <c r="D111">
        <v>1.3759999999999999</v>
      </c>
      <c r="E111" t="str">
        <f t="shared" si="12"/>
        <v>M</v>
      </c>
      <c r="F111">
        <v>20</v>
      </c>
      <c r="G111" t="str">
        <f>"iJR"</f>
        <v>iJR</v>
      </c>
      <c r="H111">
        <f>2</f>
        <v>2</v>
      </c>
      <c r="I111" t="str">
        <f>"for"</f>
        <v>for</v>
      </c>
      <c r="J111">
        <f>LOG10(Table13[[#This Row],[Time]])</f>
        <v>0.13861843389949247</v>
      </c>
    </row>
    <row r="112" spans="1:10" x14ac:dyDescent="0.45">
      <c r="A112">
        <v>110</v>
      </c>
      <c r="B112">
        <v>0.89381999999999995</v>
      </c>
      <c r="C112">
        <v>2.6070199999999999</v>
      </c>
      <c r="D112">
        <v>4.6749999999999998</v>
      </c>
      <c r="E112" t="str">
        <f t="shared" si="12"/>
        <v>M</v>
      </c>
      <c r="F112">
        <v>30</v>
      </c>
      <c r="G112" t="str">
        <f>"iJR"</f>
        <v>iJR</v>
      </c>
      <c r="H112">
        <f>2</f>
        <v>2</v>
      </c>
      <c r="I112" t="str">
        <f>"for"</f>
        <v>for</v>
      </c>
      <c r="J112">
        <f>LOG10(Table13[[#This Row],[Time]])</f>
        <v>0.66978161520853652</v>
      </c>
    </row>
    <row r="113" spans="1:10" x14ac:dyDescent="0.45">
      <c r="A113">
        <v>111</v>
      </c>
      <c r="B113">
        <v>0.36878</v>
      </c>
      <c r="C113">
        <v>33.974069999999998</v>
      </c>
      <c r="D113">
        <v>1.2509999999999999</v>
      </c>
      <c r="E113" t="str">
        <f t="shared" si="12"/>
        <v>M</v>
      </c>
      <c r="F113">
        <v>40</v>
      </c>
      <c r="G113" t="str">
        <f>"iJR"</f>
        <v>iJR</v>
      </c>
      <c r="H113">
        <f>2</f>
        <v>2</v>
      </c>
      <c r="I113" t="str">
        <f>"for"</f>
        <v>for</v>
      </c>
      <c r="J113">
        <f>LOG10(Table13[[#This Row],[Time]])</f>
        <v>9.7257309693419919E-2</v>
      </c>
    </row>
    <row r="114" spans="1:10" x14ac:dyDescent="0.45">
      <c r="A114">
        <v>112</v>
      </c>
      <c r="B114">
        <v>0.90613999999999995</v>
      </c>
      <c r="C114">
        <v>0.83182</v>
      </c>
      <c r="D114">
        <v>4.8280000000000003</v>
      </c>
      <c r="E114" t="str">
        <f t="shared" si="12"/>
        <v>M</v>
      </c>
      <c r="F114">
        <v>50</v>
      </c>
      <c r="G114" t="str">
        <f>"iJR"</f>
        <v>iJR</v>
      </c>
      <c r="H114">
        <f>2</f>
        <v>2</v>
      </c>
      <c r="I114" t="str">
        <f>"for"</f>
        <v>for</v>
      </c>
      <c r="J114">
        <f>LOG10(Table13[[#This Row],[Time]])</f>
        <v>0.68376726142531163</v>
      </c>
    </row>
    <row r="115" spans="1:10" x14ac:dyDescent="0.45">
      <c r="A115">
        <v>113</v>
      </c>
      <c r="B115">
        <v>0.89387000000000005</v>
      </c>
      <c r="C115">
        <v>2.6008300000000002</v>
      </c>
      <c r="D115">
        <v>5.7439999999999998</v>
      </c>
      <c r="E115" t="str">
        <f t="shared" si="12"/>
        <v>M</v>
      </c>
      <c r="F115">
        <v>60</v>
      </c>
      <c r="G115" t="str">
        <f>"iJR"</f>
        <v>iJR</v>
      </c>
      <c r="H115">
        <f>2</f>
        <v>2</v>
      </c>
      <c r="I115" t="str">
        <f>"for"</f>
        <v>for</v>
      </c>
      <c r="J115">
        <f>LOG10(Table13[[#This Row],[Time]])</f>
        <v>0.75921443123424392</v>
      </c>
    </row>
    <row r="116" spans="1:10" x14ac:dyDescent="0.45">
      <c r="A116">
        <v>114</v>
      </c>
      <c r="B116">
        <v>0.90846000000000005</v>
      </c>
      <c r="C116">
        <v>0.34467999999999999</v>
      </c>
      <c r="D116">
        <v>3.8540000000000001</v>
      </c>
      <c r="E116" t="str">
        <f t="shared" si="12"/>
        <v>M</v>
      </c>
      <c r="F116">
        <v>70</v>
      </c>
      <c r="G116" t="str">
        <f>"iJR"</f>
        <v>iJR</v>
      </c>
      <c r="H116">
        <f>2</f>
        <v>2</v>
      </c>
      <c r="I116" t="str">
        <f>"for"</f>
        <v>for</v>
      </c>
      <c r="J116">
        <f>LOG10(Table13[[#This Row],[Time]])</f>
        <v>0.58591171031943412</v>
      </c>
    </row>
    <row r="117" spans="1:10" x14ac:dyDescent="0.45">
      <c r="A117">
        <v>115</v>
      </c>
      <c r="B117">
        <v>0.91117999999999999</v>
      </c>
      <c r="C117">
        <v>0.33609</v>
      </c>
      <c r="D117">
        <v>5.6920000000000002</v>
      </c>
      <c r="E117" t="str">
        <f t="shared" si="12"/>
        <v>M</v>
      </c>
      <c r="F117">
        <v>80</v>
      </c>
      <c r="G117" t="str">
        <f>"iJR"</f>
        <v>iJR</v>
      </c>
      <c r="H117">
        <f>2</f>
        <v>2</v>
      </c>
      <c r="I117" t="str">
        <f>"for"</f>
        <v>for</v>
      </c>
      <c r="J117">
        <f>LOG10(Table13[[#This Row],[Time]])</f>
        <v>0.75526489141224673</v>
      </c>
    </row>
    <row r="118" spans="1:10" x14ac:dyDescent="0.45">
      <c r="A118">
        <v>116</v>
      </c>
      <c r="B118">
        <v>0.82974999999999999</v>
      </c>
      <c r="C118">
        <v>10.85661</v>
      </c>
      <c r="D118">
        <v>2.4289999999999998</v>
      </c>
      <c r="E118" t="str">
        <f t="shared" si="12"/>
        <v>M</v>
      </c>
      <c r="F118">
        <v>90</v>
      </c>
      <c r="G118" t="str">
        <f>"iJR"</f>
        <v>iJR</v>
      </c>
      <c r="H118">
        <f>2</f>
        <v>2</v>
      </c>
      <c r="I118" t="str">
        <f>"for"</f>
        <v>for</v>
      </c>
      <c r="J118">
        <f>LOG10(Table13[[#This Row],[Time]])</f>
        <v>0.38542751480513054</v>
      </c>
    </row>
    <row r="119" spans="1:10" x14ac:dyDescent="0.45">
      <c r="A119">
        <v>117</v>
      </c>
      <c r="B119">
        <v>0.91117999999999999</v>
      </c>
      <c r="C119">
        <v>0.33476</v>
      </c>
      <c r="D119">
        <v>4.1120000000000001</v>
      </c>
      <c r="E119" t="str">
        <f t="shared" ref="E119:E127" si="13">"O"</f>
        <v>O</v>
      </c>
      <c r="F119">
        <v>10</v>
      </c>
      <c r="G119" t="str">
        <f>"iJR"</f>
        <v>iJR</v>
      </c>
      <c r="H119">
        <f>2</f>
        <v>2</v>
      </c>
      <c r="I119" t="str">
        <f>"for"</f>
        <v>for</v>
      </c>
      <c r="J119">
        <f>LOG10(Table13[[#This Row],[Time]])</f>
        <v>0.61405310598721929</v>
      </c>
    </row>
    <row r="120" spans="1:10" x14ac:dyDescent="0.45">
      <c r="A120">
        <v>118</v>
      </c>
      <c r="B120">
        <v>0.91117999999999999</v>
      </c>
      <c r="C120">
        <v>0.33476</v>
      </c>
      <c r="D120">
        <v>4.1260000000000003</v>
      </c>
      <c r="E120" t="str">
        <f t="shared" si="13"/>
        <v>O</v>
      </c>
      <c r="F120">
        <v>20</v>
      </c>
      <c r="G120" t="str">
        <f>"iJR"</f>
        <v>iJR</v>
      </c>
      <c r="H120">
        <f>2</f>
        <v>2</v>
      </c>
      <c r="I120" t="str">
        <f>"for"</f>
        <v>for</v>
      </c>
      <c r="J120">
        <f>LOG10(Table13[[#This Row],[Time]])</f>
        <v>0.61552922363713281</v>
      </c>
    </row>
    <row r="121" spans="1:10" x14ac:dyDescent="0.45">
      <c r="A121">
        <v>119</v>
      </c>
      <c r="B121">
        <v>0.91117999999999999</v>
      </c>
      <c r="C121">
        <v>0.33476</v>
      </c>
      <c r="D121">
        <v>4.077</v>
      </c>
      <c r="E121" t="str">
        <f t="shared" si="13"/>
        <v>O</v>
      </c>
      <c r="F121">
        <v>30</v>
      </c>
      <c r="G121" t="str">
        <f>"iJR"</f>
        <v>iJR</v>
      </c>
      <c r="H121">
        <f>2</f>
        <v>2</v>
      </c>
      <c r="I121" t="str">
        <f>"for"</f>
        <v>for</v>
      </c>
      <c r="J121">
        <f>LOG10(Table13[[#This Row],[Time]])</f>
        <v>0.61034071145215674</v>
      </c>
    </row>
    <row r="122" spans="1:10" x14ac:dyDescent="0.45">
      <c r="A122">
        <v>120</v>
      </c>
      <c r="B122">
        <v>0.91117999999999999</v>
      </c>
      <c r="C122">
        <v>0.33476</v>
      </c>
      <c r="D122">
        <v>4.2119999999999997</v>
      </c>
      <c r="E122" t="str">
        <f t="shared" si="13"/>
        <v>O</v>
      </c>
      <c r="F122">
        <v>40</v>
      </c>
      <c r="G122" t="str">
        <f>"iJR"</f>
        <v>iJR</v>
      </c>
      <c r="H122">
        <f>2</f>
        <v>2</v>
      </c>
      <c r="I122" t="str">
        <f>"for"</f>
        <v>for</v>
      </c>
      <c r="J122">
        <f>LOG10(Table13[[#This Row],[Time]])</f>
        <v>0.62448836251344886</v>
      </c>
    </row>
    <row r="123" spans="1:10" x14ac:dyDescent="0.45">
      <c r="A123">
        <v>121</v>
      </c>
      <c r="B123">
        <v>0.91117999999999999</v>
      </c>
      <c r="C123">
        <v>0.33476</v>
      </c>
      <c r="D123">
        <v>4.0910000000000002</v>
      </c>
      <c r="E123" t="str">
        <f t="shared" si="13"/>
        <v>O</v>
      </c>
      <c r="F123">
        <v>50</v>
      </c>
      <c r="G123" t="str">
        <f>"iJR"</f>
        <v>iJR</v>
      </c>
      <c r="H123">
        <f>2</f>
        <v>2</v>
      </c>
      <c r="I123" t="str">
        <f>"for"</f>
        <v>for</v>
      </c>
      <c r="J123">
        <f>LOG10(Table13[[#This Row],[Time]])</f>
        <v>0.61182947949837374</v>
      </c>
    </row>
    <row r="124" spans="1:10" x14ac:dyDescent="0.45">
      <c r="A124">
        <v>122</v>
      </c>
      <c r="B124">
        <v>0.55317000000000005</v>
      </c>
      <c r="C124">
        <v>27.581990000000001</v>
      </c>
      <c r="D124">
        <v>2.8170000000000002</v>
      </c>
      <c r="E124" t="str">
        <f t="shared" si="13"/>
        <v>O</v>
      </c>
      <c r="F124">
        <v>60</v>
      </c>
      <c r="G124" t="str">
        <f>"iJR"</f>
        <v>iJR</v>
      </c>
      <c r="H124">
        <f>2</f>
        <v>2</v>
      </c>
      <c r="I124" t="str">
        <f>"for"</f>
        <v>for</v>
      </c>
      <c r="J124">
        <f>LOG10(Table13[[#This Row],[Time]])</f>
        <v>0.44978684698577337</v>
      </c>
    </row>
    <row r="125" spans="1:10" x14ac:dyDescent="0.45">
      <c r="A125">
        <v>123</v>
      </c>
      <c r="B125">
        <v>0.91117999999999999</v>
      </c>
      <c r="C125">
        <v>0.33476</v>
      </c>
      <c r="D125">
        <v>3.5619999999999998</v>
      </c>
      <c r="E125" t="str">
        <f t="shared" si="13"/>
        <v>O</v>
      </c>
      <c r="F125">
        <v>70</v>
      </c>
      <c r="G125" t="str">
        <f>"iJR"</f>
        <v>iJR</v>
      </c>
      <c r="H125">
        <f>2</f>
        <v>2</v>
      </c>
      <c r="I125" t="str">
        <f>"for"</f>
        <v>for</v>
      </c>
      <c r="J125">
        <f>LOG10(Table13[[#This Row],[Time]])</f>
        <v>0.55169391512722477</v>
      </c>
    </row>
    <row r="126" spans="1:10" x14ac:dyDescent="0.45">
      <c r="A126">
        <v>124</v>
      </c>
      <c r="B126">
        <v>0.91117999999999999</v>
      </c>
      <c r="C126">
        <v>0.33474999999999999</v>
      </c>
      <c r="D126">
        <v>3.593</v>
      </c>
      <c r="E126" t="str">
        <f t="shared" si="13"/>
        <v>O</v>
      </c>
      <c r="F126">
        <v>80</v>
      </c>
      <c r="G126" t="str">
        <f>"iJR"</f>
        <v>iJR</v>
      </c>
      <c r="H126">
        <f>2</f>
        <v>2</v>
      </c>
      <c r="I126" t="str">
        <f>"for"</f>
        <v>for</v>
      </c>
      <c r="J126">
        <f>LOG10(Table13[[#This Row],[Time]])</f>
        <v>0.55545721720464947</v>
      </c>
    </row>
    <row r="127" spans="1:10" x14ac:dyDescent="0.45">
      <c r="A127">
        <v>125</v>
      </c>
      <c r="B127">
        <v>0.82974999999999999</v>
      </c>
      <c r="C127">
        <v>10.85661</v>
      </c>
      <c r="D127">
        <v>1.47</v>
      </c>
      <c r="E127" t="str">
        <f t="shared" si="13"/>
        <v>O</v>
      </c>
      <c r="F127">
        <v>90</v>
      </c>
      <c r="G127" t="str">
        <f>"iJR"</f>
        <v>iJR</v>
      </c>
      <c r="H127">
        <f>2</f>
        <v>2</v>
      </c>
      <c r="I127" t="str">
        <f>"for"</f>
        <v>for</v>
      </c>
      <c r="J127">
        <f>LOG10(Table13[[#This Row],[Time]])</f>
        <v>0.16731733474817609</v>
      </c>
    </row>
    <row r="128" spans="1:10" x14ac:dyDescent="0.45">
      <c r="A128">
        <v>126</v>
      </c>
      <c r="B128">
        <v>0.83375999999999995</v>
      </c>
      <c r="C128">
        <v>0.30629000000000001</v>
      </c>
      <c r="D128">
        <v>6.5110000000000001</v>
      </c>
      <c r="E128" t="str">
        <f t="shared" ref="E128:E136" si="14">"P"</f>
        <v>P</v>
      </c>
      <c r="F128">
        <v>10</v>
      </c>
      <c r="G128" t="str">
        <f>"iJR"</f>
        <v>iJR</v>
      </c>
      <c r="H128">
        <f>2</f>
        <v>2</v>
      </c>
      <c r="I128" t="str">
        <f>"for"</f>
        <v>for</v>
      </c>
      <c r="J128">
        <f>LOG10(Table13[[#This Row],[Time]])</f>
        <v>0.81364769534689663</v>
      </c>
    </row>
    <row r="129" spans="1:10" x14ac:dyDescent="0.45">
      <c r="A129">
        <v>127</v>
      </c>
      <c r="B129">
        <v>0.83477999999999997</v>
      </c>
      <c r="C129">
        <v>0.30667</v>
      </c>
      <c r="D129">
        <v>5.5819999999999999</v>
      </c>
      <c r="E129" t="str">
        <f t="shared" si="14"/>
        <v>P</v>
      </c>
      <c r="F129">
        <v>20</v>
      </c>
      <c r="G129" t="str">
        <f>"iJR"</f>
        <v>iJR</v>
      </c>
      <c r="H129">
        <f>2</f>
        <v>2</v>
      </c>
      <c r="I129" t="str">
        <f>"for"</f>
        <v>for</v>
      </c>
      <c r="J129">
        <f>LOG10(Table13[[#This Row],[Time]])</f>
        <v>0.74678983215261219</v>
      </c>
    </row>
    <row r="130" spans="1:10" x14ac:dyDescent="0.45">
      <c r="A130">
        <v>128</v>
      </c>
      <c r="B130">
        <v>0.83530000000000004</v>
      </c>
      <c r="C130">
        <v>0.30686000000000002</v>
      </c>
      <c r="D130">
        <v>5.7990000000000004</v>
      </c>
      <c r="E130" t="str">
        <f t="shared" si="14"/>
        <v>P</v>
      </c>
      <c r="F130">
        <v>30</v>
      </c>
      <c r="G130" t="str">
        <f>"iJR"</f>
        <v>iJR</v>
      </c>
      <c r="H130">
        <f>2</f>
        <v>2</v>
      </c>
      <c r="I130" t="str">
        <f>"for"</f>
        <v>for</v>
      </c>
      <c r="J130">
        <f>LOG10(Table13[[#This Row],[Time]])</f>
        <v>0.76335310874821549</v>
      </c>
    </row>
    <row r="131" spans="1:10" x14ac:dyDescent="0.45">
      <c r="A131">
        <v>129</v>
      </c>
      <c r="B131">
        <v>0.83375999999999995</v>
      </c>
      <c r="C131">
        <v>0.30629000000000001</v>
      </c>
      <c r="D131">
        <v>6.8689999999999998</v>
      </c>
      <c r="E131" t="str">
        <f t="shared" si="14"/>
        <v>P</v>
      </c>
      <c r="F131">
        <v>40</v>
      </c>
      <c r="G131" t="str">
        <f>"iJR"</f>
        <v>iJR</v>
      </c>
      <c r="H131">
        <f>2</f>
        <v>2</v>
      </c>
      <c r="I131" t="str">
        <f>"for"</f>
        <v>for</v>
      </c>
      <c r="J131">
        <f>LOG10(Table13[[#This Row],[Time]])</f>
        <v>0.83689351637643372</v>
      </c>
    </row>
    <row r="132" spans="1:10" x14ac:dyDescent="0.45">
      <c r="A132">
        <v>130</v>
      </c>
      <c r="B132">
        <v>0.83631999999999995</v>
      </c>
      <c r="C132">
        <v>0.30723</v>
      </c>
      <c r="D132">
        <v>5.548</v>
      </c>
      <c r="E132" t="str">
        <f t="shared" si="14"/>
        <v>P</v>
      </c>
      <c r="F132">
        <v>50</v>
      </c>
      <c r="G132" t="str">
        <f>"iJR"</f>
        <v>iJR</v>
      </c>
      <c r="H132">
        <f>2</f>
        <v>2</v>
      </c>
      <c r="I132" t="str">
        <f>"for"</f>
        <v>for</v>
      </c>
      <c r="J132">
        <f>LOG10(Table13[[#This Row],[Time]])</f>
        <v>0.74413645240124726</v>
      </c>
    </row>
    <row r="133" spans="1:10" x14ac:dyDescent="0.45">
      <c r="A133">
        <v>131</v>
      </c>
      <c r="B133">
        <v>0.83684000000000003</v>
      </c>
      <c r="C133">
        <v>0.30742000000000003</v>
      </c>
      <c r="D133">
        <v>5.3019999999999996</v>
      </c>
      <c r="E133" t="str">
        <f t="shared" si="14"/>
        <v>P</v>
      </c>
      <c r="F133">
        <v>60</v>
      </c>
      <c r="G133" t="str">
        <f>"iJR"</f>
        <v>iJR</v>
      </c>
      <c r="H133">
        <f>2</f>
        <v>2</v>
      </c>
      <c r="I133" t="str">
        <f>"for"</f>
        <v>for</v>
      </c>
      <c r="J133">
        <f>LOG10(Table13[[#This Row],[Time]])</f>
        <v>0.72443972339707463</v>
      </c>
    </row>
    <row r="134" spans="1:10" x14ac:dyDescent="0.45">
      <c r="A134">
        <v>132</v>
      </c>
      <c r="B134">
        <v>0.83375999999999995</v>
      </c>
      <c r="C134">
        <v>0.30629000000000001</v>
      </c>
      <c r="D134">
        <v>5.6539999999999999</v>
      </c>
      <c r="E134" t="str">
        <f t="shared" si="14"/>
        <v>P</v>
      </c>
      <c r="F134">
        <v>70</v>
      </c>
      <c r="G134" t="str">
        <f>"iJR"</f>
        <v>iJR</v>
      </c>
      <c r="H134">
        <f>2</f>
        <v>2</v>
      </c>
      <c r="I134" t="str">
        <f>"for"</f>
        <v>for</v>
      </c>
      <c r="J134">
        <f>LOG10(Table13[[#This Row],[Time]])</f>
        <v>0.75235580415350078</v>
      </c>
    </row>
    <row r="135" spans="1:10" x14ac:dyDescent="0.45">
      <c r="A135">
        <v>133</v>
      </c>
      <c r="B135">
        <v>0.83375999999999995</v>
      </c>
      <c r="C135">
        <v>0.30629000000000001</v>
      </c>
      <c r="D135">
        <v>5.15</v>
      </c>
      <c r="E135" t="str">
        <f t="shared" si="14"/>
        <v>P</v>
      </c>
      <c r="F135">
        <v>80</v>
      </c>
      <c r="G135" t="str">
        <f>"iJR"</f>
        <v>iJR</v>
      </c>
      <c r="H135">
        <f>2</f>
        <v>2</v>
      </c>
      <c r="I135" t="str">
        <f>"for"</f>
        <v>for</v>
      </c>
      <c r="J135">
        <f>LOG10(Table13[[#This Row],[Time]])</f>
        <v>0.71180722904119109</v>
      </c>
    </row>
    <row r="136" spans="1:10" x14ac:dyDescent="0.45">
      <c r="A136">
        <v>134</v>
      </c>
      <c r="B136">
        <v>0.83375999999999995</v>
      </c>
      <c r="C136">
        <v>0.30629000000000001</v>
      </c>
      <c r="D136">
        <v>4.0640000000000001</v>
      </c>
      <c r="E136" t="str">
        <f t="shared" si="14"/>
        <v>P</v>
      </c>
      <c r="F136">
        <v>90</v>
      </c>
      <c r="G136" t="str">
        <f>"iJR"</f>
        <v>iJR</v>
      </c>
      <c r="H136">
        <f>2</f>
        <v>2</v>
      </c>
      <c r="I136" t="str">
        <f>"for"</f>
        <v>for</v>
      </c>
      <c r="J136">
        <f>LOG10(Table13[[#This Row],[Time]])</f>
        <v>0.60895369927586285</v>
      </c>
    </row>
    <row r="137" spans="1:10" x14ac:dyDescent="0.45">
      <c r="A137">
        <v>135</v>
      </c>
      <c r="B137">
        <v>0.84292999999999996</v>
      </c>
      <c r="C137">
        <v>0.34799000000000002</v>
      </c>
      <c r="D137">
        <v>4.6399999999999997</v>
      </c>
      <c r="E137" t="str">
        <f t="shared" ref="E137:E145" si="15">"M"</f>
        <v>M</v>
      </c>
      <c r="F137">
        <v>10</v>
      </c>
      <c r="G137" t="str">
        <f>"iJR"</f>
        <v>iJR</v>
      </c>
      <c r="H137">
        <f>2</f>
        <v>2</v>
      </c>
      <c r="I137" t="str">
        <f>"fum"</f>
        <v>fum</v>
      </c>
      <c r="J137">
        <f>LOG10(Table13[[#This Row],[Time]])</f>
        <v>0.66651798055488087</v>
      </c>
    </row>
    <row r="138" spans="1:10" x14ac:dyDescent="0.45">
      <c r="A138">
        <v>136</v>
      </c>
      <c r="B138">
        <v>0.84292999999999996</v>
      </c>
      <c r="C138">
        <v>0.35150999999999999</v>
      </c>
      <c r="D138">
        <v>4.2530000000000001</v>
      </c>
      <c r="E138" t="str">
        <f t="shared" si="15"/>
        <v>M</v>
      </c>
      <c r="F138">
        <v>20</v>
      </c>
      <c r="G138" t="str">
        <f>"iJR"</f>
        <v>iJR</v>
      </c>
      <c r="H138">
        <f>2</f>
        <v>2</v>
      </c>
      <c r="I138" t="str">
        <f>"fum"</f>
        <v>fum</v>
      </c>
      <c r="J138">
        <f>LOG10(Table13[[#This Row],[Time]])</f>
        <v>0.62869538271402337</v>
      </c>
    </row>
    <row r="139" spans="1:10" x14ac:dyDescent="0.45">
      <c r="A139">
        <v>137</v>
      </c>
      <c r="B139">
        <v>0.84289999999999998</v>
      </c>
      <c r="C139">
        <v>0.41905999999999999</v>
      </c>
      <c r="D139">
        <v>4.3760000000000003</v>
      </c>
      <c r="E139" t="str">
        <f t="shared" si="15"/>
        <v>M</v>
      </c>
      <c r="F139">
        <v>30</v>
      </c>
      <c r="G139" t="str">
        <f>"iJR"</f>
        <v>iJR</v>
      </c>
      <c r="H139">
        <f>2</f>
        <v>2</v>
      </c>
      <c r="I139" t="str">
        <f>"fum"</f>
        <v>fum</v>
      </c>
      <c r="J139">
        <f>LOG10(Table13[[#This Row],[Time]])</f>
        <v>0.64107731332537443</v>
      </c>
    </row>
    <row r="140" spans="1:10" x14ac:dyDescent="0.45">
      <c r="A140">
        <v>138</v>
      </c>
      <c r="B140">
        <v>0.84292</v>
      </c>
      <c r="C140">
        <v>0.36548000000000003</v>
      </c>
      <c r="D140">
        <v>6.6189999999999998</v>
      </c>
      <c r="E140" t="str">
        <f t="shared" si="15"/>
        <v>M</v>
      </c>
      <c r="F140">
        <v>40</v>
      </c>
      <c r="G140" t="str">
        <f>"iJR"</f>
        <v>iJR</v>
      </c>
      <c r="H140">
        <f>2</f>
        <v>2</v>
      </c>
      <c r="I140" t="str">
        <f>"fum"</f>
        <v>fum</v>
      </c>
      <c r="J140">
        <f>LOG10(Table13[[#This Row],[Time]])</f>
        <v>0.82079238108820374</v>
      </c>
    </row>
    <row r="141" spans="1:10" x14ac:dyDescent="0.45">
      <c r="A141">
        <v>139</v>
      </c>
      <c r="B141">
        <v>0.46096999999999999</v>
      </c>
      <c r="C141">
        <v>9.2675599999999996</v>
      </c>
      <c r="D141">
        <v>1.9950000000000001</v>
      </c>
      <c r="E141" t="str">
        <f t="shared" si="15"/>
        <v>M</v>
      </c>
      <c r="F141">
        <v>50</v>
      </c>
      <c r="G141" t="str">
        <f>"iJR"</f>
        <v>iJR</v>
      </c>
      <c r="H141">
        <f>2</f>
        <v>2</v>
      </c>
      <c r="I141" t="str">
        <f>"fum"</f>
        <v>fum</v>
      </c>
      <c r="J141">
        <f>LOG10(Table13[[#This Row],[Time]])</f>
        <v>0.29994290002276708</v>
      </c>
    </row>
    <row r="142" spans="1:10" x14ac:dyDescent="0.45">
      <c r="A142">
        <v>140</v>
      </c>
      <c r="B142">
        <v>0.84296000000000004</v>
      </c>
      <c r="C142">
        <v>0.28732000000000002</v>
      </c>
      <c r="D142">
        <v>5.3360000000000003</v>
      </c>
      <c r="E142" t="str">
        <f t="shared" si="15"/>
        <v>M</v>
      </c>
      <c r="F142">
        <v>60</v>
      </c>
      <c r="G142" t="str">
        <f>"iJR"</f>
        <v>iJR</v>
      </c>
      <c r="H142">
        <f>2</f>
        <v>2</v>
      </c>
      <c r="I142" t="str">
        <f>"fum"</f>
        <v>fum</v>
      </c>
      <c r="J142">
        <f>LOG10(Table13[[#This Row],[Time]])</f>
        <v>0.72721582090849257</v>
      </c>
    </row>
    <row r="143" spans="1:10" x14ac:dyDescent="0.45">
      <c r="A143">
        <v>141</v>
      </c>
      <c r="B143">
        <v>0.84297</v>
      </c>
      <c r="C143">
        <v>0.26452999999999999</v>
      </c>
      <c r="D143">
        <v>5.2889999999999997</v>
      </c>
      <c r="E143" t="str">
        <f t="shared" si="15"/>
        <v>M</v>
      </c>
      <c r="F143">
        <v>70</v>
      </c>
      <c r="G143" t="str">
        <f>"iJR"</f>
        <v>iJR</v>
      </c>
      <c r="H143">
        <f>2</f>
        <v>2</v>
      </c>
      <c r="I143" t="str">
        <f>"fum"</f>
        <v>fum</v>
      </c>
      <c r="J143">
        <f>LOG10(Table13[[#This Row],[Time]])</f>
        <v>0.72337356701898448</v>
      </c>
    </row>
    <row r="144" spans="1:10" x14ac:dyDescent="0.45">
      <c r="A144">
        <v>142</v>
      </c>
      <c r="B144">
        <v>0.73755999999999999</v>
      </c>
      <c r="C144">
        <v>3.5976699999999999</v>
      </c>
      <c r="D144">
        <v>2.585</v>
      </c>
      <c r="E144" t="str">
        <f t="shared" si="15"/>
        <v>M</v>
      </c>
      <c r="F144">
        <v>80</v>
      </c>
      <c r="G144" t="str">
        <f>"iJR"</f>
        <v>iJR</v>
      </c>
      <c r="H144">
        <f>2</f>
        <v>2</v>
      </c>
      <c r="I144" t="str">
        <f>"fum"</f>
        <v>fum</v>
      </c>
      <c r="J144">
        <f>LOG10(Table13[[#This Row],[Time]])</f>
        <v>0.4124605474299613</v>
      </c>
    </row>
    <row r="145" spans="1:10" x14ac:dyDescent="0.45">
      <c r="A145">
        <v>143</v>
      </c>
      <c r="B145">
        <v>0.84543000000000001</v>
      </c>
      <c r="C145">
        <v>0.29751</v>
      </c>
      <c r="D145">
        <v>4.5149999999999997</v>
      </c>
      <c r="E145" t="str">
        <f t="shared" si="15"/>
        <v>M</v>
      </c>
      <c r="F145">
        <v>90</v>
      </c>
      <c r="G145" t="str">
        <f>"iJR"</f>
        <v>iJR</v>
      </c>
      <c r="H145">
        <f>2</f>
        <v>2</v>
      </c>
      <c r="I145" t="str">
        <f>"fum"</f>
        <v>fum</v>
      </c>
      <c r="J145">
        <f>LOG10(Table13[[#This Row],[Time]])</f>
        <v>0.65465775464952458</v>
      </c>
    </row>
    <row r="146" spans="1:10" x14ac:dyDescent="0.45">
      <c r="A146">
        <v>144</v>
      </c>
      <c r="B146">
        <v>0.84269000000000005</v>
      </c>
      <c r="C146">
        <v>0.88348000000000004</v>
      </c>
      <c r="D146">
        <v>4.1539999999999999</v>
      </c>
      <c r="E146" t="str">
        <f t="shared" ref="E146:E154" si="16">"O"</f>
        <v>O</v>
      </c>
      <c r="F146">
        <v>10</v>
      </c>
      <c r="G146" t="str">
        <f>"iJR"</f>
        <v>iJR</v>
      </c>
      <c r="H146">
        <f>2</f>
        <v>2</v>
      </c>
      <c r="I146" t="str">
        <f>"fum"</f>
        <v>fum</v>
      </c>
      <c r="J146">
        <f>LOG10(Table13[[#This Row],[Time]])</f>
        <v>0.61846649219908034</v>
      </c>
    </row>
    <row r="147" spans="1:10" x14ac:dyDescent="0.45">
      <c r="A147">
        <v>145</v>
      </c>
      <c r="B147">
        <v>0.84269000000000005</v>
      </c>
      <c r="C147">
        <v>0.88348000000000004</v>
      </c>
      <c r="D147">
        <v>4.0990000000000002</v>
      </c>
      <c r="E147" t="str">
        <f t="shared" si="16"/>
        <v>O</v>
      </c>
      <c r="F147">
        <v>20</v>
      </c>
      <c r="G147" t="str">
        <f>"iJR"</f>
        <v>iJR</v>
      </c>
      <c r="H147">
        <f>2</f>
        <v>2</v>
      </c>
      <c r="I147" t="str">
        <f>"fum"</f>
        <v>fum</v>
      </c>
      <c r="J147">
        <f>LOG10(Table13[[#This Row],[Time]])</f>
        <v>0.61267791831650176</v>
      </c>
    </row>
    <row r="148" spans="1:10" x14ac:dyDescent="0.45">
      <c r="A148">
        <v>146</v>
      </c>
      <c r="B148">
        <v>0.27657999999999999</v>
      </c>
      <c r="C148">
        <v>12.78881</v>
      </c>
      <c r="D148">
        <v>1.9219999999999999</v>
      </c>
      <c r="E148" t="str">
        <f t="shared" si="16"/>
        <v>O</v>
      </c>
      <c r="F148">
        <v>30</v>
      </c>
      <c r="G148" t="str">
        <f>"iJR"</f>
        <v>iJR</v>
      </c>
      <c r="H148">
        <f>2</f>
        <v>2</v>
      </c>
      <c r="I148" t="str">
        <f>"fum"</f>
        <v>fum</v>
      </c>
      <c r="J148">
        <f>LOG10(Table13[[#This Row],[Time]])</f>
        <v>0.28375338333252653</v>
      </c>
    </row>
    <row r="149" spans="1:10" x14ac:dyDescent="0.45">
      <c r="A149">
        <v>147</v>
      </c>
      <c r="B149">
        <v>0.36878</v>
      </c>
      <c r="C149">
        <v>11.142580000000001</v>
      </c>
      <c r="D149">
        <v>2.62</v>
      </c>
      <c r="E149" t="str">
        <f t="shared" si="16"/>
        <v>O</v>
      </c>
      <c r="F149">
        <v>40</v>
      </c>
      <c r="G149" t="str">
        <f>"iJR"</f>
        <v>iJR</v>
      </c>
      <c r="H149">
        <f>2</f>
        <v>2</v>
      </c>
      <c r="I149" t="str">
        <f>"fum"</f>
        <v>fum</v>
      </c>
      <c r="J149">
        <f>LOG10(Table13[[#This Row],[Time]])</f>
        <v>0.41830129131974547</v>
      </c>
    </row>
    <row r="150" spans="1:10" x14ac:dyDescent="0.45">
      <c r="A150">
        <v>148</v>
      </c>
      <c r="B150">
        <v>0.84269000000000005</v>
      </c>
      <c r="C150">
        <v>0.88348000000000004</v>
      </c>
      <c r="D150">
        <v>4.069</v>
      </c>
      <c r="E150" t="str">
        <f t="shared" si="16"/>
        <v>O</v>
      </c>
      <c r="F150">
        <v>50</v>
      </c>
      <c r="G150" t="str">
        <f>"iJR"</f>
        <v>iJR</v>
      </c>
      <c r="H150">
        <f>2</f>
        <v>2</v>
      </c>
      <c r="I150" t="str">
        <f>"fum"</f>
        <v>fum</v>
      </c>
      <c r="J150">
        <f>LOG10(Table13[[#This Row],[Time]])</f>
        <v>0.60948768985328527</v>
      </c>
    </row>
    <row r="151" spans="1:10" x14ac:dyDescent="0.45">
      <c r="A151">
        <v>149</v>
      </c>
      <c r="B151">
        <v>0.55317000000000005</v>
      </c>
      <c r="C151">
        <v>7.3925299999999998</v>
      </c>
      <c r="D151">
        <v>2.133</v>
      </c>
      <c r="E151" t="str">
        <f t="shared" si="16"/>
        <v>O</v>
      </c>
      <c r="F151">
        <v>60</v>
      </c>
      <c r="G151" t="str">
        <f>"iJR"</f>
        <v>iJR</v>
      </c>
      <c r="H151">
        <f>2</f>
        <v>2</v>
      </c>
      <c r="I151" t="str">
        <f>"fum"</f>
        <v>fum</v>
      </c>
      <c r="J151">
        <f>LOG10(Table13[[#This Row],[Time]])</f>
        <v>0.32899085544942874</v>
      </c>
    </row>
    <row r="152" spans="1:10" x14ac:dyDescent="0.45">
      <c r="A152">
        <v>150</v>
      </c>
      <c r="B152">
        <v>0.64536000000000004</v>
      </c>
      <c r="C152">
        <v>5.5174300000000001</v>
      </c>
      <c r="D152">
        <v>2.927</v>
      </c>
      <c r="E152" t="str">
        <f t="shared" si="16"/>
        <v>O</v>
      </c>
      <c r="F152">
        <v>70</v>
      </c>
      <c r="G152" t="str">
        <f>"iJR"</f>
        <v>iJR</v>
      </c>
      <c r="H152">
        <f>2</f>
        <v>2</v>
      </c>
      <c r="I152" t="str">
        <f>"fum"</f>
        <v>fum</v>
      </c>
      <c r="J152">
        <f>LOG10(Table13[[#This Row],[Time]])</f>
        <v>0.46642272243379196</v>
      </c>
    </row>
    <row r="153" spans="1:10" x14ac:dyDescent="0.45">
      <c r="A153">
        <v>151</v>
      </c>
      <c r="B153">
        <v>0.84269000000000005</v>
      </c>
      <c r="C153">
        <v>0.88348000000000004</v>
      </c>
      <c r="D153">
        <v>3.1469999999999998</v>
      </c>
      <c r="E153" t="str">
        <f t="shared" si="16"/>
        <v>O</v>
      </c>
      <c r="F153">
        <v>80</v>
      </c>
      <c r="G153" t="str">
        <f>"iJR"</f>
        <v>iJR</v>
      </c>
      <c r="H153">
        <f>2</f>
        <v>2</v>
      </c>
      <c r="I153" t="str">
        <f>"fum"</f>
        <v>fum</v>
      </c>
      <c r="J153">
        <f>LOG10(Table13[[#This Row],[Time]])</f>
        <v>0.49789674291322028</v>
      </c>
    </row>
    <row r="154" spans="1:10" x14ac:dyDescent="0.45">
      <c r="A154">
        <v>152</v>
      </c>
      <c r="B154">
        <v>0.84269000000000005</v>
      </c>
      <c r="C154">
        <v>0.88348000000000004</v>
      </c>
      <c r="D154">
        <v>2.3330000000000002</v>
      </c>
      <c r="E154" t="str">
        <f t="shared" si="16"/>
        <v>O</v>
      </c>
      <c r="F154">
        <v>90</v>
      </c>
      <c r="G154" t="str">
        <f>"iJR"</f>
        <v>iJR</v>
      </c>
      <c r="H154">
        <f>2</f>
        <v>2</v>
      </c>
      <c r="I154" t="str">
        <f>"fum"</f>
        <v>fum</v>
      </c>
      <c r="J154">
        <f>LOG10(Table13[[#This Row],[Time]])</f>
        <v>0.36791473879375264</v>
      </c>
    </row>
    <row r="155" spans="1:10" x14ac:dyDescent="0.45">
      <c r="A155">
        <v>153</v>
      </c>
      <c r="B155">
        <v>0.84297</v>
      </c>
      <c r="C155">
        <v>0.26402999999999999</v>
      </c>
      <c r="D155">
        <v>6.1580000000000004</v>
      </c>
      <c r="E155" t="str">
        <f t="shared" ref="E155:E163" si="17">"P"</f>
        <v>P</v>
      </c>
      <c r="F155">
        <v>10</v>
      </c>
      <c r="G155" t="str">
        <f>"iJR"</f>
        <v>iJR</v>
      </c>
      <c r="H155">
        <f>2</f>
        <v>2</v>
      </c>
      <c r="I155" t="str">
        <f>"fum"</f>
        <v>fum</v>
      </c>
      <c r="J155">
        <f>LOG10(Table13[[#This Row],[Time]])</f>
        <v>0.78943968456717928</v>
      </c>
    </row>
    <row r="156" spans="1:10" x14ac:dyDescent="0.45">
      <c r="A156">
        <v>154</v>
      </c>
      <c r="B156">
        <v>0.84297</v>
      </c>
      <c r="C156">
        <v>0.26402999999999999</v>
      </c>
      <c r="D156">
        <v>5.0259999999999998</v>
      </c>
      <c r="E156" t="str">
        <f t="shared" si="17"/>
        <v>P</v>
      </c>
      <c r="F156">
        <v>20</v>
      </c>
      <c r="G156" t="str">
        <f>"iJR"</f>
        <v>iJR</v>
      </c>
      <c r="H156">
        <f>2</f>
        <v>2</v>
      </c>
      <c r="I156" t="str">
        <f>"fum"</f>
        <v>fum</v>
      </c>
      <c r="J156">
        <f>LOG10(Table13[[#This Row],[Time]])</f>
        <v>0.7012224842565572</v>
      </c>
    </row>
    <row r="157" spans="1:10" x14ac:dyDescent="0.45">
      <c r="A157">
        <v>155</v>
      </c>
      <c r="B157">
        <v>0.27657999999999999</v>
      </c>
      <c r="C157">
        <v>12.73535</v>
      </c>
      <c r="D157">
        <v>1.7829999999999999</v>
      </c>
      <c r="E157" t="str">
        <f t="shared" si="17"/>
        <v>P</v>
      </c>
      <c r="F157">
        <v>30</v>
      </c>
      <c r="G157" t="str">
        <f>"iJR"</f>
        <v>iJR</v>
      </c>
      <c r="H157">
        <f>2</f>
        <v>2</v>
      </c>
      <c r="I157" t="str">
        <f>"fum"</f>
        <v>fum</v>
      </c>
      <c r="J157">
        <f>LOG10(Table13[[#This Row],[Time]])</f>
        <v>0.25115134317535459</v>
      </c>
    </row>
    <row r="158" spans="1:10" x14ac:dyDescent="0.45">
      <c r="A158">
        <v>156</v>
      </c>
      <c r="B158">
        <v>0.84452000000000005</v>
      </c>
      <c r="C158">
        <v>0.26451999999999998</v>
      </c>
      <c r="D158">
        <v>4.5640000000000001</v>
      </c>
      <c r="E158" t="str">
        <f t="shared" si="17"/>
        <v>P</v>
      </c>
      <c r="F158">
        <v>40</v>
      </c>
      <c r="G158" t="str">
        <f>"iJR"</f>
        <v>iJR</v>
      </c>
      <c r="H158">
        <f>2</f>
        <v>2</v>
      </c>
      <c r="I158" t="str">
        <f>"fum"</f>
        <v>fum</v>
      </c>
      <c r="J158">
        <f>LOG10(Table13[[#This Row],[Time]])</f>
        <v>0.65934563574617699</v>
      </c>
    </row>
    <row r="159" spans="1:10" x14ac:dyDescent="0.45">
      <c r="A159">
        <v>157</v>
      </c>
      <c r="B159">
        <v>0.84491000000000005</v>
      </c>
      <c r="C159">
        <v>0.26463999999999999</v>
      </c>
      <c r="D159">
        <v>4.4560000000000004</v>
      </c>
      <c r="E159" t="str">
        <f t="shared" si="17"/>
        <v>P</v>
      </c>
      <c r="F159">
        <v>50</v>
      </c>
      <c r="G159" t="str">
        <f>"iJR"</f>
        <v>iJR</v>
      </c>
      <c r="H159">
        <f>2</f>
        <v>2</v>
      </c>
      <c r="I159" t="str">
        <f>"fum"</f>
        <v>fum</v>
      </c>
      <c r="J159">
        <f>LOG10(Table13[[#This Row],[Time]])</f>
        <v>0.64894518216567254</v>
      </c>
    </row>
    <row r="160" spans="1:10" x14ac:dyDescent="0.45">
      <c r="A160">
        <v>158</v>
      </c>
      <c r="B160">
        <v>0.84297</v>
      </c>
      <c r="C160">
        <v>0.26402999999999999</v>
      </c>
      <c r="D160">
        <v>5.1180000000000003</v>
      </c>
      <c r="E160" t="str">
        <f t="shared" si="17"/>
        <v>P</v>
      </c>
      <c r="F160">
        <v>60</v>
      </c>
      <c r="G160" t="str">
        <f>"iJR"</f>
        <v>iJR</v>
      </c>
      <c r="H160">
        <f>2</f>
        <v>2</v>
      </c>
      <c r="I160" t="str">
        <f>"fum"</f>
        <v>fum</v>
      </c>
      <c r="J160">
        <f>LOG10(Table13[[#This Row],[Time]])</f>
        <v>0.70910028155116667</v>
      </c>
    </row>
    <row r="161" spans="1:10" x14ac:dyDescent="0.45">
      <c r="A161">
        <v>159</v>
      </c>
      <c r="B161">
        <v>0.84297</v>
      </c>
      <c r="C161">
        <v>0.26402999999999999</v>
      </c>
      <c r="D161">
        <v>4.4859999999999998</v>
      </c>
      <c r="E161" t="str">
        <f t="shared" si="17"/>
        <v>P</v>
      </c>
      <c r="F161">
        <v>70</v>
      </c>
      <c r="G161" t="str">
        <f>"iJR"</f>
        <v>iJR</v>
      </c>
      <c r="H161">
        <f>2</f>
        <v>2</v>
      </c>
      <c r="I161" t="str">
        <f>"fum"</f>
        <v>fum</v>
      </c>
      <c r="J161">
        <f>LOG10(Table13[[#This Row],[Time]])</f>
        <v>0.65185926924694892</v>
      </c>
    </row>
    <row r="162" spans="1:10" x14ac:dyDescent="0.45">
      <c r="A162">
        <v>160</v>
      </c>
      <c r="B162">
        <v>0.84297</v>
      </c>
      <c r="C162">
        <v>0.26402999999999999</v>
      </c>
      <c r="D162">
        <v>3.1320000000000001</v>
      </c>
      <c r="E162" t="str">
        <f t="shared" si="17"/>
        <v>P</v>
      </c>
      <c r="F162">
        <v>80</v>
      </c>
      <c r="G162" t="str">
        <f>"iJR"</f>
        <v>iJR</v>
      </c>
      <c r="H162">
        <f>2</f>
        <v>2</v>
      </c>
      <c r="I162" t="str">
        <f>"fum"</f>
        <v>fum</v>
      </c>
      <c r="J162">
        <f>LOG10(Table13[[#This Row],[Time]])</f>
        <v>0.49582175338590578</v>
      </c>
    </row>
    <row r="163" spans="1:10" x14ac:dyDescent="0.45">
      <c r="A163">
        <v>161</v>
      </c>
      <c r="B163">
        <v>0.84297</v>
      </c>
      <c r="C163">
        <v>0.26402999999999999</v>
      </c>
      <c r="D163">
        <v>2.15</v>
      </c>
      <c r="E163" t="str">
        <f t="shared" si="17"/>
        <v>P</v>
      </c>
      <c r="F163">
        <v>90</v>
      </c>
      <c r="G163" t="str">
        <f>"iJR"</f>
        <v>iJR</v>
      </c>
      <c r="H163">
        <f>2</f>
        <v>2</v>
      </c>
      <c r="I163" t="str">
        <f>"fum"</f>
        <v>fum</v>
      </c>
      <c r="J163">
        <f>LOG10(Table13[[#This Row],[Time]])</f>
        <v>0.33243845991560533</v>
      </c>
    </row>
    <row r="164" spans="1:10" x14ac:dyDescent="0.45">
      <c r="A164">
        <v>162</v>
      </c>
      <c r="B164">
        <v>7.9189999999999997E-2</v>
      </c>
      <c r="C164">
        <v>18.781860000000002</v>
      </c>
      <c r="D164">
        <v>23.707000000000001</v>
      </c>
      <c r="E164" t="str">
        <f t="shared" ref="E164:E172" si="18">"M"</f>
        <v>M</v>
      </c>
      <c r="F164">
        <v>10</v>
      </c>
      <c r="G164" t="str">
        <f>"iJO"</f>
        <v>iJO</v>
      </c>
      <c r="H164">
        <v>3</v>
      </c>
      <c r="I164" t="str">
        <f>"ac"</f>
        <v>ac</v>
      </c>
      <c r="J164">
        <f>LOG10(Table13[[#This Row],[Time]])</f>
        <v>1.3748765997024033</v>
      </c>
    </row>
    <row r="165" spans="1:10" x14ac:dyDescent="0.45">
      <c r="A165">
        <v>163</v>
      </c>
      <c r="B165">
        <v>7.9189999999999997E-2</v>
      </c>
      <c r="C165">
        <v>18.781870000000001</v>
      </c>
      <c r="D165">
        <v>78.561999999999998</v>
      </c>
      <c r="E165" t="str">
        <f t="shared" si="18"/>
        <v>M</v>
      </c>
      <c r="F165">
        <v>20</v>
      </c>
      <c r="G165" t="str">
        <f>"iJO"</f>
        <v>iJO</v>
      </c>
      <c r="H165">
        <f>3</f>
        <v>3</v>
      </c>
      <c r="I165" t="str">
        <f>"ac"</f>
        <v>ac</v>
      </c>
      <c r="J165">
        <f>LOG10(Table13[[#This Row],[Time]])</f>
        <v>1.8952125310149881</v>
      </c>
    </row>
    <row r="166" spans="1:10" x14ac:dyDescent="0.45">
      <c r="A166">
        <v>164</v>
      </c>
      <c r="B166">
        <v>7.9189999999999997E-2</v>
      </c>
      <c r="C166">
        <v>18.781860000000002</v>
      </c>
      <c r="D166">
        <v>18.733000000000001</v>
      </c>
      <c r="E166" t="str">
        <f t="shared" si="18"/>
        <v>M</v>
      </c>
      <c r="F166">
        <v>30</v>
      </c>
      <c r="G166" t="str">
        <f>"iJO"</f>
        <v>iJO</v>
      </c>
      <c r="H166">
        <f>3</f>
        <v>3</v>
      </c>
      <c r="I166" t="str">
        <f>"ac"</f>
        <v>ac</v>
      </c>
      <c r="J166">
        <f>LOG10(Table13[[#This Row],[Time]])</f>
        <v>1.2726073331208261</v>
      </c>
    </row>
    <row r="167" spans="1:10" x14ac:dyDescent="0.45">
      <c r="A167">
        <v>165</v>
      </c>
      <c r="B167">
        <v>0.12719</v>
      </c>
      <c r="C167">
        <v>18.043710000000001</v>
      </c>
      <c r="D167">
        <v>15.677</v>
      </c>
      <c r="E167" t="str">
        <f t="shared" si="18"/>
        <v>M</v>
      </c>
      <c r="F167">
        <v>40</v>
      </c>
      <c r="G167" t="str">
        <f>"iJO"</f>
        <v>iJO</v>
      </c>
      <c r="H167">
        <f>3</f>
        <v>3</v>
      </c>
      <c r="I167" t="str">
        <f>"ac"</f>
        <v>ac</v>
      </c>
      <c r="J167">
        <f>LOG10(Table13[[#This Row],[Time]])</f>
        <v>1.1952629583420615</v>
      </c>
    </row>
    <row r="168" spans="1:10" x14ac:dyDescent="0.45">
      <c r="A168">
        <v>166</v>
      </c>
      <c r="B168">
        <v>0.12719</v>
      </c>
      <c r="C168">
        <v>18.043690000000002</v>
      </c>
      <c r="D168">
        <v>23.338000000000001</v>
      </c>
      <c r="E168" t="str">
        <f t="shared" si="18"/>
        <v>M</v>
      </c>
      <c r="F168">
        <v>50</v>
      </c>
      <c r="G168" t="str">
        <f>"iJO"</f>
        <v>iJO</v>
      </c>
      <c r="H168">
        <f>3</f>
        <v>3</v>
      </c>
      <c r="I168" t="str">
        <f>"ac"</f>
        <v>ac</v>
      </c>
      <c r="J168">
        <f>LOG10(Table13[[#This Row],[Time]])</f>
        <v>1.3680636355062434</v>
      </c>
    </row>
    <row r="169" spans="1:10" x14ac:dyDescent="0.45">
      <c r="A169">
        <v>167</v>
      </c>
      <c r="B169">
        <v>0.17867</v>
      </c>
      <c r="C169">
        <v>17.216570000000001</v>
      </c>
      <c r="D169">
        <v>9.5630000000000006</v>
      </c>
      <c r="E169" t="str">
        <f t="shared" si="18"/>
        <v>M</v>
      </c>
      <c r="F169">
        <v>60</v>
      </c>
      <c r="G169" t="str">
        <f>"iJO"</f>
        <v>iJO</v>
      </c>
      <c r="H169">
        <f>3</f>
        <v>3</v>
      </c>
      <c r="I169" t="str">
        <f>"ac"</f>
        <v>ac</v>
      </c>
      <c r="J169">
        <f>LOG10(Table13[[#This Row],[Time]])</f>
        <v>0.98059415577622022</v>
      </c>
    </row>
    <row r="170" spans="1:10" x14ac:dyDescent="0.45">
      <c r="A170">
        <v>168</v>
      </c>
      <c r="B170">
        <v>0.17867</v>
      </c>
      <c r="C170">
        <v>17.216560000000001</v>
      </c>
      <c r="D170">
        <v>16.654</v>
      </c>
      <c r="E170" t="str">
        <f t="shared" si="18"/>
        <v>M</v>
      </c>
      <c r="F170">
        <v>70</v>
      </c>
      <c r="G170" t="str">
        <f>"iJO"</f>
        <v>iJO</v>
      </c>
      <c r="H170">
        <f>3</f>
        <v>3</v>
      </c>
      <c r="I170" t="str">
        <f>"ac"</f>
        <v>ac</v>
      </c>
      <c r="J170">
        <f>LOG10(Table13[[#This Row],[Time]])</f>
        <v>1.2215185603222789</v>
      </c>
    </row>
    <row r="171" spans="1:10" x14ac:dyDescent="0.45">
      <c r="A171">
        <v>169</v>
      </c>
      <c r="B171">
        <v>0.19320000000000001</v>
      </c>
      <c r="C171">
        <v>17.033629999999999</v>
      </c>
      <c r="D171">
        <v>9.8940000000000001</v>
      </c>
      <c r="E171" t="str">
        <f t="shared" si="18"/>
        <v>M</v>
      </c>
      <c r="F171">
        <v>80</v>
      </c>
      <c r="G171" t="str">
        <f>"iJO"</f>
        <v>iJO</v>
      </c>
      <c r="H171">
        <f>3</f>
        <v>3</v>
      </c>
      <c r="I171" t="str">
        <f>"ac"</f>
        <v>ac</v>
      </c>
      <c r="J171">
        <f>LOG10(Table13[[#This Row],[Time]])</f>
        <v>0.99537190602816239</v>
      </c>
    </row>
    <row r="172" spans="1:10" x14ac:dyDescent="0.45">
      <c r="A172">
        <v>170</v>
      </c>
      <c r="B172">
        <v>0.24007999999999999</v>
      </c>
      <c r="C172">
        <v>8.2182300000000001</v>
      </c>
      <c r="D172">
        <v>9.3190000000000008</v>
      </c>
      <c r="E172" t="str">
        <f t="shared" si="18"/>
        <v>M</v>
      </c>
      <c r="F172">
        <v>90</v>
      </c>
      <c r="G172" t="str">
        <f>"iJO"</f>
        <v>iJO</v>
      </c>
      <c r="H172">
        <f>3</f>
        <v>3</v>
      </c>
      <c r="I172" t="str">
        <f>"ac"</f>
        <v>ac</v>
      </c>
      <c r="J172">
        <f>LOG10(Table13[[#This Row],[Time]])</f>
        <v>0.96936931173352747</v>
      </c>
    </row>
    <row r="173" spans="1:10" x14ac:dyDescent="0.45">
      <c r="A173">
        <v>171</v>
      </c>
      <c r="B173">
        <v>7.9189999999999997E-2</v>
      </c>
      <c r="C173">
        <v>18.781849999999999</v>
      </c>
      <c r="D173">
        <v>62.759</v>
      </c>
      <c r="E173" t="str">
        <f t="shared" ref="E173:E181" si="19">"O"</f>
        <v>O</v>
      </c>
      <c r="F173">
        <v>10</v>
      </c>
      <c r="G173" t="str">
        <f>"iJO"</f>
        <v>iJO</v>
      </c>
      <c r="H173">
        <f>3</f>
        <v>3</v>
      </c>
      <c r="I173" t="str">
        <f>"ac"</f>
        <v>ac</v>
      </c>
      <c r="J173">
        <f>LOG10(Table13[[#This Row],[Time]])</f>
        <v>1.7976760149349453</v>
      </c>
    </row>
    <row r="174" spans="1:10" x14ac:dyDescent="0.45">
      <c r="A174">
        <v>172</v>
      </c>
      <c r="B174">
        <v>7.9189999999999997E-2</v>
      </c>
      <c r="C174">
        <v>18.781860000000002</v>
      </c>
      <c r="D174">
        <v>59.719000000000001</v>
      </c>
      <c r="E174" t="str">
        <f t="shared" si="19"/>
        <v>O</v>
      </c>
      <c r="F174">
        <v>20</v>
      </c>
      <c r="G174" t="str">
        <f>"iJO"</f>
        <v>iJO</v>
      </c>
      <c r="H174">
        <f>3</f>
        <v>3</v>
      </c>
      <c r="I174" t="str">
        <f>"ac"</f>
        <v>ac</v>
      </c>
      <c r="J174">
        <f>LOG10(Table13[[#This Row],[Time]])</f>
        <v>1.7761125268139049</v>
      </c>
    </row>
    <row r="175" spans="1:10" x14ac:dyDescent="0.45">
      <c r="A175">
        <v>173</v>
      </c>
      <c r="B175">
        <v>7.9189999999999997E-2</v>
      </c>
      <c r="C175">
        <v>18.782070000000001</v>
      </c>
      <c r="D175">
        <v>58.649000000000001</v>
      </c>
      <c r="E175" t="str">
        <f t="shared" si="19"/>
        <v>O</v>
      </c>
      <c r="F175">
        <v>30</v>
      </c>
      <c r="G175" t="str">
        <f>"iJO"</f>
        <v>iJO</v>
      </c>
      <c r="H175">
        <f>3</f>
        <v>3</v>
      </c>
      <c r="I175" t="str">
        <f>"ac"</f>
        <v>ac</v>
      </c>
      <c r="J175">
        <f>LOG10(Table13[[#This Row],[Time]])</f>
        <v>1.7682606115379185</v>
      </c>
    </row>
    <row r="176" spans="1:10" x14ac:dyDescent="0.45">
      <c r="A176">
        <v>174</v>
      </c>
      <c r="B176">
        <v>0.12719</v>
      </c>
      <c r="C176">
        <v>18.044070000000001</v>
      </c>
      <c r="D176">
        <v>40.822000000000003</v>
      </c>
      <c r="E176" t="str">
        <f t="shared" si="19"/>
        <v>O</v>
      </c>
      <c r="F176">
        <v>40</v>
      </c>
      <c r="G176" t="str">
        <f>"iJO"</f>
        <v>iJO</v>
      </c>
      <c r="H176">
        <f>3</f>
        <v>3</v>
      </c>
      <c r="I176" t="str">
        <f>"ac"</f>
        <v>ac</v>
      </c>
      <c r="J176">
        <f>LOG10(Table13[[#This Row],[Time]])</f>
        <v>1.6108942783733391</v>
      </c>
    </row>
    <row r="177" spans="1:10" x14ac:dyDescent="0.45">
      <c r="A177">
        <v>175</v>
      </c>
      <c r="B177">
        <v>0.12719</v>
      </c>
      <c r="C177">
        <v>18.04364</v>
      </c>
      <c r="D177">
        <v>39.69</v>
      </c>
      <c r="E177" t="str">
        <f t="shared" si="19"/>
        <v>O</v>
      </c>
      <c r="F177">
        <v>50</v>
      </c>
      <c r="G177" t="str">
        <f>"iJO"</f>
        <v>iJO</v>
      </c>
      <c r="H177">
        <f>3</f>
        <v>3</v>
      </c>
      <c r="I177" t="str">
        <f>"ac"</f>
        <v>ac</v>
      </c>
      <c r="J177">
        <f>LOG10(Table13[[#This Row],[Time]])</f>
        <v>1.5986810989071634</v>
      </c>
    </row>
    <row r="178" spans="1:10" x14ac:dyDescent="0.45">
      <c r="A178">
        <v>176</v>
      </c>
      <c r="B178">
        <v>0.17867</v>
      </c>
      <c r="C178">
        <v>17.216539999999998</v>
      </c>
      <c r="D178">
        <v>30.725000000000001</v>
      </c>
      <c r="E178" t="str">
        <f t="shared" si="19"/>
        <v>O</v>
      </c>
      <c r="F178">
        <v>60</v>
      </c>
      <c r="G178" t="str">
        <f>"iJO"</f>
        <v>iJO</v>
      </c>
      <c r="H178">
        <f>3</f>
        <v>3</v>
      </c>
      <c r="I178" t="str">
        <f>"ac"</f>
        <v>ac</v>
      </c>
      <c r="J178">
        <f>LOG10(Table13[[#This Row],[Time]])</f>
        <v>1.4874918915584918</v>
      </c>
    </row>
    <row r="179" spans="1:10" x14ac:dyDescent="0.45">
      <c r="A179">
        <v>177</v>
      </c>
      <c r="B179">
        <v>0.17867</v>
      </c>
      <c r="C179">
        <v>17.216539999999998</v>
      </c>
      <c r="D179">
        <v>30.663</v>
      </c>
      <c r="E179" t="str">
        <f t="shared" si="19"/>
        <v>O</v>
      </c>
      <c r="F179">
        <v>70</v>
      </c>
      <c r="G179" t="str">
        <f>"iJO"</f>
        <v>iJO</v>
      </c>
      <c r="H179">
        <f>3</f>
        <v>3</v>
      </c>
      <c r="I179" t="str">
        <f>"ac"</f>
        <v>ac</v>
      </c>
      <c r="J179">
        <f>LOG10(Table13[[#This Row],[Time]])</f>
        <v>1.4866146430072023</v>
      </c>
    </row>
    <row r="180" spans="1:10" x14ac:dyDescent="0.45">
      <c r="A180">
        <v>178</v>
      </c>
      <c r="B180">
        <v>0.19481000000000001</v>
      </c>
      <c r="C180">
        <v>17.003540000000001</v>
      </c>
      <c r="D180">
        <v>17.867999999999999</v>
      </c>
      <c r="E180" t="str">
        <f t="shared" si="19"/>
        <v>O</v>
      </c>
      <c r="F180">
        <v>80</v>
      </c>
      <c r="G180" t="str">
        <f>"iJO"</f>
        <v>iJO</v>
      </c>
      <c r="H180">
        <f>3</f>
        <v>3</v>
      </c>
      <c r="I180" t="str">
        <f>"ac"</f>
        <v>ac</v>
      </c>
      <c r="J180">
        <f>LOG10(Table13[[#This Row],[Time]])</f>
        <v>1.252075943799801</v>
      </c>
    </row>
    <row r="181" spans="1:10" x14ac:dyDescent="0.45">
      <c r="A181">
        <v>179</v>
      </c>
      <c r="B181">
        <v>0.24007999999999999</v>
      </c>
      <c r="C181">
        <v>8.2181599999999992</v>
      </c>
      <c r="D181">
        <v>19.225999999999999</v>
      </c>
      <c r="E181" t="str">
        <f t="shared" si="19"/>
        <v>O</v>
      </c>
      <c r="F181">
        <v>90</v>
      </c>
      <c r="G181" t="str">
        <f>"iJO"</f>
        <v>iJO</v>
      </c>
      <c r="H181">
        <f>3</f>
        <v>3</v>
      </c>
      <c r="I181" t="str">
        <f>"ac"</f>
        <v>ac</v>
      </c>
      <c r="J181">
        <f>LOG10(Table13[[#This Row],[Time]])</f>
        <v>1.2838889379760563</v>
      </c>
    </row>
    <row r="182" spans="1:10" x14ac:dyDescent="0.45">
      <c r="A182">
        <v>180</v>
      </c>
      <c r="B182">
        <v>4.9889999999999997E-2</v>
      </c>
      <c r="C182">
        <v>14.299300000000001</v>
      </c>
      <c r="D182">
        <v>75.5</v>
      </c>
      <c r="E182" t="str">
        <f t="shared" ref="E182:E190" si="20">"P"</f>
        <v>P</v>
      </c>
      <c r="F182">
        <v>10</v>
      </c>
      <c r="G182" t="str">
        <f>"iJO"</f>
        <v>iJO</v>
      </c>
      <c r="H182">
        <f>3</f>
        <v>3</v>
      </c>
      <c r="I182" t="str">
        <f>"ac"</f>
        <v>ac</v>
      </c>
      <c r="J182">
        <f>LOG10(Table13[[#This Row],[Time]])</f>
        <v>1.8779469516291882</v>
      </c>
    </row>
    <row r="183" spans="1:10" x14ac:dyDescent="0.45">
      <c r="A183">
        <v>181</v>
      </c>
      <c r="B183">
        <v>4.9889999999999997E-2</v>
      </c>
      <c r="C183">
        <v>14.299300000000001</v>
      </c>
      <c r="D183">
        <v>72.77</v>
      </c>
      <c r="E183" t="str">
        <f t="shared" si="20"/>
        <v>P</v>
      </c>
      <c r="F183">
        <v>20</v>
      </c>
      <c r="G183" t="str">
        <f>"iJO"</f>
        <v>iJO</v>
      </c>
      <c r="H183">
        <f>3</f>
        <v>3</v>
      </c>
      <c r="I183" t="str">
        <f>"ac"</f>
        <v>ac</v>
      </c>
      <c r="J183">
        <f>LOG10(Table13[[#This Row],[Time]])</f>
        <v>1.8619523749214517</v>
      </c>
    </row>
    <row r="184" spans="1:10" x14ac:dyDescent="0.45">
      <c r="A184">
        <v>182</v>
      </c>
      <c r="B184">
        <v>0.15092</v>
      </c>
      <c r="C184">
        <v>12.880319999999999</v>
      </c>
      <c r="D184">
        <v>71.953999999999994</v>
      </c>
      <c r="E184" t="str">
        <f t="shared" si="20"/>
        <v>P</v>
      </c>
      <c r="F184">
        <v>30</v>
      </c>
      <c r="G184" t="str">
        <f>"iJO"</f>
        <v>iJO</v>
      </c>
      <c r="H184">
        <f>3</f>
        <v>3</v>
      </c>
      <c r="I184" t="str">
        <f>"ac"</f>
        <v>ac</v>
      </c>
      <c r="J184">
        <f>LOG10(Table13[[#This Row],[Time]])</f>
        <v>1.8570549418395583</v>
      </c>
    </row>
    <row r="185" spans="1:10" x14ac:dyDescent="0.45">
      <c r="A185">
        <v>183</v>
      </c>
      <c r="B185">
        <v>0.15092</v>
      </c>
      <c r="C185">
        <v>12.88031</v>
      </c>
      <c r="D185">
        <v>57.962000000000003</v>
      </c>
      <c r="E185" t="str">
        <f t="shared" si="20"/>
        <v>P</v>
      </c>
      <c r="F185">
        <v>40</v>
      </c>
      <c r="G185" t="str">
        <f>"iJO"</f>
        <v>iJO</v>
      </c>
      <c r="H185">
        <f>3</f>
        <v>3</v>
      </c>
      <c r="I185" t="str">
        <f>"ac"</f>
        <v>ac</v>
      </c>
      <c r="J185">
        <f>LOG10(Table13[[#This Row],[Time]])</f>
        <v>1.7631433625475521</v>
      </c>
    </row>
    <row r="186" spans="1:10" x14ac:dyDescent="0.45">
      <c r="A186">
        <v>184</v>
      </c>
      <c r="B186">
        <v>0.15092</v>
      </c>
      <c r="C186">
        <v>12.880319999999999</v>
      </c>
      <c r="D186">
        <v>47.921999999999997</v>
      </c>
      <c r="E186" t="str">
        <f t="shared" si="20"/>
        <v>P</v>
      </c>
      <c r="F186">
        <v>50</v>
      </c>
      <c r="G186" t="str">
        <f>"iJO"</f>
        <v>iJO</v>
      </c>
      <c r="H186">
        <f>3</f>
        <v>3</v>
      </c>
      <c r="I186" t="str">
        <f>"ac"</f>
        <v>ac</v>
      </c>
      <c r="J186">
        <f>LOG10(Table13[[#This Row],[Time]])</f>
        <v>1.6805349348161152</v>
      </c>
    </row>
    <row r="187" spans="1:10" x14ac:dyDescent="0.45">
      <c r="A187">
        <v>185</v>
      </c>
      <c r="B187">
        <v>0.15092</v>
      </c>
      <c r="C187">
        <v>12.880319999999999</v>
      </c>
      <c r="D187">
        <v>33.503999999999998</v>
      </c>
      <c r="E187" t="str">
        <f t="shared" si="20"/>
        <v>P</v>
      </c>
      <c r="F187">
        <v>60</v>
      </c>
      <c r="G187" t="str">
        <f>"iJO"</f>
        <v>iJO</v>
      </c>
      <c r="H187">
        <f>3</f>
        <v>3</v>
      </c>
      <c r="I187" t="str">
        <f>"ac"</f>
        <v>ac</v>
      </c>
      <c r="J187">
        <f>LOG10(Table13[[#This Row],[Time]])</f>
        <v>1.5250966599987483</v>
      </c>
    </row>
    <row r="188" spans="1:10" x14ac:dyDescent="0.45">
      <c r="A188">
        <v>186</v>
      </c>
      <c r="B188">
        <v>0.21568999999999999</v>
      </c>
      <c r="C188">
        <v>8.2500999999999998</v>
      </c>
      <c r="D188">
        <v>26.98</v>
      </c>
      <c r="E188" t="str">
        <f t="shared" si="20"/>
        <v>P</v>
      </c>
      <c r="F188">
        <v>70</v>
      </c>
      <c r="G188" t="str">
        <f>"iJO"</f>
        <v>iJO</v>
      </c>
      <c r="H188">
        <f>3</f>
        <v>3</v>
      </c>
      <c r="I188" t="str">
        <f>"ac"</f>
        <v>ac</v>
      </c>
      <c r="J188">
        <f>LOG10(Table13[[#This Row],[Time]])</f>
        <v>1.4310419453358854</v>
      </c>
    </row>
    <row r="189" spans="1:10" x14ac:dyDescent="0.45">
      <c r="A189">
        <v>187</v>
      </c>
      <c r="B189">
        <v>0.21568999999999999</v>
      </c>
      <c r="C189">
        <v>8.2500999999999998</v>
      </c>
      <c r="D189">
        <v>20.599</v>
      </c>
      <c r="E189" t="str">
        <f t="shared" si="20"/>
        <v>P</v>
      </c>
      <c r="F189">
        <v>80</v>
      </c>
      <c r="G189" t="str">
        <f>"iJO"</f>
        <v>iJO</v>
      </c>
      <c r="H189">
        <f>3</f>
        <v>3</v>
      </c>
      <c r="I189" t="str">
        <f>"ac"</f>
        <v>ac</v>
      </c>
      <c r="J189">
        <f>LOG10(Table13[[#This Row],[Time]])</f>
        <v>1.3138461376010284</v>
      </c>
    </row>
    <row r="190" spans="1:10" x14ac:dyDescent="0.45">
      <c r="A190">
        <v>188</v>
      </c>
      <c r="B190">
        <v>0.24007999999999999</v>
      </c>
      <c r="C190">
        <v>8.2181599999999992</v>
      </c>
      <c r="D190">
        <v>9.1199999999999992</v>
      </c>
      <c r="E190" t="str">
        <f t="shared" si="20"/>
        <v>P</v>
      </c>
      <c r="F190">
        <v>90</v>
      </c>
      <c r="G190" t="str">
        <f>"iJO"</f>
        <v>iJO</v>
      </c>
      <c r="H190">
        <f>3</f>
        <v>3</v>
      </c>
      <c r="I190" t="str">
        <f>"ac"</f>
        <v>ac</v>
      </c>
      <c r="J190">
        <f>LOG10(Table13[[#This Row],[Time]])</f>
        <v>0.95999483832841614</v>
      </c>
    </row>
    <row r="191" spans="1:10" x14ac:dyDescent="0.45">
      <c r="A191">
        <v>189</v>
      </c>
      <c r="B191">
        <v>7.6920000000000002E-2</v>
      </c>
      <c r="C191">
        <v>18.862919999999999</v>
      </c>
      <c r="D191">
        <v>27.116</v>
      </c>
      <c r="E191" t="str">
        <f t="shared" ref="E191:E199" si="21">"M"</f>
        <v>M</v>
      </c>
      <c r="F191">
        <v>10</v>
      </c>
      <c r="G191" t="str">
        <f>"iJO"</f>
        <v>iJO</v>
      </c>
      <c r="H191">
        <f>3</f>
        <v>3</v>
      </c>
      <c r="I191" t="str">
        <f>"etoh"</f>
        <v>etoh</v>
      </c>
      <c r="J191">
        <f>LOG10(Table13[[#This Row],[Time]])</f>
        <v>1.4332256252374049</v>
      </c>
    </row>
    <row r="192" spans="1:10" x14ac:dyDescent="0.45">
      <c r="A192">
        <v>190</v>
      </c>
      <c r="B192">
        <v>7.6920000000000002E-2</v>
      </c>
      <c r="C192">
        <v>18.863060000000001</v>
      </c>
      <c r="D192">
        <v>44.198</v>
      </c>
      <c r="E192" t="str">
        <f t="shared" si="21"/>
        <v>M</v>
      </c>
      <c r="F192">
        <v>20</v>
      </c>
      <c r="G192" t="str">
        <f>"iJO"</f>
        <v>iJO</v>
      </c>
      <c r="H192">
        <f>3</f>
        <v>3</v>
      </c>
      <c r="I192" t="str">
        <f>"etoh"</f>
        <v>etoh</v>
      </c>
      <c r="J192">
        <f>LOG10(Table13[[#This Row],[Time]])</f>
        <v>1.6454026175704555</v>
      </c>
    </row>
    <row r="193" spans="1:10" x14ac:dyDescent="0.45">
      <c r="A193">
        <v>191</v>
      </c>
      <c r="B193">
        <v>7.2450000000000001E-2</v>
      </c>
      <c r="C193">
        <v>18.928989999999999</v>
      </c>
      <c r="D193">
        <v>12.369</v>
      </c>
      <c r="E193" t="str">
        <f t="shared" si="21"/>
        <v>M</v>
      </c>
      <c r="F193">
        <v>30</v>
      </c>
      <c r="G193" t="str">
        <f>"iJO"</f>
        <v>iJO</v>
      </c>
      <c r="H193">
        <f>3</f>
        <v>3</v>
      </c>
      <c r="I193" t="str">
        <f>"etoh"</f>
        <v>etoh</v>
      </c>
      <c r="J193">
        <f>LOG10(Table13[[#This Row],[Time]])</f>
        <v>1.0923345895210208</v>
      </c>
    </row>
    <row r="194" spans="1:10" x14ac:dyDescent="0.45">
      <c r="A194">
        <v>192</v>
      </c>
      <c r="B194">
        <v>0.17050000000000001</v>
      </c>
      <c r="C194">
        <v>17.334530000000001</v>
      </c>
      <c r="D194">
        <v>35.232999999999997</v>
      </c>
      <c r="E194" t="str">
        <f t="shared" si="21"/>
        <v>M</v>
      </c>
      <c r="F194">
        <v>40</v>
      </c>
      <c r="G194" t="str">
        <f>"iJO"</f>
        <v>iJO</v>
      </c>
      <c r="H194">
        <f>3</f>
        <v>3</v>
      </c>
      <c r="I194" t="str">
        <f>"etoh"</f>
        <v>etoh</v>
      </c>
      <c r="J194">
        <f>LOG10(Table13[[#This Row],[Time]])</f>
        <v>1.5469496238220468</v>
      </c>
    </row>
    <row r="195" spans="1:10" x14ac:dyDescent="0.45">
      <c r="A195">
        <v>193</v>
      </c>
      <c r="B195">
        <v>0.17050000000000001</v>
      </c>
      <c r="C195">
        <v>17.334530000000001</v>
      </c>
      <c r="D195">
        <v>31.175999999999998</v>
      </c>
      <c r="E195" t="str">
        <f t="shared" si="21"/>
        <v>M</v>
      </c>
      <c r="F195">
        <v>50</v>
      </c>
      <c r="G195" t="str">
        <f>"iJO"</f>
        <v>iJO</v>
      </c>
      <c r="H195">
        <f>3</f>
        <v>3</v>
      </c>
      <c r="I195" t="str">
        <f>"etoh"</f>
        <v>etoh</v>
      </c>
      <c r="J195">
        <f>LOG10(Table13[[#This Row],[Time]])</f>
        <v>1.4938203927846339</v>
      </c>
    </row>
    <row r="196" spans="1:10" x14ac:dyDescent="0.45">
      <c r="A196">
        <v>194</v>
      </c>
      <c r="B196">
        <v>0.17050000000000001</v>
      </c>
      <c r="C196">
        <v>17.334540000000001</v>
      </c>
      <c r="D196">
        <v>33.198999999999998</v>
      </c>
      <c r="E196" t="str">
        <f t="shared" si="21"/>
        <v>M</v>
      </c>
      <c r="F196">
        <v>60</v>
      </c>
      <c r="G196" t="str">
        <f>"iJO"</f>
        <v>iJO</v>
      </c>
      <c r="H196">
        <f>3</f>
        <v>3</v>
      </c>
      <c r="I196" t="str">
        <f>"etoh"</f>
        <v>etoh</v>
      </c>
      <c r="J196">
        <f>LOG10(Table13[[#This Row],[Time]])</f>
        <v>1.5211250023479335</v>
      </c>
    </row>
    <row r="197" spans="1:10" x14ac:dyDescent="0.45">
      <c r="A197">
        <v>195</v>
      </c>
      <c r="B197">
        <v>0.17050000000000001</v>
      </c>
      <c r="C197">
        <v>17.334530000000001</v>
      </c>
      <c r="D197">
        <v>15.452</v>
      </c>
      <c r="E197" t="str">
        <f t="shared" si="21"/>
        <v>M</v>
      </c>
      <c r="F197">
        <v>70</v>
      </c>
      <c r="G197" t="str">
        <f>"iJO"</f>
        <v>iJO</v>
      </c>
      <c r="H197">
        <f>3</f>
        <v>3</v>
      </c>
      <c r="I197" t="str">
        <f>"etoh"</f>
        <v>etoh</v>
      </c>
      <c r="J197">
        <f>LOG10(Table13[[#This Row],[Time]])</f>
        <v>1.1889846994727826</v>
      </c>
    </row>
    <row r="198" spans="1:10" x14ac:dyDescent="0.45">
      <c r="A198">
        <v>196</v>
      </c>
      <c r="B198">
        <v>0.19406000000000001</v>
      </c>
      <c r="C198">
        <v>16.902080000000002</v>
      </c>
      <c r="D198">
        <v>11.045999999999999</v>
      </c>
      <c r="E198" t="str">
        <f t="shared" si="21"/>
        <v>M</v>
      </c>
      <c r="F198">
        <v>80</v>
      </c>
      <c r="G198" t="str">
        <f>"iJO"</f>
        <v>iJO</v>
      </c>
      <c r="H198">
        <f>3</f>
        <v>3</v>
      </c>
      <c r="I198" t="str">
        <f>"etoh"</f>
        <v>etoh</v>
      </c>
      <c r="J198">
        <f>LOG10(Table13[[#This Row],[Time]])</f>
        <v>1.0432050388876584</v>
      </c>
    </row>
    <row r="199" spans="1:10" x14ac:dyDescent="0.45">
      <c r="A199">
        <v>197</v>
      </c>
      <c r="B199">
        <v>0.22264</v>
      </c>
      <c r="C199">
        <v>8.55002</v>
      </c>
      <c r="D199">
        <v>9.734</v>
      </c>
      <c r="E199" t="str">
        <f t="shared" si="21"/>
        <v>M</v>
      </c>
      <c r="F199">
        <v>90</v>
      </c>
      <c r="G199" t="str">
        <f>"iJO"</f>
        <v>iJO</v>
      </c>
      <c r="H199">
        <f>3</f>
        <v>3</v>
      </c>
      <c r="I199" t="str">
        <f>"etoh"</f>
        <v>etoh</v>
      </c>
      <c r="J199">
        <f>LOG10(Table13[[#This Row],[Time]])</f>
        <v>0.98829134190748757</v>
      </c>
    </row>
    <row r="200" spans="1:10" x14ac:dyDescent="0.45">
      <c r="A200">
        <v>198</v>
      </c>
      <c r="B200">
        <v>7.6920000000000002E-2</v>
      </c>
      <c r="C200">
        <v>18.863019999999999</v>
      </c>
      <c r="D200">
        <v>55.639000000000003</v>
      </c>
      <c r="E200" t="str">
        <f t="shared" ref="E200:E208" si="22">"O"</f>
        <v>O</v>
      </c>
      <c r="F200">
        <v>10</v>
      </c>
      <c r="G200" t="str">
        <f>"iJO"</f>
        <v>iJO</v>
      </c>
      <c r="H200">
        <f>3</f>
        <v>3</v>
      </c>
      <c r="I200" t="str">
        <f>"etoh"</f>
        <v>etoh</v>
      </c>
      <c r="J200">
        <f>LOG10(Table13[[#This Row],[Time]])</f>
        <v>1.7453793158134547</v>
      </c>
    </row>
    <row r="201" spans="1:10" x14ac:dyDescent="0.45">
      <c r="A201">
        <v>199</v>
      </c>
      <c r="B201">
        <v>7.6920000000000002E-2</v>
      </c>
      <c r="C201">
        <v>18.863019999999999</v>
      </c>
      <c r="D201">
        <v>53.564</v>
      </c>
      <c r="E201" t="str">
        <f t="shared" si="22"/>
        <v>O</v>
      </c>
      <c r="F201">
        <v>20</v>
      </c>
      <c r="G201" t="str">
        <f>"iJO"</f>
        <v>iJO</v>
      </c>
      <c r="H201">
        <f>3</f>
        <v>3</v>
      </c>
      <c r="I201" t="str">
        <f>"etoh"</f>
        <v>etoh</v>
      </c>
      <c r="J201">
        <f>LOG10(Table13[[#This Row],[Time]])</f>
        <v>1.7288730013695151</v>
      </c>
    </row>
    <row r="202" spans="1:10" x14ac:dyDescent="0.45">
      <c r="A202">
        <v>200</v>
      </c>
      <c r="B202">
        <v>7.6920000000000002E-2</v>
      </c>
      <c r="C202">
        <v>18.863019999999999</v>
      </c>
      <c r="D202">
        <v>51.469000000000001</v>
      </c>
      <c r="E202" t="str">
        <f t="shared" si="22"/>
        <v>O</v>
      </c>
      <c r="F202">
        <v>30</v>
      </c>
      <c r="G202" t="str">
        <f>"iJO"</f>
        <v>iJO</v>
      </c>
      <c r="H202">
        <f>3</f>
        <v>3</v>
      </c>
      <c r="I202" t="str">
        <f>"etoh"</f>
        <v>etoh</v>
      </c>
      <c r="J202">
        <f>LOG10(Table13[[#This Row],[Time]])</f>
        <v>1.7115457303504054</v>
      </c>
    </row>
    <row r="203" spans="1:10" x14ac:dyDescent="0.45">
      <c r="A203">
        <v>201</v>
      </c>
      <c r="B203">
        <v>0.17050000000000001</v>
      </c>
      <c r="C203">
        <v>17.334510000000002</v>
      </c>
      <c r="D203">
        <v>39.533999999999999</v>
      </c>
      <c r="E203" t="str">
        <f t="shared" si="22"/>
        <v>O</v>
      </c>
      <c r="F203">
        <v>40</v>
      </c>
      <c r="G203" t="str">
        <f>"iJO"</f>
        <v>iJO</v>
      </c>
      <c r="H203">
        <f>3</f>
        <v>3</v>
      </c>
      <c r="I203" t="str">
        <f>"etoh"</f>
        <v>etoh</v>
      </c>
      <c r="J203">
        <f>LOG10(Table13[[#This Row],[Time]])</f>
        <v>1.59697075793118</v>
      </c>
    </row>
    <row r="204" spans="1:10" x14ac:dyDescent="0.45">
      <c r="A204">
        <v>202</v>
      </c>
      <c r="B204">
        <v>0.17050000000000001</v>
      </c>
      <c r="C204">
        <v>17.334520000000001</v>
      </c>
      <c r="D204">
        <v>34.793999999999997</v>
      </c>
      <c r="E204" t="str">
        <f t="shared" si="22"/>
        <v>O</v>
      </c>
      <c r="F204">
        <v>50</v>
      </c>
      <c r="G204" t="str">
        <f>"iJO"</f>
        <v>iJO</v>
      </c>
      <c r="H204">
        <f>3</f>
        <v>3</v>
      </c>
      <c r="I204" t="str">
        <f>"etoh"</f>
        <v>etoh</v>
      </c>
      <c r="J204">
        <f>LOG10(Table13[[#This Row],[Time]])</f>
        <v>1.5415043591318591</v>
      </c>
    </row>
    <row r="205" spans="1:10" x14ac:dyDescent="0.45">
      <c r="A205">
        <v>203</v>
      </c>
      <c r="B205">
        <v>0.17050000000000001</v>
      </c>
      <c r="C205">
        <v>17.334510000000002</v>
      </c>
      <c r="D205">
        <v>34.756</v>
      </c>
      <c r="E205" t="str">
        <f t="shared" si="22"/>
        <v>O</v>
      </c>
      <c r="F205">
        <v>60</v>
      </c>
      <c r="G205" t="str">
        <f>"iJO"</f>
        <v>iJO</v>
      </c>
      <c r="H205">
        <f>3</f>
        <v>3</v>
      </c>
      <c r="I205" t="str">
        <f>"etoh"</f>
        <v>etoh</v>
      </c>
      <c r="J205">
        <f>LOG10(Table13[[#This Row],[Time]])</f>
        <v>1.5410297885508526</v>
      </c>
    </row>
    <row r="206" spans="1:10" x14ac:dyDescent="0.45">
      <c r="A206">
        <v>204</v>
      </c>
      <c r="B206">
        <v>0.17050000000000001</v>
      </c>
      <c r="C206">
        <v>17.334510000000002</v>
      </c>
      <c r="D206">
        <v>34.622</v>
      </c>
      <c r="E206" t="str">
        <f t="shared" si="22"/>
        <v>O</v>
      </c>
      <c r="F206">
        <v>70</v>
      </c>
      <c r="G206" t="str">
        <f>"iJO"</f>
        <v>iJO</v>
      </c>
      <c r="H206">
        <f>3</f>
        <v>3</v>
      </c>
      <c r="I206" t="str">
        <f>"etoh"</f>
        <v>etoh</v>
      </c>
      <c r="J206">
        <f>LOG10(Table13[[#This Row],[Time]])</f>
        <v>1.5393521520395352</v>
      </c>
    </row>
    <row r="207" spans="1:10" x14ac:dyDescent="0.45">
      <c r="A207">
        <v>205</v>
      </c>
      <c r="B207">
        <v>0.19406000000000001</v>
      </c>
      <c r="C207">
        <v>16.90203</v>
      </c>
      <c r="D207">
        <v>23.367000000000001</v>
      </c>
      <c r="E207" t="str">
        <f t="shared" si="22"/>
        <v>O</v>
      </c>
      <c r="F207">
        <v>80</v>
      </c>
      <c r="G207" t="str">
        <f>"iJO"</f>
        <v>iJO</v>
      </c>
      <c r="H207">
        <f>3</f>
        <v>3</v>
      </c>
      <c r="I207" t="str">
        <f>"etoh"</f>
        <v>etoh</v>
      </c>
      <c r="J207">
        <f>LOG10(Table13[[#This Row],[Time]])</f>
        <v>1.3686029585591826</v>
      </c>
    </row>
    <row r="208" spans="1:10" x14ac:dyDescent="0.45">
      <c r="A208">
        <v>206</v>
      </c>
      <c r="B208">
        <v>0.22264</v>
      </c>
      <c r="C208">
        <v>8.5499600000000004</v>
      </c>
      <c r="D208">
        <v>19.36</v>
      </c>
      <c r="E208" t="str">
        <f t="shared" si="22"/>
        <v>O</v>
      </c>
      <c r="F208">
        <v>90</v>
      </c>
      <c r="G208" t="str">
        <f>"iJO"</f>
        <v>iJO</v>
      </c>
      <c r="H208">
        <f>3</f>
        <v>3</v>
      </c>
      <c r="I208" t="str">
        <f>"etoh"</f>
        <v>etoh</v>
      </c>
      <c r="J208">
        <f>LOG10(Table13[[#This Row],[Time]])</f>
        <v>1.2869053529723748</v>
      </c>
    </row>
    <row r="209" spans="1:10" x14ac:dyDescent="0.45">
      <c r="A209">
        <v>207</v>
      </c>
      <c r="B209">
        <v>7.6920000000000002E-2</v>
      </c>
      <c r="C209">
        <v>18.862909999999999</v>
      </c>
      <c r="D209">
        <v>47.125</v>
      </c>
      <c r="E209" t="str">
        <f t="shared" ref="E209:E217" si="23">"P"</f>
        <v>P</v>
      </c>
      <c r="F209">
        <v>10</v>
      </c>
      <c r="G209" t="str">
        <f>"iJO"</f>
        <v>iJO</v>
      </c>
      <c r="H209">
        <f>3</f>
        <v>3</v>
      </c>
      <c r="I209" t="str">
        <f>"etoh"</f>
        <v>etoh</v>
      </c>
      <c r="J209">
        <f>LOG10(Table13[[#This Row],[Time]])</f>
        <v>1.6732513632138493</v>
      </c>
    </row>
    <row r="210" spans="1:10" x14ac:dyDescent="0.45">
      <c r="A210">
        <v>208</v>
      </c>
      <c r="B210">
        <v>7.6920000000000002E-2</v>
      </c>
      <c r="C210">
        <v>18.862909999999999</v>
      </c>
      <c r="D210">
        <v>38.433</v>
      </c>
      <c r="E210" t="str">
        <f t="shared" si="23"/>
        <v>P</v>
      </c>
      <c r="F210">
        <v>20</v>
      </c>
      <c r="G210" t="str">
        <f>"iJO"</f>
        <v>iJO</v>
      </c>
      <c r="H210">
        <f>3</f>
        <v>3</v>
      </c>
      <c r="I210" t="str">
        <f>"etoh"</f>
        <v>etoh</v>
      </c>
      <c r="J210">
        <f>LOG10(Table13[[#This Row],[Time]])</f>
        <v>1.5847042859109841</v>
      </c>
    </row>
    <row r="211" spans="1:10" x14ac:dyDescent="0.45">
      <c r="A211">
        <v>209</v>
      </c>
      <c r="B211">
        <v>7.6920000000000002E-2</v>
      </c>
      <c r="C211">
        <v>18.862909999999999</v>
      </c>
      <c r="D211">
        <v>31.553000000000001</v>
      </c>
      <c r="E211" t="str">
        <f t="shared" si="23"/>
        <v>P</v>
      </c>
      <c r="F211">
        <v>30</v>
      </c>
      <c r="G211" t="str">
        <f>"iJO"</f>
        <v>iJO</v>
      </c>
      <c r="H211">
        <f>3</f>
        <v>3</v>
      </c>
      <c r="I211" t="str">
        <f>"etoh"</f>
        <v>etoh</v>
      </c>
      <c r="J211">
        <f>LOG10(Table13[[#This Row],[Time]])</f>
        <v>1.4990406574472177</v>
      </c>
    </row>
    <row r="212" spans="1:10" x14ac:dyDescent="0.45">
      <c r="A212">
        <v>210</v>
      </c>
      <c r="B212">
        <v>0.18920999999999999</v>
      </c>
      <c r="C212">
        <v>17.202919999999999</v>
      </c>
      <c r="D212">
        <v>24.329000000000001</v>
      </c>
      <c r="E212" t="str">
        <f t="shared" si="23"/>
        <v>P</v>
      </c>
      <c r="F212">
        <v>40</v>
      </c>
      <c r="G212" t="str">
        <f>"iJO"</f>
        <v>iJO</v>
      </c>
      <c r="H212">
        <f>3</f>
        <v>3</v>
      </c>
      <c r="I212" t="str">
        <f>"etoh"</f>
        <v>etoh</v>
      </c>
      <c r="J212">
        <f>LOG10(Table13[[#This Row],[Time]])</f>
        <v>1.3861242584003117</v>
      </c>
    </row>
    <row r="213" spans="1:10" x14ac:dyDescent="0.45">
      <c r="A213">
        <v>211</v>
      </c>
      <c r="B213">
        <v>0.18920999999999999</v>
      </c>
      <c r="C213">
        <v>17.202919999999999</v>
      </c>
      <c r="D213">
        <v>22.183</v>
      </c>
      <c r="E213" t="str">
        <f t="shared" si="23"/>
        <v>P</v>
      </c>
      <c r="F213">
        <v>50</v>
      </c>
      <c r="G213" t="str">
        <f>"iJO"</f>
        <v>iJO</v>
      </c>
      <c r="H213">
        <f>3</f>
        <v>3</v>
      </c>
      <c r="I213" t="str">
        <f>"etoh"</f>
        <v>etoh</v>
      </c>
      <c r="J213">
        <f>LOG10(Table13[[#This Row],[Time]])</f>
        <v>1.3460202792045572</v>
      </c>
    </row>
    <row r="214" spans="1:10" x14ac:dyDescent="0.45">
      <c r="A214">
        <v>212</v>
      </c>
      <c r="B214">
        <v>0.18920999999999999</v>
      </c>
      <c r="C214">
        <v>17.202919999999999</v>
      </c>
      <c r="D214">
        <v>17.709</v>
      </c>
      <c r="E214" t="str">
        <f t="shared" si="23"/>
        <v>P</v>
      </c>
      <c r="F214">
        <v>60</v>
      </c>
      <c r="G214" t="str">
        <f>"iJO"</f>
        <v>iJO</v>
      </c>
      <c r="H214">
        <f>3</f>
        <v>3</v>
      </c>
      <c r="I214" t="str">
        <f>"etoh"</f>
        <v>etoh</v>
      </c>
      <c r="J214">
        <f>LOG10(Table13[[#This Row],[Time]])</f>
        <v>1.2481940379408571</v>
      </c>
    </row>
    <row r="215" spans="1:10" x14ac:dyDescent="0.45">
      <c r="A215">
        <v>213</v>
      </c>
      <c r="B215">
        <v>0.18920999999999999</v>
      </c>
      <c r="C215">
        <v>17.202919999999999</v>
      </c>
      <c r="D215">
        <v>22.384</v>
      </c>
      <c r="E215" t="str">
        <f t="shared" si="23"/>
        <v>P</v>
      </c>
      <c r="F215">
        <v>70</v>
      </c>
      <c r="G215" t="str">
        <f>"iJO"</f>
        <v>iJO</v>
      </c>
      <c r="H215">
        <f>3</f>
        <v>3</v>
      </c>
      <c r="I215" t="str">
        <f>"etoh"</f>
        <v>etoh</v>
      </c>
      <c r="J215">
        <f>LOG10(Table13[[#This Row],[Time]])</f>
        <v>1.3499376971477524</v>
      </c>
    </row>
    <row r="216" spans="1:10" x14ac:dyDescent="0.45">
      <c r="A216">
        <v>214</v>
      </c>
      <c r="B216">
        <v>0.19622999999999999</v>
      </c>
      <c r="C216">
        <v>16.490600000000001</v>
      </c>
      <c r="D216">
        <v>16.073</v>
      </c>
      <c r="E216" t="str">
        <f t="shared" si="23"/>
        <v>P</v>
      </c>
      <c r="F216">
        <v>80</v>
      </c>
      <c r="G216" t="str">
        <f>"iJO"</f>
        <v>iJO</v>
      </c>
      <c r="H216">
        <f>3</f>
        <v>3</v>
      </c>
      <c r="I216" t="str">
        <f>"etoh"</f>
        <v>etoh</v>
      </c>
      <c r="J216">
        <f>LOG10(Table13[[#This Row],[Time]])</f>
        <v>1.2060969447065666</v>
      </c>
    </row>
    <row r="217" spans="1:10" x14ac:dyDescent="0.45">
      <c r="A217">
        <v>215</v>
      </c>
      <c r="B217">
        <v>0.22264</v>
      </c>
      <c r="C217">
        <v>8.5499600000000004</v>
      </c>
      <c r="D217">
        <v>8.4369999999999994</v>
      </c>
      <c r="E217" t="str">
        <f t="shared" si="23"/>
        <v>P</v>
      </c>
      <c r="F217">
        <v>90</v>
      </c>
      <c r="G217" t="str">
        <f>"iJO"</f>
        <v>iJO</v>
      </c>
      <c r="H217">
        <f>3</f>
        <v>3</v>
      </c>
      <c r="I217" t="str">
        <f>"etoh"</f>
        <v>etoh</v>
      </c>
      <c r="J217">
        <f>LOG10(Table13[[#This Row],[Time]])</f>
        <v>0.92618804910720598</v>
      </c>
    </row>
    <row r="218" spans="1:10" x14ac:dyDescent="0.45">
      <c r="A218">
        <v>216</v>
      </c>
      <c r="B218">
        <v>0.13078999999999999</v>
      </c>
      <c r="C218">
        <v>38.596919999999997</v>
      </c>
      <c r="D218">
        <v>18.571999999999999</v>
      </c>
      <c r="E218" t="str">
        <f t="shared" ref="E218:E226" si="24">"M"</f>
        <v>M</v>
      </c>
      <c r="F218">
        <v>10</v>
      </c>
      <c r="G218" t="str">
        <f>"iJO"</f>
        <v>iJO</v>
      </c>
      <c r="H218">
        <f>3</f>
        <v>3</v>
      </c>
      <c r="I218" t="str">
        <f>"for"</f>
        <v>for</v>
      </c>
      <c r="J218">
        <f>LOG10(Table13[[#This Row],[Time]])</f>
        <v>1.2688586749941364</v>
      </c>
    </row>
    <row r="219" spans="1:10" x14ac:dyDescent="0.45">
      <c r="A219">
        <v>217</v>
      </c>
      <c r="B219">
        <v>0.13081000000000001</v>
      </c>
      <c r="C219">
        <v>38.589300000000001</v>
      </c>
      <c r="D219">
        <v>15.978999999999999</v>
      </c>
      <c r="E219" t="str">
        <f t="shared" si="24"/>
        <v>M</v>
      </c>
      <c r="F219">
        <v>20</v>
      </c>
      <c r="G219" t="str">
        <f>"iJO"</f>
        <v>iJO</v>
      </c>
      <c r="H219">
        <f>3</f>
        <v>3</v>
      </c>
      <c r="I219" t="str">
        <f>"for"</f>
        <v>for</v>
      </c>
      <c r="J219">
        <f>LOG10(Table13[[#This Row],[Time]])</f>
        <v>1.203549596750741</v>
      </c>
    </row>
    <row r="220" spans="1:10" x14ac:dyDescent="0.45">
      <c r="A220">
        <v>218</v>
      </c>
      <c r="B220">
        <v>0.13081000000000001</v>
      </c>
      <c r="C220">
        <v>38.58925</v>
      </c>
      <c r="D220">
        <v>19.483000000000001</v>
      </c>
      <c r="E220" t="str">
        <f t="shared" si="24"/>
        <v>M</v>
      </c>
      <c r="F220">
        <v>30</v>
      </c>
      <c r="G220" t="str">
        <f>"iJO"</f>
        <v>iJO</v>
      </c>
      <c r="H220">
        <f>3</f>
        <v>3</v>
      </c>
      <c r="I220" t="str">
        <f>"for"</f>
        <v>for</v>
      </c>
      <c r="J220">
        <f>LOG10(Table13[[#This Row],[Time]])</f>
        <v>1.28965583052675</v>
      </c>
    </row>
    <row r="221" spans="1:10" x14ac:dyDescent="0.45">
      <c r="A221">
        <v>219</v>
      </c>
      <c r="B221">
        <v>0.13081000000000001</v>
      </c>
      <c r="C221">
        <v>38.58925</v>
      </c>
      <c r="D221">
        <v>66.628</v>
      </c>
      <c r="E221" t="str">
        <f t="shared" si="24"/>
        <v>M</v>
      </c>
      <c r="F221">
        <v>40</v>
      </c>
      <c r="G221" t="str">
        <f>"iJO"</f>
        <v>iJO</v>
      </c>
      <c r="H221">
        <f>3</f>
        <v>3</v>
      </c>
      <c r="I221" t="str">
        <f>"for"</f>
        <v>for</v>
      </c>
      <c r="J221">
        <f>LOG10(Table13[[#This Row],[Time]])</f>
        <v>1.8236567770682253</v>
      </c>
    </row>
    <row r="222" spans="1:10" x14ac:dyDescent="0.45">
      <c r="A222">
        <v>220</v>
      </c>
      <c r="B222">
        <v>0.13081000000000001</v>
      </c>
      <c r="C222">
        <v>38.589530000000003</v>
      </c>
      <c r="D222">
        <v>11.97</v>
      </c>
      <c r="E222" t="str">
        <f t="shared" si="24"/>
        <v>M</v>
      </c>
      <c r="F222">
        <v>50</v>
      </c>
      <c r="G222" t="str">
        <f>"iJO"</f>
        <v>iJO</v>
      </c>
      <c r="H222">
        <f>3</f>
        <v>3</v>
      </c>
      <c r="I222" t="str">
        <f>"for"</f>
        <v>for</v>
      </c>
      <c r="J222">
        <f>LOG10(Table13[[#This Row],[Time]])</f>
        <v>1.0780941504064108</v>
      </c>
    </row>
    <row r="223" spans="1:10" x14ac:dyDescent="0.45">
      <c r="A223">
        <v>221</v>
      </c>
      <c r="B223">
        <v>0.17867</v>
      </c>
      <c r="C223">
        <v>35.287050000000001</v>
      </c>
      <c r="D223">
        <v>44.343000000000004</v>
      </c>
      <c r="E223" t="str">
        <f t="shared" si="24"/>
        <v>M</v>
      </c>
      <c r="F223">
        <v>60</v>
      </c>
      <c r="G223" t="str">
        <f>"iJO"</f>
        <v>iJO</v>
      </c>
      <c r="H223">
        <f>3</f>
        <v>3</v>
      </c>
      <c r="I223" t="str">
        <f>"for"</f>
        <v>for</v>
      </c>
      <c r="J223">
        <f>LOG10(Table13[[#This Row],[Time]])</f>
        <v>1.6468250717142341</v>
      </c>
    </row>
    <row r="224" spans="1:10" x14ac:dyDescent="0.45">
      <c r="A224">
        <v>222</v>
      </c>
      <c r="B224">
        <v>0.17866000000000001</v>
      </c>
      <c r="C224">
        <v>35.287680000000002</v>
      </c>
      <c r="D224">
        <v>6.7069999999999999</v>
      </c>
      <c r="E224" t="str">
        <f t="shared" si="24"/>
        <v>M</v>
      </c>
      <c r="F224">
        <v>70</v>
      </c>
      <c r="G224" t="str">
        <f>"iJO"</f>
        <v>iJO</v>
      </c>
      <c r="H224">
        <f>3</f>
        <v>3</v>
      </c>
      <c r="I224" t="str">
        <f>"for"</f>
        <v>for</v>
      </c>
      <c r="J224">
        <f>LOG10(Table13[[#This Row],[Time]])</f>
        <v>0.82652830634065155</v>
      </c>
    </row>
    <row r="225" spans="1:10" x14ac:dyDescent="0.45">
      <c r="A225">
        <v>223</v>
      </c>
      <c r="B225">
        <v>0.19370000000000001</v>
      </c>
      <c r="C225">
        <v>34.890459999999997</v>
      </c>
      <c r="D225">
        <v>8.6959999999999997</v>
      </c>
      <c r="E225" t="str">
        <f t="shared" si="24"/>
        <v>M</v>
      </c>
      <c r="F225">
        <v>80</v>
      </c>
      <c r="G225" t="str">
        <f>"iJO"</f>
        <v>iJO</v>
      </c>
      <c r="H225">
        <f>3</f>
        <v>3</v>
      </c>
      <c r="I225" t="str">
        <f>"for"</f>
        <v>for</v>
      </c>
      <c r="J225">
        <f>LOG10(Table13[[#This Row],[Time]])</f>
        <v>0.93931953107823807</v>
      </c>
    </row>
    <row r="226" spans="1:10" x14ac:dyDescent="0.45">
      <c r="A226">
        <v>224</v>
      </c>
      <c r="B226">
        <v>0.22286</v>
      </c>
      <c r="C226">
        <v>17.449120000000001</v>
      </c>
      <c r="D226">
        <v>7.5179999999999998</v>
      </c>
      <c r="E226" t="str">
        <f t="shared" si="24"/>
        <v>M</v>
      </c>
      <c r="F226">
        <v>90</v>
      </c>
      <c r="G226" t="str">
        <f>"iJO"</f>
        <v>iJO</v>
      </c>
      <c r="H226">
        <f>3</f>
        <v>3</v>
      </c>
      <c r="I226" t="str">
        <f>"for"</f>
        <v>for</v>
      </c>
      <c r="J226">
        <f>LOG10(Table13[[#This Row],[Time]])</f>
        <v>0.87610232137779365</v>
      </c>
    </row>
    <row r="227" spans="1:10" x14ac:dyDescent="0.45">
      <c r="A227">
        <v>225</v>
      </c>
      <c r="B227">
        <v>0.13081000000000001</v>
      </c>
      <c r="C227">
        <v>38.590499999999999</v>
      </c>
      <c r="D227">
        <v>63.926000000000002</v>
      </c>
      <c r="E227" t="str">
        <f t="shared" ref="E227:E235" si="25">"O"</f>
        <v>O</v>
      </c>
      <c r="F227">
        <v>10</v>
      </c>
      <c r="G227" t="str">
        <f>"iJO"</f>
        <v>iJO</v>
      </c>
      <c r="H227">
        <f>3</f>
        <v>3</v>
      </c>
      <c r="I227" t="str">
        <f>"for"</f>
        <v>for</v>
      </c>
      <c r="J227">
        <f>LOG10(Table13[[#This Row],[Time]])</f>
        <v>1.8056775304580137</v>
      </c>
    </row>
    <row r="228" spans="1:10" x14ac:dyDescent="0.45">
      <c r="A228">
        <v>226</v>
      </c>
      <c r="B228">
        <v>0.13081000000000001</v>
      </c>
      <c r="C228">
        <v>38.589190000000002</v>
      </c>
      <c r="D228">
        <v>60.884</v>
      </c>
      <c r="E228" t="str">
        <f t="shared" si="25"/>
        <v>O</v>
      </c>
      <c r="F228">
        <v>20</v>
      </c>
      <c r="G228" t="str">
        <f>"iJO"</f>
        <v>iJO</v>
      </c>
      <c r="H228">
        <f>3</f>
        <v>3</v>
      </c>
      <c r="I228" t="str">
        <f>"for"</f>
        <v>for</v>
      </c>
      <c r="J228">
        <f>LOG10(Table13[[#This Row],[Time]])</f>
        <v>1.7845031772852036</v>
      </c>
    </row>
    <row r="229" spans="1:10" x14ac:dyDescent="0.45">
      <c r="A229">
        <v>227</v>
      </c>
      <c r="B229">
        <v>0.13081000000000001</v>
      </c>
      <c r="C229">
        <v>38.589190000000002</v>
      </c>
      <c r="D229">
        <v>59.706000000000003</v>
      </c>
      <c r="E229" t="str">
        <f t="shared" si="25"/>
        <v>O</v>
      </c>
      <c r="F229">
        <v>30</v>
      </c>
      <c r="G229" t="str">
        <f>"iJO"</f>
        <v>iJO</v>
      </c>
      <c r="H229">
        <f>3</f>
        <v>3</v>
      </c>
      <c r="I229" t="str">
        <f>"for"</f>
        <v>for</v>
      </c>
      <c r="J229">
        <f>LOG10(Table13[[#This Row],[Time]])</f>
        <v>1.7760179766227884</v>
      </c>
    </row>
    <row r="230" spans="1:10" x14ac:dyDescent="0.45">
      <c r="A230">
        <v>228</v>
      </c>
      <c r="B230">
        <v>0.13081000000000001</v>
      </c>
      <c r="C230">
        <v>38.590499999999999</v>
      </c>
      <c r="D230">
        <v>40.951000000000001</v>
      </c>
      <c r="E230" t="str">
        <f t="shared" si="25"/>
        <v>O</v>
      </c>
      <c r="F230">
        <v>40</v>
      </c>
      <c r="G230" t="str">
        <f>"iJO"</f>
        <v>iJO</v>
      </c>
      <c r="H230">
        <f>3</f>
        <v>3</v>
      </c>
      <c r="I230" t="str">
        <f>"for"</f>
        <v>for</v>
      </c>
      <c r="J230">
        <f>LOG10(Table13[[#This Row],[Time]])</f>
        <v>1.6122645114487999</v>
      </c>
    </row>
    <row r="231" spans="1:10" x14ac:dyDescent="0.45">
      <c r="A231">
        <v>229</v>
      </c>
      <c r="B231">
        <v>0.13081000000000001</v>
      </c>
      <c r="C231">
        <v>38.590499999999999</v>
      </c>
      <c r="D231">
        <v>34.238999999999997</v>
      </c>
      <c r="E231" t="str">
        <f t="shared" si="25"/>
        <v>O</v>
      </c>
      <c r="F231">
        <v>50</v>
      </c>
      <c r="G231" t="str">
        <f>"iJO"</f>
        <v>iJO</v>
      </c>
      <c r="H231">
        <f>3</f>
        <v>3</v>
      </c>
      <c r="I231" t="str">
        <f>"for"</f>
        <v>for</v>
      </c>
      <c r="J231">
        <f>LOG10(Table13[[#This Row],[Time]])</f>
        <v>1.5345210719857247</v>
      </c>
    </row>
    <row r="232" spans="1:10" x14ac:dyDescent="0.45">
      <c r="A232">
        <v>230</v>
      </c>
      <c r="B232">
        <v>0.17867</v>
      </c>
      <c r="C232">
        <v>35.286990000000003</v>
      </c>
      <c r="D232">
        <v>31.206</v>
      </c>
      <c r="E232" t="str">
        <f t="shared" si="25"/>
        <v>O</v>
      </c>
      <c r="F232">
        <v>60</v>
      </c>
      <c r="G232" t="str">
        <f>"iJO"</f>
        <v>iJO</v>
      </c>
      <c r="H232">
        <f>3</f>
        <v>3</v>
      </c>
      <c r="I232" t="str">
        <f>"for"</f>
        <v>for</v>
      </c>
      <c r="J232">
        <f>LOG10(Table13[[#This Row],[Time]])</f>
        <v>1.4942381041584758</v>
      </c>
    </row>
    <row r="233" spans="1:10" x14ac:dyDescent="0.45">
      <c r="A233">
        <v>231</v>
      </c>
      <c r="B233">
        <v>0.17867</v>
      </c>
      <c r="C233">
        <v>35.286990000000003</v>
      </c>
      <c r="D233">
        <v>30.888000000000002</v>
      </c>
      <c r="E233" t="str">
        <f t="shared" si="25"/>
        <v>O</v>
      </c>
      <c r="F233">
        <v>70</v>
      </c>
      <c r="G233" t="str">
        <f>"iJO"</f>
        <v>iJO</v>
      </c>
      <c r="H233">
        <f>3</f>
        <v>3</v>
      </c>
      <c r="I233" t="str">
        <f>"for"</f>
        <v>for</v>
      </c>
      <c r="J233">
        <f>LOG10(Table13[[#This Row],[Time]])</f>
        <v>1.4897897886159928</v>
      </c>
    </row>
    <row r="234" spans="1:10" x14ac:dyDescent="0.45">
      <c r="A234">
        <v>232</v>
      </c>
      <c r="B234">
        <v>0.19370000000000001</v>
      </c>
      <c r="C234">
        <v>34.890349999999998</v>
      </c>
      <c r="D234">
        <v>16.260999999999999</v>
      </c>
      <c r="E234" t="str">
        <f t="shared" si="25"/>
        <v>O</v>
      </c>
      <c r="F234">
        <v>80</v>
      </c>
      <c r="G234" t="str">
        <f>"iJO"</f>
        <v>iJO</v>
      </c>
      <c r="H234">
        <f>3</f>
        <v>3</v>
      </c>
      <c r="I234" t="str">
        <f>"for"</f>
        <v>for</v>
      </c>
      <c r="J234">
        <f>LOG10(Table13[[#This Row],[Time]])</f>
        <v>1.2111472498144922</v>
      </c>
    </row>
    <row r="235" spans="1:10" x14ac:dyDescent="0.45">
      <c r="A235">
        <v>233</v>
      </c>
      <c r="B235">
        <v>0.22286</v>
      </c>
      <c r="C235">
        <v>17.449010000000001</v>
      </c>
      <c r="D235">
        <v>19.353999999999999</v>
      </c>
      <c r="E235" t="str">
        <f t="shared" si="25"/>
        <v>O</v>
      </c>
      <c r="F235">
        <v>90</v>
      </c>
      <c r="G235" t="str">
        <f>"iJO"</f>
        <v>iJO</v>
      </c>
      <c r="H235">
        <f>3</f>
        <v>3</v>
      </c>
      <c r="I235" t="str">
        <f>"for"</f>
        <v>for</v>
      </c>
      <c r="J235">
        <f>LOG10(Table13[[#This Row],[Time]])</f>
        <v>1.2867707367140557</v>
      </c>
    </row>
    <row r="236" spans="1:10" x14ac:dyDescent="0.45">
      <c r="A236">
        <v>234</v>
      </c>
      <c r="B236">
        <v>4.9540000000000001E-2</v>
      </c>
      <c r="C236">
        <v>28.90127</v>
      </c>
      <c r="D236">
        <v>84.233000000000004</v>
      </c>
      <c r="E236" t="str">
        <f t="shared" ref="E236:E244" si="26">"P"</f>
        <v>P</v>
      </c>
      <c r="F236">
        <v>10</v>
      </c>
      <c r="G236" t="str">
        <f>"iJO"</f>
        <v>iJO</v>
      </c>
      <c r="H236">
        <f>3</f>
        <v>3</v>
      </c>
      <c r="I236" t="str">
        <f>"for"</f>
        <v>for</v>
      </c>
      <c r="J236">
        <f>LOG10(Table13[[#This Row],[Time]])</f>
        <v>1.9254822685799864</v>
      </c>
    </row>
    <row r="237" spans="1:10" x14ac:dyDescent="0.45">
      <c r="A237">
        <v>235</v>
      </c>
      <c r="B237">
        <v>4.9540000000000001E-2</v>
      </c>
      <c r="C237">
        <v>28.90127</v>
      </c>
      <c r="D237">
        <v>65.445999999999998</v>
      </c>
      <c r="E237" t="str">
        <f t="shared" si="26"/>
        <v>P</v>
      </c>
      <c r="F237">
        <v>20</v>
      </c>
      <c r="G237" t="str">
        <f>"iJO"</f>
        <v>iJO</v>
      </c>
      <c r="H237">
        <f>3</f>
        <v>3</v>
      </c>
      <c r="I237" t="str">
        <f>"for"</f>
        <v>for</v>
      </c>
      <c r="J237">
        <f>LOG10(Table13[[#This Row],[Time]])</f>
        <v>1.8158831080141404</v>
      </c>
    </row>
    <row r="238" spans="1:10" x14ac:dyDescent="0.45">
      <c r="A238">
        <v>236</v>
      </c>
      <c r="B238">
        <v>0.15106</v>
      </c>
      <c r="C238">
        <v>26.64939</v>
      </c>
      <c r="D238">
        <v>75.650999999999996</v>
      </c>
      <c r="E238" t="str">
        <f t="shared" si="26"/>
        <v>P</v>
      </c>
      <c r="F238">
        <v>30</v>
      </c>
      <c r="G238" t="str">
        <f>"iJO"</f>
        <v>iJO</v>
      </c>
      <c r="H238">
        <f>3</f>
        <v>3</v>
      </c>
      <c r="I238" t="str">
        <f>"for"</f>
        <v>for</v>
      </c>
      <c r="J238">
        <f>LOG10(Table13[[#This Row],[Time]])</f>
        <v>1.8788146731604152</v>
      </c>
    </row>
    <row r="239" spans="1:10" x14ac:dyDescent="0.45">
      <c r="A239">
        <v>237</v>
      </c>
      <c r="B239">
        <v>0.15106</v>
      </c>
      <c r="C239">
        <v>26.64939</v>
      </c>
      <c r="D239">
        <v>60.567999999999998</v>
      </c>
      <c r="E239" t="str">
        <f t="shared" si="26"/>
        <v>P</v>
      </c>
      <c r="F239">
        <v>40</v>
      </c>
      <c r="G239" t="str">
        <f>"iJO"</f>
        <v>iJO</v>
      </c>
      <c r="H239">
        <f>3</f>
        <v>3</v>
      </c>
      <c r="I239" t="str">
        <f>"for"</f>
        <v>for</v>
      </c>
      <c r="J239">
        <f>LOG10(Table13[[#This Row],[Time]])</f>
        <v>1.7822432331761897</v>
      </c>
    </row>
    <row r="240" spans="1:10" x14ac:dyDescent="0.45">
      <c r="A240">
        <v>238</v>
      </c>
      <c r="B240">
        <v>0.15106</v>
      </c>
      <c r="C240">
        <v>26.64939</v>
      </c>
      <c r="D240">
        <v>50.901000000000003</v>
      </c>
      <c r="E240" t="str">
        <f t="shared" si="26"/>
        <v>P</v>
      </c>
      <c r="F240">
        <v>50</v>
      </c>
      <c r="G240" t="str">
        <f>"iJO"</f>
        <v>iJO</v>
      </c>
      <c r="H240">
        <f>3</f>
        <v>3</v>
      </c>
      <c r="I240" t="str">
        <f>"for"</f>
        <v>for</v>
      </c>
      <c r="J240">
        <f>LOG10(Table13[[#This Row],[Time]])</f>
        <v>1.7067263145610378</v>
      </c>
    </row>
    <row r="241" spans="1:10" x14ac:dyDescent="0.45">
      <c r="A241">
        <v>239</v>
      </c>
      <c r="B241">
        <v>0.15106</v>
      </c>
      <c r="C241">
        <v>26.64939</v>
      </c>
      <c r="D241">
        <v>34.789000000000001</v>
      </c>
      <c r="E241" t="str">
        <f t="shared" si="26"/>
        <v>P</v>
      </c>
      <c r="F241">
        <v>60</v>
      </c>
      <c r="G241" t="str">
        <f>"iJO"</f>
        <v>iJO</v>
      </c>
      <c r="H241">
        <f>3</f>
        <v>3</v>
      </c>
      <c r="I241" t="str">
        <f>"for"</f>
        <v>for</v>
      </c>
      <c r="J241">
        <f>LOG10(Table13[[#This Row],[Time]])</f>
        <v>1.5414419452545254</v>
      </c>
    </row>
    <row r="242" spans="1:10" x14ac:dyDescent="0.45">
      <c r="A242">
        <v>240</v>
      </c>
      <c r="B242">
        <v>0.19481000000000001</v>
      </c>
      <c r="C242">
        <v>34.707299999999996</v>
      </c>
      <c r="D242">
        <v>16.443999999999999</v>
      </c>
      <c r="E242" t="str">
        <f t="shared" si="26"/>
        <v>P</v>
      </c>
      <c r="F242">
        <v>70</v>
      </c>
      <c r="G242" t="str">
        <f>"iJO"</f>
        <v>iJO</v>
      </c>
      <c r="H242">
        <f>3</f>
        <v>3</v>
      </c>
      <c r="I242" t="str">
        <f>"for"</f>
        <v>for</v>
      </c>
      <c r="J242">
        <f>LOG10(Table13[[#This Row],[Time]])</f>
        <v>1.2160074681083122</v>
      </c>
    </row>
    <row r="243" spans="1:10" x14ac:dyDescent="0.45">
      <c r="A243">
        <v>241</v>
      </c>
      <c r="B243">
        <v>0.19481000000000001</v>
      </c>
      <c r="C243">
        <v>17.808589999999999</v>
      </c>
      <c r="D243">
        <v>20.629000000000001</v>
      </c>
      <c r="E243" t="str">
        <f t="shared" si="26"/>
        <v>P</v>
      </c>
      <c r="F243">
        <v>80</v>
      </c>
      <c r="G243" t="str">
        <f>"iJO"</f>
        <v>iJO</v>
      </c>
      <c r="H243">
        <f>3</f>
        <v>3</v>
      </c>
      <c r="I243" t="str">
        <f>"for"</f>
        <v>for</v>
      </c>
      <c r="J243">
        <f>LOG10(Table13[[#This Row],[Time]])</f>
        <v>1.3144781758641819</v>
      </c>
    </row>
    <row r="244" spans="1:10" x14ac:dyDescent="0.45">
      <c r="A244">
        <v>242</v>
      </c>
      <c r="B244">
        <v>0.22286</v>
      </c>
      <c r="C244">
        <v>17.449010000000001</v>
      </c>
      <c r="D244">
        <v>8.1590000000000007</v>
      </c>
      <c r="E244" t="str">
        <f t="shared" si="26"/>
        <v>P</v>
      </c>
      <c r="F244">
        <v>90</v>
      </c>
      <c r="G244" t="str">
        <f>"iJO"</f>
        <v>iJO</v>
      </c>
      <c r="H244">
        <f>3</f>
        <v>3</v>
      </c>
      <c r="I244" t="str">
        <f>"for"</f>
        <v>for</v>
      </c>
      <c r="J244">
        <f>LOG10(Table13[[#This Row],[Time]])</f>
        <v>0.91163693312944216</v>
      </c>
    </row>
    <row r="245" spans="1:10" x14ac:dyDescent="0.45">
      <c r="A245">
        <v>243</v>
      </c>
      <c r="B245">
        <v>7.6910000000000006E-2</v>
      </c>
      <c r="C245">
        <v>18.863019999999999</v>
      </c>
      <c r="D245">
        <v>35.755000000000003</v>
      </c>
      <c r="E245" t="str">
        <f t="shared" ref="E245:E253" si="27">"M"</f>
        <v>M</v>
      </c>
      <c r="F245">
        <v>10</v>
      </c>
      <c r="G245" t="str">
        <f>"iJO"</f>
        <v>iJO</v>
      </c>
      <c r="H245">
        <f>3</f>
        <v>3</v>
      </c>
      <c r="I245" t="str">
        <f>"lac"</f>
        <v>lac</v>
      </c>
      <c r="J245">
        <f>LOG10(Table13[[#This Row],[Time]])</f>
        <v>1.5533367823768884</v>
      </c>
    </row>
    <row r="246" spans="1:10" x14ac:dyDescent="0.45">
      <c r="A246">
        <v>244</v>
      </c>
      <c r="B246">
        <v>7.6920000000000002E-2</v>
      </c>
      <c r="C246">
        <v>18.862960000000001</v>
      </c>
      <c r="D246">
        <v>52.186999999999998</v>
      </c>
      <c r="E246" t="str">
        <f t="shared" si="27"/>
        <v>M</v>
      </c>
      <c r="F246">
        <v>20</v>
      </c>
      <c r="G246" t="str">
        <f>"iJO"</f>
        <v>iJO</v>
      </c>
      <c r="H246">
        <f>3</f>
        <v>3</v>
      </c>
      <c r="I246" t="str">
        <f>"lac"</f>
        <v>lac</v>
      </c>
      <c r="J246">
        <f>LOG10(Table13[[#This Row],[Time]])</f>
        <v>1.7175623319025288</v>
      </c>
    </row>
    <row r="247" spans="1:10" x14ac:dyDescent="0.45">
      <c r="A247">
        <v>245</v>
      </c>
      <c r="B247">
        <v>7.6920000000000002E-2</v>
      </c>
      <c r="C247">
        <v>18.862939999999998</v>
      </c>
      <c r="D247">
        <v>46.161999999999999</v>
      </c>
      <c r="E247" t="str">
        <f t="shared" si="27"/>
        <v>M</v>
      </c>
      <c r="F247">
        <v>30</v>
      </c>
      <c r="G247" t="str">
        <f>"iJO"</f>
        <v>iJO</v>
      </c>
      <c r="H247">
        <f>3</f>
        <v>3</v>
      </c>
      <c r="I247" t="str">
        <f>"lac"</f>
        <v>lac</v>
      </c>
      <c r="J247">
        <f>LOG10(Table13[[#This Row],[Time]])</f>
        <v>1.6642846166586678</v>
      </c>
    </row>
    <row r="248" spans="1:10" x14ac:dyDescent="0.45">
      <c r="A248">
        <v>246</v>
      </c>
      <c r="B248">
        <v>0.17050000000000001</v>
      </c>
      <c r="C248">
        <v>17.334530000000001</v>
      </c>
      <c r="D248">
        <v>42.655999999999999</v>
      </c>
      <c r="E248" t="str">
        <f t="shared" si="27"/>
        <v>M</v>
      </c>
      <c r="F248">
        <v>40</v>
      </c>
      <c r="G248" t="str">
        <f>"iJO"</f>
        <v>iJO</v>
      </c>
      <c r="H248">
        <f>3</f>
        <v>3</v>
      </c>
      <c r="I248" t="str">
        <f>"lac"</f>
        <v>lac</v>
      </c>
      <c r="J248">
        <f>LOG10(Table13[[#This Row],[Time]])</f>
        <v>1.6299801277337651</v>
      </c>
    </row>
    <row r="249" spans="1:10" x14ac:dyDescent="0.45">
      <c r="A249">
        <v>247</v>
      </c>
      <c r="B249">
        <v>0.17050000000000001</v>
      </c>
      <c r="C249">
        <v>17.334530000000001</v>
      </c>
      <c r="D249">
        <v>53.137</v>
      </c>
      <c r="E249" t="str">
        <f t="shared" si="27"/>
        <v>M</v>
      </c>
      <c r="F249">
        <v>50</v>
      </c>
      <c r="G249" t="str">
        <f>"iJO"</f>
        <v>iJO</v>
      </c>
      <c r="H249">
        <f>3</f>
        <v>3</v>
      </c>
      <c r="I249" t="str">
        <f>"lac"</f>
        <v>lac</v>
      </c>
      <c r="J249">
        <f>LOG10(Table13[[#This Row],[Time]])</f>
        <v>1.7253970314400093</v>
      </c>
    </row>
    <row r="250" spans="1:10" x14ac:dyDescent="0.45">
      <c r="A250">
        <v>248</v>
      </c>
      <c r="B250">
        <v>0.17049</v>
      </c>
      <c r="C250">
        <v>17.334720000000001</v>
      </c>
      <c r="D250">
        <v>19.719000000000001</v>
      </c>
      <c r="E250" t="str">
        <f t="shared" si="27"/>
        <v>M</v>
      </c>
      <c r="F250">
        <v>60</v>
      </c>
      <c r="G250" t="str">
        <f>"iJO"</f>
        <v>iJO</v>
      </c>
      <c r="H250">
        <f>3</f>
        <v>3</v>
      </c>
      <c r="I250" t="str">
        <f>"lac"</f>
        <v>lac</v>
      </c>
      <c r="J250">
        <f>LOG10(Table13[[#This Row],[Time]])</f>
        <v>1.2948848870000302</v>
      </c>
    </row>
    <row r="251" spans="1:10" x14ac:dyDescent="0.45">
      <c r="A251">
        <v>249</v>
      </c>
      <c r="B251">
        <v>0.17050000000000001</v>
      </c>
      <c r="C251">
        <v>17.334530000000001</v>
      </c>
      <c r="D251">
        <v>16.216000000000001</v>
      </c>
      <c r="E251" t="str">
        <f t="shared" si="27"/>
        <v>M</v>
      </c>
      <c r="F251">
        <v>70</v>
      </c>
      <c r="G251" t="str">
        <f>"iJO"</f>
        <v>iJO</v>
      </c>
      <c r="H251">
        <f>3</f>
        <v>3</v>
      </c>
      <c r="I251" t="str">
        <f>"lac"</f>
        <v>lac</v>
      </c>
      <c r="J251">
        <f>LOG10(Table13[[#This Row],[Time]])</f>
        <v>1.2099437356849523</v>
      </c>
    </row>
    <row r="252" spans="1:10" x14ac:dyDescent="0.45">
      <c r="A252">
        <v>250</v>
      </c>
      <c r="B252">
        <v>0.19370000000000001</v>
      </c>
      <c r="C252">
        <v>16.982340000000001</v>
      </c>
      <c r="D252">
        <v>9.2810000000000006</v>
      </c>
      <c r="E252" t="str">
        <f t="shared" si="27"/>
        <v>M</v>
      </c>
      <c r="F252">
        <v>80</v>
      </c>
      <c r="G252" t="str">
        <f>"iJO"</f>
        <v>iJO</v>
      </c>
      <c r="H252">
        <f>3</f>
        <v>3</v>
      </c>
      <c r="I252" t="str">
        <f>"lac"</f>
        <v>lac</v>
      </c>
      <c r="J252">
        <f>LOG10(Table13[[#This Row],[Time]])</f>
        <v>0.96759477267188976</v>
      </c>
    </row>
    <row r="253" spans="1:10" x14ac:dyDescent="0.45">
      <c r="A253">
        <v>251</v>
      </c>
      <c r="B253">
        <v>0.24084</v>
      </c>
      <c r="C253">
        <v>2.15E-3</v>
      </c>
      <c r="D253">
        <v>33.459000000000003</v>
      </c>
      <c r="E253" t="str">
        <f t="shared" si="27"/>
        <v>M</v>
      </c>
      <c r="F253">
        <v>90</v>
      </c>
      <c r="G253" t="str">
        <f>"iJO"</f>
        <v>iJO</v>
      </c>
      <c r="H253">
        <f>3</f>
        <v>3</v>
      </c>
      <c r="I253" t="str">
        <f>"lac"</f>
        <v>lac</v>
      </c>
      <c r="J253">
        <f>LOG10(Table13[[#This Row],[Time]])</f>
        <v>1.5245129569201059</v>
      </c>
    </row>
    <row r="254" spans="1:10" x14ac:dyDescent="0.45">
      <c r="A254">
        <v>252</v>
      </c>
      <c r="B254">
        <v>7.6920000000000002E-2</v>
      </c>
      <c r="C254">
        <v>18.863019999999999</v>
      </c>
      <c r="D254">
        <v>56.662999999999997</v>
      </c>
      <c r="E254" t="str">
        <f t="shared" ref="E254:E262" si="28">"O"</f>
        <v>O</v>
      </c>
      <c r="F254">
        <v>10</v>
      </c>
      <c r="G254" t="str">
        <f>"iJO"</f>
        <v>iJO</v>
      </c>
      <c r="H254">
        <f>3</f>
        <v>3</v>
      </c>
      <c r="I254" t="str">
        <f>"lac"</f>
        <v>lac</v>
      </c>
      <c r="J254">
        <f>LOG10(Table13[[#This Row],[Time]])</f>
        <v>1.7532995643417566</v>
      </c>
    </row>
    <row r="255" spans="1:10" x14ac:dyDescent="0.45">
      <c r="A255">
        <v>253</v>
      </c>
      <c r="B255">
        <v>7.6920000000000002E-2</v>
      </c>
      <c r="C255">
        <v>18.863019999999999</v>
      </c>
      <c r="D255">
        <v>57.536000000000001</v>
      </c>
      <c r="E255" t="str">
        <f t="shared" si="28"/>
        <v>O</v>
      </c>
      <c r="F255">
        <v>20</v>
      </c>
      <c r="G255" t="str">
        <f>"iJO"</f>
        <v>iJO</v>
      </c>
      <c r="H255">
        <f>3</f>
        <v>3</v>
      </c>
      <c r="I255" t="str">
        <f>"lac"</f>
        <v>lac</v>
      </c>
      <c r="J255">
        <f>LOG10(Table13[[#This Row],[Time]])</f>
        <v>1.759939665717116</v>
      </c>
    </row>
    <row r="256" spans="1:10" x14ac:dyDescent="0.45">
      <c r="A256">
        <v>254</v>
      </c>
      <c r="B256">
        <v>7.6920000000000002E-2</v>
      </c>
      <c r="C256">
        <v>18.862909999999999</v>
      </c>
      <c r="D256">
        <v>54.81</v>
      </c>
      <c r="E256" t="str">
        <f t="shared" si="28"/>
        <v>O</v>
      </c>
      <c r="F256">
        <v>30</v>
      </c>
      <c r="G256" t="str">
        <f>"iJO"</f>
        <v>iJO</v>
      </c>
      <c r="H256">
        <f>3</f>
        <v>3</v>
      </c>
      <c r="I256" t="str">
        <f>"lac"</f>
        <v>lac</v>
      </c>
      <c r="J256">
        <f>LOG10(Table13[[#This Row],[Time]])</f>
        <v>1.7388598020722001</v>
      </c>
    </row>
    <row r="257" spans="1:10" x14ac:dyDescent="0.45">
      <c r="A257">
        <v>255</v>
      </c>
      <c r="B257">
        <v>0.17050000000000001</v>
      </c>
      <c r="C257">
        <v>17.334510000000002</v>
      </c>
      <c r="D257">
        <v>39.478999999999999</v>
      </c>
      <c r="E257" t="str">
        <f t="shared" si="28"/>
        <v>O</v>
      </c>
      <c r="F257">
        <v>40</v>
      </c>
      <c r="G257" t="str">
        <f>"iJO"</f>
        <v>iJO</v>
      </c>
      <c r="H257">
        <f>3</f>
        <v>3</v>
      </c>
      <c r="I257" t="str">
        <f>"lac"</f>
        <v>lac</v>
      </c>
      <c r="J257">
        <f>LOG10(Table13[[#This Row],[Time]])</f>
        <v>1.5963661434914649</v>
      </c>
    </row>
    <row r="258" spans="1:10" x14ac:dyDescent="0.45">
      <c r="A258">
        <v>256</v>
      </c>
      <c r="B258">
        <v>0.17050000000000001</v>
      </c>
      <c r="C258">
        <v>17.334510000000002</v>
      </c>
      <c r="D258">
        <v>40.957999999999998</v>
      </c>
      <c r="E258" t="str">
        <f t="shared" si="28"/>
        <v>O</v>
      </c>
      <c r="F258">
        <v>50</v>
      </c>
      <c r="G258" t="str">
        <f>"iJO"</f>
        <v>iJO</v>
      </c>
      <c r="H258">
        <f>3</f>
        <v>3</v>
      </c>
      <c r="I258" t="str">
        <f>"lac"</f>
        <v>lac</v>
      </c>
      <c r="J258">
        <f>LOG10(Table13[[#This Row],[Time]])</f>
        <v>1.612338741664789</v>
      </c>
    </row>
    <row r="259" spans="1:10" x14ac:dyDescent="0.45">
      <c r="A259">
        <v>257</v>
      </c>
      <c r="B259">
        <v>0.17050000000000001</v>
      </c>
      <c r="C259">
        <v>17.334510000000002</v>
      </c>
      <c r="D259">
        <v>40.024000000000001</v>
      </c>
      <c r="E259" t="str">
        <f t="shared" si="28"/>
        <v>O</v>
      </c>
      <c r="F259">
        <v>60</v>
      </c>
      <c r="G259" t="str">
        <f>"iJO"</f>
        <v>iJO</v>
      </c>
      <c r="H259">
        <f>3</f>
        <v>3</v>
      </c>
      <c r="I259" t="str">
        <f>"lac"</f>
        <v>lac</v>
      </c>
      <c r="J259">
        <f>LOG10(Table13[[#This Row],[Time]])</f>
        <v>1.6023204898753527</v>
      </c>
    </row>
    <row r="260" spans="1:10" x14ac:dyDescent="0.45">
      <c r="A260">
        <v>258</v>
      </c>
      <c r="B260">
        <v>0.17050000000000001</v>
      </c>
      <c r="C260">
        <v>17.334510000000002</v>
      </c>
      <c r="D260">
        <v>38.993000000000002</v>
      </c>
      <c r="E260" t="str">
        <f t="shared" si="28"/>
        <v>O</v>
      </c>
      <c r="F260">
        <v>70</v>
      </c>
      <c r="G260" t="str">
        <f>"iJO"</f>
        <v>iJO</v>
      </c>
      <c r="H260">
        <f>3</f>
        <v>3</v>
      </c>
      <c r="I260" t="str">
        <f>"lac"</f>
        <v>lac</v>
      </c>
      <c r="J260">
        <f>LOG10(Table13[[#This Row],[Time]])</f>
        <v>1.5909866497384995</v>
      </c>
    </row>
    <row r="261" spans="1:10" x14ac:dyDescent="0.45">
      <c r="A261">
        <v>259</v>
      </c>
      <c r="B261">
        <v>0.19370000000000001</v>
      </c>
      <c r="C261">
        <v>16.982289999999999</v>
      </c>
      <c r="D261">
        <v>22.305</v>
      </c>
      <c r="E261" t="str">
        <f t="shared" si="28"/>
        <v>O</v>
      </c>
      <c r="F261">
        <v>80</v>
      </c>
      <c r="G261" t="str">
        <f>"iJO"</f>
        <v>iJO</v>
      </c>
      <c r="H261">
        <f>3</f>
        <v>3</v>
      </c>
      <c r="I261" t="str">
        <f>"lac"</f>
        <v>lac</v>
      </c>
      <c r="J261">
        <f>LOG10(Table13[[#This Row],[Time]])</f>
        <v>1.3484022275776355</v>
      </c>
    </row>
    <row r="262" spans="1:10" x14ac:dyDescent="0.45">
      <c r="A262">
        <v>260</v>
      </c>
      <c r="B262">
        <v>0.24149999999999999</v>
      </c>
      <c r="C262">
        <v>6.9999999999999994E-5</v>
      </c>
      <c r="D262">
        <v>19.324000000000002</v>
      </c>
      <c r="E262" t="str">
        <f t="shared" si="28"/>
        <v>O</v>
      </c>
      <c r="F262">
        <v>90</v>
      </c>
      <c r="G262" t="str">
        <f>"iJO"</f>
        <v>iJO</v>
      </c>
      <c r="H262">
        <f>3</f>
        <v>3</v>
      </c>
      <c r="I262" t="str">
        <f>"lac"</f>
        <v>lac</v>
      </c>
      <c r="J262">
        <f>LOG10(Table13[[#This Row],[Time]])</f>
        <v>1.2860970288144822</v>
      </c>
    </row>
    <row r="263" spans="1:10" x14ac:dyDescent="0.45">
      <c r="A263">
        <v>261</v>
      </c>
      <c r="B263">
        <v>7.6920000000000002E-2</v>
      </c>
      <c r="C263">
        <v>18.862909999999999</v>
      </c>
      <c r="D263">
        <v>46.484000000000002</v>
      </c>
      <c r="E263" t="str">
        <f t="shared" ref="E263:E271" si="29">"P"</f>
        <v>P</v>
      </c>
      <c r="F263">
        <v>10</v>
      </c>
      <c r="G263" t="str">
        <f>"iJO"</f>
        <v>iJO</v>
      </c>
      <c r="H263">
        <f>3</f>
        <v>3</v>
      </c>
      <c r="I263" t="str">
        <f>"lac"</f>
        <v>lac</v>
      </c>
      <c r="J263">
        <f>LOG10(Table13[[#This Row],[Time]])</f>
        <v>1.6673034925144263</v>
      </c>
    </row>
    <row r="264" spans="1:10" x14ac:dyDescent="0.45">
      <c r="A264">
        <v>262</v>
      </c>
      <c r="B264">
        <v>7.6920000000000002E-2</v>
      </c>
      <c r="C264">
        <v>18.862909999999999</v>
      </c>
      <c r="D264">
        <v>50.914999999999999</v>
      </c>
      <c r="E264" t="str">
        <f t="shared" si="29"/>
        <v>P</v>
      </c>
      <c r="F264">
        <v>20</v>
      </c>
      <c r="G264" t="str">
        <f>"iJO"</f>
        <v>iJO</v>
      </c>
      <c r="H264">
        <f>3</f>
        <v>3</v>
      </c>
      <c r="I264" t="str">
        <f>"lac"</f>
        <v>lac</v>
      </c>
      <c r="J264">
        <f>LOG10(Table13[[#This Row],[Time]])</f>
        <v>1.7068457481036041</v>
      </c>
    </row>
    <row r="265" spans="1:10" x14ac:dyDescent="0.45">
      <c r="A265">
        <v>263</v>
      </c>
      <c r="B265">
        <v>7.6920000000000002E-2</v>
      </c>
      <c r="C265">
        <v>18.862909999999999</v>
      </c>
      <c r="D265">
        <v>40.734999999999999</v>
      </c>
      <c r="E265" t="str">
        <f t="shared" si="29"/>
        <v>P</v>
      </c>
      <c r="F265">
        <v>30</v>
      </c>
      <c r="G265" t="str">
        <f>"iJO"</f>
        <v>iJO</v>
      </c>
      <c r="H265">
        <f>3</f>
        <v>3</v>
      </c>
      <c r="I265" t="str">
        <f>"lac"</f>
        <v>lac</v>
      </c>
      <c r="J265">
        <f>LOG10(Table13[[#This Row],[Time]])</f>
        <v>1.6099677206466616</v>
      </c>
    </row>
    <row r="266" spans="1:10" x14ac:dyDescent="0.45">
      <c r="A266">
        <v>264</v>
      </c>
      <c r="B266">
        <v>0.18920999999999999</v>
      </c>
      <c r="C266">
        <v>17.202919999999999</v>
      </c>
      <c r="D266">
        <v>27.693000000000001</v>
      </c>
      <c r="E266" t="str">
        <f t="shared" si="29"/>
        <v>P</v>
      </c>
      <c r="F266">
        <v>40</v>
      </c>
      <c r="G266" t="str">
        <f>"iJO"</f>
        <v>iJO</v>
      </c>
      <c r="H266">
        <f>3</f>
        <v>3</v>
      </c>
      <c r="I266" t="str">
        <f>"lac"</f>
        <v>lac</v>
      </c>
      <c r="J266">
        <f>LOG10(Table13[[#This Row],[Time]])</f>
        <v>1.4423700056867834</v>
      </c>
    </row>
    <row r="267" spans="1:10" x14ac:dyDescent="0.45">
      <c r="A267">
        <v>265</v>
      </c>
      <c r="B267">
        <v>0.18920999999999999</v>
      </c>
      <c r="C267">
        <v>17.202919999999999</v>
      </c>
      <c r="D267">
        <v>22.957999999999998</v>
      </c>
      <c r="E267" t="str">
        <f t="shared" si="29"/>
        <v>P</v>
      </c>
      <c r="F267">
        <v>50</v>
      </c>
      <c r="G267" t="str">
        <f>"iJO"</f>
        <v>iJO</v>
      </c>
      <c r="H267">
        <f>3</f>
        <v>3</v>
      </c>
      <c r="I267" t="str">
        <f>"lac"</f>
        <v>lac</v>
      </c>
      <c r="J267">
        <f>LOG10(Table13[[#This Row],[Time]])</f>
        <v>1.3609340515483865</v>
      </c>
    </row>
    <row r="268" spans="1:10" x14ac:dyDescent="0.45">
      <c r="A268">
        <v>266</v>
      </c>
      <c r="B268">
        <v>0.18920999999999999</v>
      </c>
      <c r="C268">
        <v>17.202919999999999</v>
      </c>
      <c r="D268">
        <v>37.04</v>
      </c>
      <c r="E268" t="str">
        <f t="shared" si="29"/>
        <v>P</v>
      </c>
      <c r="F268">
        <v>60</v>
      </c>
      <c r="G268" t="str">
        <f>"iJO"</f>
        <v>iJO</v>
      </c>
      <c r="H268">
        <f>3</f>
        <v>3</v>
      </c>
      <c r="I268" t="str">
        <f>"lac"</f>
        <v>lac</v>
      </c>
      <c r="J268">
        <f>LOG10(Table13[[#This Row],[Time]])</f>
        <v>1.5686709780098966</v>
      </c>
    </row>
    <row r="269" spans="1:10" x14ac:dyDescent="0.45">
      <c r="A269">
        <v>267</v>
      </c>
      <c r="B269">
        <v>0.18920999999999999</v>
      </c>
      <c r="C269">
        <v>17.202919999999999</v>
      </c>
      <c r="D269">
        <v>21.425000000000001</v>
      </c>
      <c r="E269" t="str">
        <f t="shared" si="29"/>
        <v>P</v>
      </c>
      <c r="F269">
        <v>70</v>
      </c>
      <c r="G269" t="str">
        <f>"iJO"</f>
        <v>iJO</v>
      </c>
      <c r="H269">
        <f>3</f>
        <v>3</v>
      </c>
      <c r="I269" t="str">
        <f>"lac"</f>
        <v>lac</v>
      </c>
      <c r="J269">
        <f>LOG10(Table13[[#This Row],[Time]])</f>
        <v>1.3309208305952358</v>
      </c>
    </row>
    <row r="270" spans="1:10" x14ac:dyDescent="0.45">
      <c r="A270">
        <v>268</v>
      </c>
      <c r="B270">
        <v>0.19481000000000001</v>
      </c>
      <c r="C270">
        <v>16.898710000000001</v>
      </c>
      <c r="D270">
        <v>14.092000000000001</v>
      </c>
      <c r="E270" t="str">
        <f t="shared" si="29"/>
        <v>P</v>
      </c>
      <c r="F270">
        <v>80</v>
      </c>
      <c r="G270" t="str">
        <f>"iJO"</f>
        <v>iJO</v>
      </c>
      <c r="H270">
        <f>3</f>
        <v>3</v>
      </c>
      <c r="I270" t="str">
        <f>"lac"</f>
        <v>lac</v>
      </c>
      <c r="J270">
        <f>LOG10(Table13[[#This Row],[Time]])</f>
        <v>1.1489726345092048</v>
      </c>
    </row>
    <row r="271" spans="1:10" x14ac:dyDescent="0.45">
      <c r="A271">
        <v>269</v>
      </c>
      <c r="B271">
        <v>0.23546</v>
      </c>
      <c r="C271">
        <v>1.0000000000000001E-5</v>
      </c>
      <c r="D271">
        <v>33.106999999999999</v>
      </c>
      <c r="E271" t="str">
        <f t="shared" si="29"/>
        <v>P</v>
      </c>
      <c r="F271">
        <v>90</v>
      </c>
      <c r="G271" t="str">
        <f>"iJO"</f>
        <v>iJO</v>
      </c>
      <c r="H271">
        <f>3</f>
        <v>3</v>
      </c>
      <c r="I271" t="str">
        <f>"lac"</f>
        <v>lac</v>
      </c>
      <c r="J271">
        <f>LOG10(Table13[[#This Row],[Time]])</f>
        <v>1.5199198288198879</v>
      </c>
    </row>
    <row r="272" spans="1:10" x14ac:dyDescent="0.45">
      <c r="A272">
        <v>270</v>
      </c>
      <c r="B272">
        <v>0.76912999999999998</v>
      </c>
      <c r="C272">
        <v>13.26995</v>
      </c>
      <c r="D272">
        <v>13.82</v>
      </c>
      <c r="E272" t="str">
        <f t="shared" ref="E272:E280" si="30">"M"</f>
        <v>M</v>
      </c>
      <c r="F272">
        <v>10</v>
      </c>
      <c r="G272" t="str">
        <f>"iJR"</f>
        <v>iJR</v>
      </c>
      <c r="H272">
        <f>3</f>
        <v>3</v>
      </c>
      <c r="I272" t="str">
        <f>"for"</f>
        <v>for</v>
      </c>
      <c r="J272">
        <f>LOG10(Table13[[#This Row],[Time]])</f>
        <v>1.1405080430381795</v>
      </c>
    </row>
    <row r="273" spans="1:10" x14ac:dyDescent="0.45">
      <c r="A273">
        <v>271</v>
      </c>
      <c r="B273">
        <v>0.18439</v>
      </c>
      <c r="C273">
        <v>39.994549999999997</v>
      </c>
      <c r="D273">
        <v>1.379</v>
      </c>
      <c r="E273" t="str">
        <f t="shared" si="30"/>
        <v>M</v>
      </c>
      <c r="F273">
        <v>20</v>
      </c>
      <c r="G273" t="str">
        <f>"iJR"</f>
        <v>iJR</v>
      </c>
      <c r="H273">
        <f>3</f>
        <v>3</v>
      </c>
      <c r="I273" t="str">
        <f>"for"</f>
        <v>for</v>
      </c>
      <c r="J273">
        <f>LOG10(Table13[[#This Row],[Time]])</f>
        <v>0.13956426617584977</v>
      </c>
    </row>
    <row r="274" spans="1:10" x14ac:dyDescent="0.45">
      <c r="A274">
        <v>272</v>
      </c>
      <c r="B274">
        <v>0.58714</v>
      </c>
      <c r="C274">
        <v>7.7270200000000004</v>
      </c>
      <c r="D274">
        <v>17.193000000000001</v>
      </c>
      <c r="E274" t="str">
        <f t="shared" si="30"/>
        <v>M</v>
      </c>
      <c r="F274">
        <v>30</v>
      </c>
      <c r="G274" t="str">
        <f>"iJR"</f>
        <v>iJR</v>
      </c>
      <c r="H274">
        <f>3</f>
        <v>3</v>
      </c>
      <c r="I274" t="str">
        <f>"for"</f>
        <v>for</v>
      </c>
      <c r="J274">
        <f>LOG10(Table13[[#This Row],[Time]])</f>
        <v>1.235351663177412</v>
      </c>
    </row>
    <row r="275" spans="1:10" x14ac:dyDescent="0.45">
      <c r="A275">
        <v>273</v>
      </c>
      <c r="B275">
        <v>0.36878</v>
      </c>
      <c r="C275">
        <v>32.498710000000003</v>
      </c>
      <c r="D275">
        <v>11.685</v>
      </c>
      <c r="E275" t="str">
        <f t="shared" si="30"/>
        <v>M</v>
      </c>
      <c r="F275">
        <v>40</v>
      </c>
      <c r="G275" t="str">
        <f>"iJR"</f>
        <v>iJR</v>
      </c>
      <c r="H275">
        <f>3</f>
        <v>3</v>
      </c>
      <c r="I275" t="str">
        <f>"for"</f>
        <v>for</v>
      </c>
      <c r="J275">
        <f>LOG10(Table13[[#This Row],[Time]])</f>
        <v>1.0676287167282457</v>
      </c>
    </row>
    <row r="276" spans="1:10" x14ac:dyDescent="0.45">
      <c r="A276">
        <v>274</v>
      </c>
      <c r="B276">
        <v>0.65868000000000004</v>
      </c>
      <c r="C276">
        <v>17.190249999999999</v>
      </c>
      <c r="D276">
        <v>18.856999999999999</v>
      </c>
      <c r="E276" t="str">
        <f t="shared" si="30"/>
        <v>M</v>
      </c>
      <c r="F276">
        <v>50</v>
      </c>
      <c r="G276" t="str">
        <f>"iJR"</f>
        <v>iJR</v>
      </c>
      <c r="H276">
        <f>3</f>
        <v>3</v>
      </c>
      <c r="I276" t="str">
        <f>"for"</f>
        <v>for</v>
      </c>
      <c r="J276">
        <f>LOG10(Table13[[#This Row],[Time]])</f>
        <v>1.2754726010694191</v>
      </c>
    </row>
    <row r="277" spans="1:10" x14ac:dyDescent="0.45">
      <c r="A277">
        <v>275</v>
      </c>
      <c r="B277">
        <v>0.55317000000000005</v>
      </c>
      <c r="C277">
        <v>27.95345</v>
      </c>
      <c r="D277">
        <v>1.4019999999999999</v>
      </c>
      <c r="E277" t="str">
        <f t="shared" si="30"/>
        <v>M</v>
      </c>
      <c r="F277">
        <v>60</v>
      </c>
      <c r="G277" t="str">
        <f>"iJR"</f>
        <v>iJR</v>
      </c>
      <c r="H277">
        <f>3</f>
        <v>3</v>
      </c>
      <c r="I277" t="str">
        <f>"for"</f>
        <v>for</v>
      </c>
      <c r="J277">
        <f>LOG10(Table13[[#This Row],[Time]])</f>
        <v>0.14674801363063983</v>
      </c>
    </row>
    <row r="278" spans="1:10" x14ac:dyDescent="0.45">
      <c r="A278">
        <v>276</v>
      </c>
      <c r="B278">
        <v>0.82477999999999996</v>
      </c>
      <c r="C278">
        <v>10.72395</v>
      </c>
      <c r="D278">
        <v>19.279</v>
      </c>
      <c r="E278" t="str">
        <f t="shared" si="30"/>
        <v>M</v>
      </c>
      <c r="F278">
        <v>70</v>
      </c>
      <c r="G278" t="str">
        <f>"iJR"</f>
        <v>iJR</v>
      </c>
      <c r="H278">
        <f>3</f>
        <v>3</v>
      </c>
      <c r="I278" t="str">
        <f>"for"</f>
        <v>for</v>
      </c>
      <c r="J278">
        <f>LOG10(Table13[[#This Row],[Time]])</f>
        <v>1.2850845033352187</v>
      </c>
    </row>
    <row r="279" spans="1:10" x14ac:dyDescent="0.45">
      <c r="A279">
        <v>277</v>
      </c>
      <c r="B279">
        <v>0.76915999999999995</v>
      </c>
      <c r="C279">
        <v>13.266170000000001</v>
      </c>
      <c r="D279">
        <v>10.657999999999999</v>
      </c>
      <c r="E279" t="str">
        <f t="shared" si="30"/>
        <v>M</v>
      </c>
      <c r="F279">
        <v>80</v>
      </c>
      <c r="G279" t="str">
        <f>"iJR"</f>
        <v>iJR</v>
      </c>
      <c r="H279">
        <f>3</f>
        <v>3</v>
      </c>
      <c r="I279" t="str">
        <f>"for"</f>
        <v>for</v>
      </c>
      <c r="J279">
        <f>LOG10(Table13[[#This Row],[Time]])</f>
        <v>1.027675715904893</v>
      </c>
    </row>
    <row r="280" spans="1:10" x14ac:dyDescent="0.45">
      <c r="A280">
        <v>278</v>
      </c>
      <c r="B280">
        <v>0.82974999999999999</v>
      </c>
      <c r="C280">
        <v>10.58061</v>
      </c>
      <c r="D280">
        <v>2.3570000000000002</v>
      </c>
      <c r="E280" t="str">
        <f t="shared" si="30"/>
        <v>M</v>
      </c>
      <c r="F280">
        <v>90</v>
      </c>
      <c r="G280" t="str">
        <f>"iJR"</f>
        <v>iJR</v>
      </c>
      <c r="H280">
        <f>3</f>
        <v>3</v>
      </c>
      <c r="I280" t="str">
        <f>"for"</f>
        <v>for</v>
      </c>
      <c r="J280">
        <f>LOG10(Table13[[#This Row],[Time]])</f>
        <v>0.37235958252432383</v>
      </c>
    </row>
    <row r="281" spans="1:10" x14ac:dyDescent="0.45">
      <c r="A281">
        <v>279</v>
      </c>
      <c r="B281">
        <v>9.2189999999999994E-2</v>
      </c>
      <c r="C281">
        <v>43.004840000000002</v>
      </c>
      <c r="D281">
        <v>0.62</v>
      </c>
      <c r="E281" t="str">
        <f t="shared" ref="E281:E289" si="31">"O"</f>
        <v>O</v>
      </c>
      <c r="F281">
        <v>10</v>
      </c>
      <c r="G281" t="str">
        <f>"iJR"</f>
        <v>iJR</v>
      </c>
      <c r="H281">
        <f>3</f>
        <v>3</v>
      </c>
      <c r="I281" t="str">
        <f>"for"</f>
        <v>for</v>
      </c>
      <c r="J281">
        <f>LOG10(Table13[[#This Row],[Time]])</f>
        <v>-0.20760831050174613</v>
      </c>
    </row>
    <row r="282" spans="1:10" x14ac:dyDescent="0.45">
      <c r="A282">
        <v>280</v>
      </c>
      <c r="B282">
        <v>0.18439</v>
      </c>
      <c r="C282">
        <v>39.994590000000002</v>
      </c>
      <c r="D282">
        <v>0.61599999999999999</v>
      </c>
      <c r="E282" t="str">
        <f t="shared" si="31"/>
        <v>O</v>
      </c>
      <c r="F282">
        <v>20</v>
      </c>
      <c r="G282" t="str">
        <f>"iJR"</f>
        <v>iJR</v>
      </c>
      <c r="H282">
        <f>3</f>
        <v>3</v>
      </c>
      <c r="I282" t="str">
        <f>"for"</f>
        <v>for</v>
      </c>
      <c r="J282">
        <f>LOG10(Table13[[#This Row],[Time]])</f>
        <v>-0.21041928783557454</v>
      </c>
    </row>
    <row r="283" spans="1:10" x14ac:dyDescent="0.45">
      <c r="A283">
        <v>281</v>
      </c>
      <c r="B283">
        <v>0.27657999999999999</v>
      </c>
      <c r="C283">
        <v>36.98433</v>
      </c>
      <c r="D283">
        <v>0.55900000000000005</v>
      </c>
      <c r="E283" t="str">
        <f t="shared" si="31"/>
        <v>O</v>
      </c>
      <c r="F283">
        <v>30</v>
      </c>
      <c r="G283" t="str">
        <f>"iJR"</f>
        <v>iJR</v>
      </c>
      <c r="H283">
        <f>3</f>
        <v>3</v>
      </c>
      <c r="I283" t="str">
        <f>"for"</f>
        <v>for</v>
      </c>
      <c r="J283">
        <f>LOG10(Table13[[#This Row],[Time]])</f>
        <v>-0.25258819211357664</v>
      </c>
    </row>
    <row r="284" spans="1:10" x14ac:dyDescent="0.45">
      <c r="A284">
        <v>282</v>
      </c>
      <c r="B284">
        <v>0.36878</v>
      </c>
      <c r="C284">
        <v>33.974080000000001</v>
      </c>
      <c r="D284">
        <v>0.57499999999999996</v>
      </c>
      <c r="E284" t="str">
        <f t="shared" si="31"/>
        <v>O</v>
      </c>
      <c r="F284">
        <v>40</v>
      </c>
      <c r="G284" t="str">
        <f>"iJR"</f>
        <v>iJR</v>
      </c>
      <c r="H284">
        <f>3</f>
        <v>3</v>
      </c>
      <c r="I284" t="str">
        <f>"for"</f>
        <v>for</v>
      </c>
      <c r="J284">
        <f>LOG10(Table13[[#This Row],[Time]])</f>
        <v>-0.24033215531036956</v>
      </c>
    </row>
    <row r="285" spans="1:10" x14ac:dyDescent="0.45">
      <c r="A285">
        <v>283</v>
      </c>
      <c r="B285">
        <v>0.46096999999999999</v>
      </c>
      <c r="C285">
        <v>30.658300000000001</v>
      </c>
      <c r="D285">
        <v>9.6760000000000002</v>
      </c>
      <c r="E285" t="str">
        <f t="shared" si="31"/>
        <v>O</v>
      </c>
      <c r="F285">
        <v>50</v>
      </c>
      <c r="G285" t="str">
        <f>"iJR"</f>
        <v>iJR</v>
      </c>
      <c r="H285">
        <f>3</f>
        <v>3</v>
      </c>
      <c r="I285" t="str">
        <f>"for"</f>
        <v>for</v>
      </c>
      <c r="J285">
        <f>LOG10(Table13[[#This Row],[Time]])</f>
        <v>0.98569585968984208</v>
      </c>
    </row>
    <row r="286" spans="1:10" x14ac:dyDescent="0.45">
      <c r="A286">
        <v>284</v>
      </c>
      <c r="B286">
        <v>0.55317000000000005</v>
      </c>
      <c r="C286">
        <v>27.953569999999999</v>
      </c>
      <c r="D286">
        <v>0.55900000000000005</v>
      </c>
      <c r="E286" t="str">
        <f t="shared" si="31"/>
        <v>O</v>
      </c>
      <c r="F286">
        <v>60</v>
      </c>
      <c r="G286" t="str">
        <f>"iJR"</f>
        <v>iJR</v>
      </c>
      <c r="H286">
        <f>3</f>
        <v>3</v>
      </c>
      <c r="I286" t="str">
        <f>"for"</f>
        <v>for</v>
      </c>
      <c r="J286">
        <f>LOG10(Table13[[#This Row],[Time]])</f>
        <v>-0.25258819211357664</v>
      </c>
    </row>
    <row r="287" spans="1:10" x14ac:dyDescent="0.45">
      <c r="A287">
        <v>285</v>
      </c>
      <c r="B287">
        <v>0.64536000000000004</v>
      </c>
      <c r="C287">
        <v>24.593039999999998</v>
      </c>
      <c r="D287">
        <v>0.60299999999999998</v>
      </c>
      <c r="E287" t="str">
        <f t="shared" si="31"/>
        <v>O</v>
      </c>
      <c r="F287">
        <v>70</v>
      </c>
      <c r="G287" t="str">
        <f>"iJR"</f>
        <v>iJR</v>
      </c>
      <c r="H287">
        <f>3</f>
        <v>3</v>
      </c>
      <c r="I287" t="str">
        <f>"for"</f>
        <v>for</v>
      </c>
      <c r="J287">
        <f>LOG10(Table13[[#This Row],[Time]])</f>
        <v>-0.21968268785984871</v>
      </c>
    </row>
    <row r="288" spans="1:10" x14ac:dyDescent="0.45">
      <c r="A288">
        <v>286</v>
      </c>
      <c r="B288">
        <v>0.73755999999999999</v>
      </c>
      <c r="C288">
        <v>18.99502</v>
      </c>
      <c r="D288">
        <v>3.2240000000000002</v>
      </c>
      <c r="E288" t="str">
        <f t="shared" si="31"/>
        <v>O</v>
      </c>
      <c r="F288">
        <v>80</v>
      </c>
      <c r="G288" t="str">
        <f>"iJR"</f>
        <v>iJR</v>
      </c>
      <c r="H288">
        <f>3</f>
        <v>3</v>
      </c>
      <c r="I288" t="str">
        <f>"for"</f>
        <v>for</v>
      </c>
      <c r="J288">
        <f>LOG10(Table13[[#This Row],[Time]])</f>
        <v>0.50839503313305301</v>
      </c>
    </row>
    <row r="289" spans="1:10" x14ac:dyDescent="0.45">
      <c r="A289">
        <v>287</v>
      </c>
      <c r="B289">
        <v>0.82974999999999999</v>
      </c>
      <c r="C289">
        <v>3.24071</v>
      </c>
      <c r="D289">
        <v>12.359</v>
      </c>
      <c r="E289" t="str">
        <f t="shared" si="31"/>
        <v>O</v>
      </c>
      <c r="F289">
        <v>90</v>
      </c>
      <c r="G289" t="str">
        <f>"iJR"</f>
        <v>iJR</v>
      </c>
      <c r="H289">
        <f>3</f>
        <v>3</v>
      </c>
      <c r="I289" t="str">
        <f>"for"</f>
        <v>for</v>
      </c>
      <c r="J289">
        <f>LOG10(Table13[[#This Row],[Time]])</f>
        <v>1.0919833322373118</v>
      </c>
    </row>
    <row r="290" spans="1:10" x14ac:dyDescent="0.45">
      <c r="A290">
        <v>288</v>
      </c>
      <c r="B290">
        <v>0.89280999999999999</v>
      </c>
      <c r="C290">
        <v>0.32802999999999999</v>
      </c>
      <c r="D290">
        <v>195.27500000000001</v>
      </c>
      <c r="E290" t="str">
        <f t="shared" ref="E290:E298" si="32">"P"</f>
        <v>P</v>
      </c>
      <c r="F290">
        <v>10</v>
      </c>
      <c r="G290" t="str">
        <f>"iJR"</f>
        <v>iJR</v>
      </c>
      <c r="H290">
        <f>3</f>
        <v>3</v>
      </c>
      <c r="I290" t="str">
        <f>"for"</f>
        <v>for</v>
      </c>
      <c r="J290">
        <f>LOG10(Table13[[#This Row],[Time]])</f>
        <v>2.2906466464777031</v>
      </c>
    </row>
    <row r="291" spans="1:10" x14ac:dyDescent="0.45">
      <c r="A291">
        <v>289</v>
      </c>
      <c r="B291">
        <v>0.18439</v>
      </c>
      <c r="C291">
        <v>38.220599999999997</v>
      </c>
      <c r="D291">
        <v>17.637</v>
      </c>
      <c r="E291" t="str">
        <f t="shared" si="32"/>
        <v>P</v>
      </c>
      <c r="F291">
        <v>20</v>
      </c>
      <c r="G291" t="str">
        <f>"iJR"</f>
        <v>iJR</v>
      </c>
      <c r="H291">
        <f>3</f>
        <v>3</v>
      </c>
      <c r="I291" t="str">
        <f>"for"</f>
        <v>for</v>
      </c>
      <c r="J291">
        <f>LOG10(Table13[[#This Row],[Time]])</f>
        <v>1.2464247149087442</v>
      </c>
    </row>
    <row r="292" spans="1:10" x14ac:dyDescent="0.45">
      <c r="A292">
        <v>290</v>
      </c>
      <c r="B292">
        <v>0.89280999999999999</v>
      </c>
      <c r="C292">
        <v>0.32801999999999998</v>
      </c>
      <c r="D292">
        <v>163.99700000000001</v>
      </c>
      <c r="E292" t="str">
        <f t="shared" si="32"/>
        <v>P</v>
      </c>
      <c r="F292">
        <v>30</v>
      </c>
      <c r="G292" t="str">
        <f>"iJR"</f>
        <v>iJR</v>
      </c>
      <c r="H292">
        <f>3</f>
        <v>3</v>
      </c>
      <c r="I292" t="str">
        <f>"for"</f>
        <v>for</v>
      </c>
      <c r="J292">
        <f>LOG10(Table13[[#This Row],[Time]])</f>
        <v>2.2148359035637806</v>
      </c>
    </row>
    <row r="293" spans="1:10" x14ac:dyDescent="0.45">
      <c r="A293">
        <v>291</v>
      </c>
      <c r="B293">
        <v>0.89280999999999999</v>
      </c>
      <c r="C293">
        <v>0.32799</v>
      </c>
      <c r="D293">
        <v>155.26</v>
      </c>
      <c r="E293" t="str">
        <f t="shared" si="32"/>
        <v>P</v>
      </c>
      <c r="F293">
        <v>40</v>
      </c>
      <c r="G293" t="str">
        <f>"iJR"</f>
        <v>iJR</v>
      </c>
      <c r="H293">
        <f>3</f>
        <v>3</v>
      </c>
      <c r="I293" t="str">
        <f>"for"</f>
        <v>for</v>
      </c>
      <c r="J293">
        <f>LOG10(Table13[[#This Row],[Time]])</f>
        <v>2.1910595818273979</v>
      </c>
    </row>
    <row r="294" spans="1:10" x14ac:dyDescent="0.45">
      <c r="A294">
        <v>292</v>
      </c>
      <c r="B294">
        <v>0.89280999999999999</v>
      </c>
      <c r="C294">
        <v>0.32799</v>
      </c>
      <c r="D294">
        <v>113.337</v>
      </c>
      <c r="E294" t="str">
        <f t="shared" si="32"/>
        <v>P</v>
      </c>
      <c r="F294">
        <v>50</v>
      </c>
      <c r="G294" t="str">
        <f>"iJR"</f>
        <v>iJR</v>
      </c>
      <c r="H294">
        <f>3</f>
        <v>3</v>
      </c>
      <c r="I294" t="str">
        <f>"for"</f>
        <v>for</v>
      </c>
      <c r="J294">
        <f>LOG10(Table13[[#This Row],[Time]])</f>
        <v>2.0543717127991332</v>
      </c>
    </row>
    <row r="295" spans="1:10" x14ac:dyDescent="0.45">
      <c r="A295">
        <v>293</v>
      </c>
      <c r="B295">
        <v>0.55317000000000005</v>
      </c>
      <c r="C295">
        <v>24.855640000000001</v>
      </c>
      <c r="D295">
        <v>41.356999999999999</v>
      </c>
      <c r="E295" t="str">
        <f t="shared" si="32"/>
        <v>P</v>
      </c>
      <c r="F295">
        <v>60</v>
      </c>
      <c r="G295" t="str">
        <f>"iJR"</f>
        <v>iJR</v>
      </c>
      <c r="H295">
        <f>3</f>
        <v>3</v>
      </c>
      <c r="I295" t="str">
        <f>"for"</f>
        <v>for</v>
      </c>
      <c r="J295">
        <f>LOG10(Table13[[#This Row],[Time]])</f>
        <v>1.6165490278929564</v>
      </c>
    </row>
    <row r="296" spans="1:10" x14ac:dyDescent="0.45">
      <c r="A296">
        <v>294</v>
      </c>
      <c r="B296">
        <v>0.89017999999999997</v>
      </c>
      <c r="C296">
        <v>0.32701999999999998</v>
      </c>
      <c r="D296">
        <v>74.975999999999999</v>
      </c>
      <c r="E296" t="str">
        <f t="shared" si="32"/>
        <v>P</v>
      </c>
      <c r="F296">
        <v>70</v>
      </c>
      <c r="G296" t="str">
        <f>"iJR"</f>
        <v>iJR</v>
      </c>
      <c r="H296">
        <f>3</f>
        <v>3</v>
      </c>
      <c r="I296" t="str">
        <f>"for"</f>
        <v>for</v>
      </c>
      <c r="J296">
        <f>LOG10(Table13[[#This Row],[Time]])</f>
        <v>1.8749222669168688</v>
      </c>
    </row>
    <row r="297" spans="1:10" x14ac:dyDescent="0.45">
      <c r="A297">
        <v>295</v>
      </c>
      <c r="B297">
        <v>0.89280999999999999</v>
      </c>
      <c r="C297">
        <v>0.32799</v>
      </c>
      <c r="D297">
        <v>51.079000000000001</v>
      </c>
      <c r="E297" t="str">
        <f t="shared" si="32"/>
        <v>P</v>
      </c>
      <c r="F297">
        <v>80</v>
      </c>
      <c r="G297" t="str">
        <f>"iJR"</f>
        <v>iJR</v>
      </c>
      <c r="H297">
        <f>3</f>
        <v>3</v>
      </c>
      <c r="I297" t="str">
        <f>"for"</f>
        <v>for</v>
      </c>
      <c r="J297">
        <f>LOG10(Table13[[#This Row],[Time]])</f>
        <v>1.7082423862669243</v>
      </c>
    </row>
    <row r="298" spans="1:10" x14ac:dyDescent="0.45">
      <c r="A298">
        <v>296</v>
      </c>
      <c r="B298">
        <v>0.89280999999999999</v>
      </c>
      <c r="C298">
        <v>0.32799</v>
      </c>
      <c r="D298">
        <v>30.018000000000001</v>
      </c>
      <c r="E298" t="str">
        <f t="shared" si="32"/>
        <v>P</v>
      </c>
      <c r="F298">
        <v>90</v>
      </c>
      <c r="G298" t="str">
        <f>"iJR"</f>
        <v>iJR</v>
      </c>
      <c r="H298">
        <f>3</f>
        <v>3</v>
      </c>
      <c r="I298" t="str">
        <f>"for"</f>
        <v>for</v>
      </c>
      <c r="J298">
        <f>LOG10(Table13[[#This Row],[Time]])</f>
        <v>1.4773817532670528</v>
      </c>
    </row>
    <row r="299" spans="1:10" x14ac:dyDescent="0.45">
      <c r="A299">
        <v>297</v>
      </c>
      <c r="B299">
        <v>0.81093000000000004</v>
      </c>
      <c r="C299">
        <v>0.85199999999999998</v>
      </c>
      <c r="D299">
        <v>12.997999999999999</v>
      </c>
      <c r="E299" t="str">
        <f t="shared" ref="E299:E307" si="33">"M"</f>
        <v>M</v>
      </c>
      <c r="F299">
        <v>10</v>
      </c>
      <c r="G299" t="str">
        <f>"iJR"</f>
        <v>iJR</v>
      </c>
      <c r="H299">
        <f>3</f>
        <v>3</v>
      </c>
      <c r="I299" t="str">
        <f>"fum"</f>
        <v>fum</v>
      </c>
      <c r="J299">
        <f>LOG10(Table13[[#This Row],[Time]])</f>
        <v>1.1138765326310525</v>
      </c>
    </row>
    <row r="300" spans="1:10" x14ac:dyDescent="0.45">
      <c r="A300">
        <v>298</v>
      </c>
      <c r="B300">
        <v>0.18439</v>
      </c>
      <c r="C300">
        <v>14.893660000000001</v>
      </c>
      <c r="D300">
        <v>2.37</v>
      </c>
      <c r="E300" t="str">
        <f t="shared" si="33"/>
        <v>M</v>
      </c>
      <c r="F300">
        <v>20</v>
      </c>
      <c r="G300" t="str">
        <f>"iJR"</f>
        <v>iJR</v>
      </c>
      <c r="H300">
        <f>3</f>
        <v>3</v>
      </c>
      <c r="I300" t="str">
        <f>"fum"</f>
        <v>fum</v>
      </c>
      <c r="J300">
        <f>LOG10(Table13[[#This Row],[Time]])</f>
        <v>0.37474834601010387</v>
      </c>
    </row>
    <row r="301" spans="1:10" x14ac:dyDescent="0.45">
      <c r="A301">
        <v>299</v>
      </c>
      <c r="B301">
        <v>0.27657999999999999</v>
      </c>
      <c r="C301">
        <v>12.73535</v>
      </c>
      <c r="D301">
        <v>2.972</v>
      </c>
      <c r="E301" t="str">
        <f t="shared" si="33"/>
        <v>M</v>
      </c>
      <c r="F301">
        <v>30</v>
      </c>
      <c r="G301" t="str">
        <f>"iJR"</f>
        <v>iJR</v>
      </c>
      <c r="H301">
        <f>3</f>
        <v>3</v>
      </c>
      <c r="I301" t="str">
        <f>"fum"</f>
        <v>fum</v>
      </c>
      <c r="J301">
        <f>LOG10(Table13[[#This Row],[Time]])</f>
        <v>0.47304880508853769</v>
      </c>
    </row>
    <row r="302" spans="1:10" x14ac:dyDescent="0.45">
      <c r="A302">
        <v>300</v>
      </c>
      <c r="B302">
        <v>0.36878</v>
      </c>
      <c r="C302">
        <v>10.21748</v>
      </c>
      <c r="D302">
        <v>17.225000000000001</v>
      </c>
      <c r="E302" t="str">
        <f t="shared" si="33"/>
        <v>M</v>
      </c>
      <c r="F302">
        <v>40</v>
      </c>
      <c r="G302" t="str">
        <f>"iJR"</f>
        <v>iJR</v>
      </c>
      <c r="H302">
        <f>3</f>
        <v>3</v>
      </c>
      <c r="I302" t="str">
        <f>"fum"</f>
        <v>fum</v>
      </c>
      <c r="J302">
        <f>LOG10(Table13[[#This Row],[Time]])</f>
        <v>1.2361592305796634</v>
      </c>
    </row>
    <row r="303" spans="1:10" x14ac:dyDescent="0.45">
      <c r="A303">
        <v>301</v>
      </c>
      <c r="B303">
        <v>0.46096999999999999</v>
      </c>
      <c r="C303">
        <v>9.2407699999999995</v>
      </c>
      <c r="D303">
        <v>3.6749999999999998</v>
      </c>
      <c r="E303" t="str">
        <f t="shared" si="33"/>
        <v>M</v>
      </c>
      <c r="F303">
        <v>50</v>
      </c>
      <c r="G303" t="str">
        <f>"iJR"</f>
        <v>iJR</v>
      </c>
      <c r="H303">
        <f>3</f>
        <v>3</v>
      </c>
      <c r="I303" t="str">
        <f>"fum"</f>
        <v>fum</v>
      </c>
      <c r="J303">
        <f>LOG10(Table13[[#This Row],[Time]])</f>
        <v>0.56525734342021372</v>
      </c>
    </row>
    <row r="304" spans="1:10" x14ac:dyDescent="0.45">
      <c r="A304">
        <v>302</v>
      </c>
      <c r="B304">
        <v>0.72267999999999999</v>
      </c>
      <c r="C304">
        <v>3.4925000000000002</v>
      </c>
      <c r="D304">
        <v>18.382000000000001</v>
      </c>
      <c r="E304" t="str">
        <f t="shared" si="33"/>
        <v>M</v>
      </c>
      <c r="F304">
        <v>60</v>
      </c>
      <c r="G304" t="str">
        <f>"iJR"</f>
        <v>iJR</v>
      </c>
      <c r="H304">
        <f>3</f>
        <v>3</v>
      </c>
      <c r="I304" t="str">
        <f>"fum"</f>
        <v>fum</v>
      </c>
      <c r="J304">
        <f>LOG10(Table13[[#This Row],[Time]])</f>
        <v>1.2643927617677173</v>
      </c>
    </row>
    <row r="305" spans="1:10" x14ac:dyDescent="0.45">
      <c r="A305">
        <v>303</v>
      </c>
      <c r="B305">
        <v>0.72858000000000001</v>
      </c>
      <c r="C305">
        <v>3.3166799999999999</v>
      </c>
      <c r="D305">
        <v>15.961</v>
      </c>
      <c r="E305" t="str">
        <f t="shared" si="33"/>
        <v>M</v>
      </c>
      <c r="F305">
        <v>70</v>
      </c>
      <c r="G305" t="str">
        <f>"iJR"</f>
        <v>iJR</v>
      </c>
      <c r="H305">
        <f>3</f>
        <v>3</v>
      </c>
      <c r="I305" t="str">
        <f>"fum"</f>
        <v>fum</v>
      </c>
      <c r="J305">
        <f>LOG10(Table13[[#This Row],[Time]])</f>
        <v>1.2030600975959609</v>
      </c>
    </row>
    <row r="306" spans="1:10" x14ac:dyDescent="0.45">
      <c r="A306">
        <v>304</v>
      </c>
      <c r="B306">
        <v>0.73755999999999999</v>
      </c>
      <c r="C306">
        <v>3.5976699999999999</v>
      </c>
      <c r="D306">
        <v>4.2270000000000003</v>
      </c>
      <c r="E306" t="str">
        <f t="shared" si="33"/>
        <v>M</v>
      </c>
      <c r="F306">
        <v>80</v>
      </c>
      <c r="G306" t="str">
        <f>"iJR"</f>
        <v>iJR</v>
      </c>
      <c r="H306">
        <f>3</f>
        <v>3</v>
      </c>
      <c r="I306" t="str">
        <f>"fum"</f>
        <v>fum</v>
      </c>
      <c r="J306">
        <f>LOG10(Table13[[#This Row],[Time]])</f>
        <v>0.6260322478290189</v>
      </c>
    </row>
    <row r="307" spans="1:10" x14ac:dyDescent="0.45">
      <c r="A307">
        <v>305</v>
      </c>
      <c r="B307">
        <v>0.82974999999999999</v>
      </c>
      <c r="C307">
        <v>1.76732</v>
      </c>
      <c r="D307">
        <v>2.431</v>
      </c>
      <c r="E307" t="str">
        <f t="shared" si="33"/>
        <v>M</v>
      </c>
      <c r="F307">
        <v>90</v>
      </c>
      <c r="G307" t="str">
        <f>"iJR"</f>
        <v>iJR</v>
      </c>
      <c r="H307">
        <f>3</f>
        <v>3</v>
      </c>
      <c r="I307" t="str">
        <f>"fum"</f>
        <v>fum</v>
      </c>
      <c r="J307">
        <f>LOG10(Table13[[#This Row],[Time]])</f>
        <v>0.38578495884333575</v>
      </c>
    </row>
    <row r="308" spans="1:10" x14ac:dyDescent="0.45">
      <c r="A308">
        <v>306</v>
      </c>
      <c r="B308">
        <v>9.2189999999999994E-2</v>
      </c>
      <c r="C308">
        <v>16.752649999999999</v>
      </c>
      <c r="D308">
        <v>4.0380000000000003</v>
      </c>
      <c r="E308" t="str">
        <f t="shared" ref="E308:E316" si="34">"O"</f>
        <v>O</v>
      </c>
      <c r="F308">
        <v>10</v>
      </c>
      <c r="G308" t="str">
        <f>"iJR"</f>
        <v>iJR</v>
      </c>
      <c r="H308">
        <f>3</f>
        <v>3</v>
      </c>
      <c r="I308" t="str">
        <f>"fum"</f>
        <v>fum</v>
      </c>
      <c r="J308">
        <f>LOG10(Table13[[#This Row],[Time]])</f>
        <v>0.60616631460762049</v>
      </c>
    </row>
    <row r="309" spans="1:10" x14ac:dyDescent="0.45">
      <c r="A309">
        <v>307</v>
      </c>
      <c r="B309">
        <v>0.18439</v>
      </c>
      <c r="C309">
        <v>14.89368</v>
      </c>
      <c r="D309">
        <v>1.052</v>
      </c>
      <c r="E309" t="str">
        <f t="shared" si="34"/>
        <v>O</v>
      </c>
      <c r="F309">
        <v>20</v>
      </c>
      <c r="G309" t="str">
        <f>"iJR"</f>
        <v>iJR</v>
      </c>
      <c r="H309">
        <f>3</f>
        <v>3</v>
      </c>
      <c r="I309" t="str">
        <f>"fum"</f>
        <v>fum</v>
      </c>
      <c r="J309">
        <f>LOG10(Table13[[#This Row],[Time]])</f>
        <v>2.201573981772028E-2</v>
      </c>
    </row>
    <row r="310" spans="1:10" x14ac:dyDescent="0.45">
      <c r="A310">
        <v>308</v>
      </c>
      <c r="B310">
        <v>0.27657999999999999</v>
      </c>
      <c r="C310">
        <v>12.972289999999999</v>
      </c>
      <c r="D310">
        <v>7.7750000000000004</v>
      </c>
      <c r="E310" t="str">
        <f t="shared" si="34"/>
        <v>O</v>
      </c>
      <c r="F310">
        <v>30</v>
      </c>
      <c r="G310" t="str">
        <f>"iJR"</f>
        <v>iJR</v>
      </c>
      <c r="H310">
        <f>3</f>
        <v>3</v>
      </c>
      <c r="I310" t="str">
        <f>"fum"</f>
        <v>fum</v>
      </c>
      <c r="J310">
        <f>LOG10(Table13[[#This Row],[Time]])</f>
        <v>0.8907003976988751</v>
      </c>
    </row>
    <row r="311" spans="1:10" x14ac:dyDescent="0.45">
      <c r="A311">
        <v>309</v>
      </c>
      <c r="B311">
        <v>0.36878</v>
      </c>
      <c r="C311">
        <v>11.142580000000001</v>
      </c>
      <c r="D311">
        <v>4.6180000000000003</v>
      </c>
      <c r="E311" t="str">
        <f t="shared" si="34"/>
        <v>O</v>
      </c>
      <c r="F311">
        <v>40</v>
      </c>
      <c r="G311" t="str">
        <f>"iJR"</f>
        <v>iJR</v>
      </c>
      <c r="H311">
        <f>3</f>
        <v>3</v>
      </c>
      <c r="I311" t="str">
        <f>"fum"</f>
        <v>fum</v>
      </c>
      <c r="J311">
        <f>LOG10(Table13[[#This Row],[Time]])</f>
        <v>0.66445392858115759</v>
      </c>
    </row>
    <row r="312" spans="1:10" x14ac:dyDescent="0.45">
      <c r="A312">
        <v>310</v>
      </c>
      <c r="B312">
        <v>0.46096999999999999</v>
      </c>
      <c r="C312">
        <v>9.2675599999999996</v>
      </c>
      <c r="D312">
        <v>3.3029999999999999</v>
      </c>
      <c r="E312" t="str">
        <f t="shared" si="34"/>
        <v>O</v>
      </c>
      <c r="F312">
        <v>50</v>
      </c>
      <c r="G312" t="str">
        <f>"iJR"</f>
        <v>iJR</v>
      </c>
      <c r="H312">
        <f>3</f>
        <v>3</v>
      </c>
      <c r="I312" t="str">
        <f>"fum"</f>
        <v>fum</v>
      </c>
      <c r="J312">
        <f>LOG10(Table13[[#This Row],[Time]])</f>
        <v>0.51890857369141419</v>
      </c>
    </row>
    <row r="313" spans="1:10" x14ac:dyDescent="0.45">
      <c r="A313">
        <v>311</v>
      </c>
      <c r="B313">
        <v>0.55317000000000005</v>
      </c>
      <c r="C313">
        <v>7.3925299999999998</v>
      </c>
      <c r="D313">
        <v>3.2349999999999999</v>
      </c>
      <c r="E313" t="str">
        <f t="shared" si="34"/>
        <v>O</v>
      </c>
      <c r="F313">
        <v>60</v>
      </c>
      <c r="G313" t="str">
        <f>"iJR"</f>
        <v>iJR</v>
      </c>
      <c r="H313">
        <f>3</f>
        <v>3</v>
      </c>
      <c r="I313" t="str">
        <f>"fum"</f>
        <v>fum</v>
      </c>
      <c r="J313">
        <f>LOG10(Table13[[#This Row],[Time]])</f>
        <v>0.50987428500471921</v>
      </c>
    </row>
    <row r="314" spans="1:10" x14ac:dyDescent="0.45">
      <c r="A314">
        <v>312</v>
      </c>
      <c r="B314">
        <v>0.64536000000000004</v>
      </c>
      <c r="C314">
        <v>4.7620100000000001</v>
      </c>
      <c r="D314">
        <v>20.425000000000001</v>
      </c>
      <c r="E314" t="str">
        <f t="shared" si="34"/>
        <v>O</v>
      </c>
      <c r="F314">
        <v>70</v>
      </c>
      <c r="G314" t="str">
        <f>"iJR"</f>
        <v>iJR</v>
      </c>
      <c r="H314">
        <f>3</f>
        <v>3</v>
      </c>
      <c r="I314" t="str">
        <f>"fum"</f>
        <v>fum</v>
      </c>
      <c r="J314">
        <f>LOG10(Table13[[#This Row],[Time]])</f>
        <v>1.3101620652044532</v>
      </c>
    </row>
    <row r="315" spans="1:10" x14ac:dyDescent="0.45">
      <c r="A315">
        <v>313</v>
      </c>
      <c r="B315">
        <v>0.73755999999999999</v>
      </c>
      <c r="C315">
        <v>3.6424699999999999</v>
      </c>
      <c r="D315">
        <v>4.5019999999999998</v>
      </c>
      <c r="E315" t="str">
        <f t="shared" si="34"/>
        <v>O</v>
      </c>
      <c r="F315">
        <v>80</v>
      </c>
      <c r="G315" t="str">
        <f>"iJR"</f>
        <v>iJR</v>
      </c>
      <c r="H315">
        <f>3</f>
        <v>3</v>
      </c>
      <c r="I315" t="str">
        <f>"fum"</f>
        <v>fum</v>
      </c>
      <c r="J315">
        <f>LOG10(Table13[[#This Row],[Time]])</f>
        <v>0.65340549066450115</v>
      </c>
    </row>
    <row r="316" spans="1:10" x14ac:dyDescent="0.45">
      <c r="A316">
        <v>314</v>
      </c>
      <c r="B316">
        <v>0.82974999999999999</v>
      </c>
      <c r="C316">
        <v>1.7524</v>
      </c>
      <c r="D316">
        <v>3.1280000000000001</v>
      </c>
      <c r="E316" t="str">
        <f t="shared" si="34"/>
        <v>O</v>
      </c>
      <c r="F316">
        <v>90</v>
      </c>
      <c r="G316" t="str">
        <f>"iJR"</f>
        <v>iJR</v>
      </c>
      <c r="H316">
        <f>3</f>
        <v>3</v>
      </c>
      <c r="I316" t="str">
        <f>"fum"</f>
        <v>fum</v>
      </c>
      <c r="J316">
        <f>LOG10(Table13[[#This Row],[Time]])</f>
        <v>0.49526674438781043</v>
      </c>
    </row>
    <row r="317" spans="1:10" x14ac:dyDescent="0.45">
      <c r="A317">
        <v>315</v>
      </c>
      <c r="B317">
        <v>0.72431000000000001</v>
      </c>
      <c r="C317">
        <v>0.75936999999999999</v>
      </c>
      <c r="D317">
        <v>185.21199999999999</v>
      </c>
      <c r="E317" t="str">
        <f t="shared" ref="E317:E325" si="35">"P"</f>
        <v>P</v>
      </c>
      <c r="F317">
        <v>10</v>
      </c>
      <c r="G317" t="str">
        <f>"iJR"</f>
        <v>iJR</v>
      </c>
      <c r="H317">
        <f>3</f>
        <v>3</v>
      </c>
      <c r="I317" t="str">
        <f>"fum"</f>
        <v>fum</v>
      </c>
      <c r="J317">
        <f>LOG10(Table13[[#This Row],[Time]])</f>
        <v>2.2676691214655156</v>
      </c>
    </row>
    <row r="318" spans="1:10" x14ac:dyDescent="0.45">
      <c r="A318">
        <v>316</v>
      </c>
      <c r="B318">
        <v>0.18439</v>
      </c>
      <c r="C318">
        <v>11.384410000000001</v>
      </c>
      <c r="D318">
        <v>65.897999999999996</v>
      </c>
      <c r="E318" t="str">
        <f t="shared" si="35"/>
        <v>P</v>
      </c>
      <c r="F318">
        <v>20</v>
      </c>
      <c r="G318" t="str">
        <f>"iJR"</f>
        <v>iJR</v>
      </c>
      <c r="H318">
        <f>3</f>
        <v>3</v>
      </c>
      <c r="I318" t="str">
        <f>"fum"</f>
        <v>fum</v>
      </c>
      <c r="J318">
        <f>LOG10(Table13[[#This Row],[Time]])</f>
        <v>1.8188722339848371</v>
      </c>
    </row>
    <row r="319" spans="1:10" x14ac:dyDescent="0.45">
      <c r="A319">
        <v>317</v>
      </c>
      <c r="B319">
        <v>0.72431000000000001</v>
      </c>
      <c r="C319">
        <v>0.75936999999999999</v>
      </c>
      <c r="D319">
        <v>109.782</v>
      </c>
      <c r="E319" t="str">
        <f t="shared" si="35"/>
        <v>P</v>
      </c>
      <c r="F319">
        <v>30</v>
      </c>
      <c r="G319" t="str">
        <f>"iJR"</f>
        <v>iJR</v>
      </c>
      <c r="H319">
        <f>3</f>
        <v>3</v>
      </c>
      <c r="I319" t="str">
        <f>"fum"</f>
        <v>fum</v>
      </c>
      <c r="J319">
        <f>LOG10(Table13[[#This Row],[Time]])</f>
        <v>2.0405311384610072</v>
      </c>
    </row>
    <row r="320" spans="1:10" x14ac:dyDescent="0.45">
      <c r="A320">
        <v>318</v>
      </c>
      <c r="B320">
        <v>0.72431000000000001</v>
      </c>
      <c r="C320">
        <v>0.75936999999999999</v>
      </c>
      <c r="D320">
        <v>101.149</v>
      </c>
      <c r="E320" t="str">
        <f t="shared" si="35"/>
        <v>P</v>
      </c>
      <c r="F320">
        <v>40</v>
      </c>
      <c r="G320" t="str">
        <f>"iJR"</f>
        <v>iJR</v>
      </c>
      <c r="H320">
        <f>3</f>
        <v>3</v>
      </c>
      <c r="I320" t="str">
        <f>"fum"</f>
        <v>fum</v>
      </c>
      <c r="J320">
        <f>LOG10(Table13[[#This Row],[Time]])</f>
        <v>2.0049615935168217</v>
      </c>
    </row>
    <row r="321" spans="1:10" x14ac:dyDescent="0.45">
      <c r="A321">
        <v>319</v>
      </c>
      <c r="B321">
        <v>0.72431000000000001</v>
      </c>
      <c r="C321">
        <v>0.75936999999999999</v>
      </c>
      <c r="D321">
        <v>86.081999999999994</v>
      </c>
      <c r="E321" t="str">
        <f t="shared" si="35"/>
        <v>P</v>
      </c>
      <c r="F321">
        <v>50</v>
      </c>
      <c r="G321" t="str">
        <f>"iJR"</f>
        <v>iJR</v>
      </c>
      <c r="H321">
        <f>3</f>
        <v>3</v>
      </c>
      <c r="I321" t="str">
        <f>"fum"</f>
        <v>fum</v>
      </c>
      <c r="J321">
        <f>LOG10(Table13[[#This Row],[Time]])</f>
        <v>1.934912348690268</v>
      </c>
    </row>
    <row r="322" spans="1:10" x14ac:dyDescent="0.45">
      <c r="A322">
        <v>320</v>
      </c>
      <c r="B322">
        <v>0.72431000000000001</v>
      </c>
      <c r="C322">
        <v>0.75936999999999999</v>
      </c>
      <c r="D322">
        <v>83.903000000000006</v>
      </c>
      <c r="E322" t="str">
        <f t="shared" si="35"/>
        <v>P</v>
      </c>
      <c r="F322">
        <v>60</v>
      </c>
      <c r="G322" t="str">
        <f>"iJR"</f>
        <v>iJR</v>
      </c>
      <c r="H322">
        <f>3</f>
        <v>3</v>
      </c>
      <c r="I322" t="str">
        <f>"fum"</f>
        <v>fum</v>
      </c>
      <c r="J322">
        <f>LOG10(Table13[[#This Row],[Time]])</f>
        <v>1.9237774895551933</v>
      </c>
    </row>
    <row r="323" spans="1:10" x14ac:dyDescent="0.45">
      <c r="A323">
        <v>321</v>
      </c>
      <c r="B323">
        <v>0.72231999999999996</v>
      </c>
      <c r="C323">
        <v>0.75727999999999995</v>
      </c>
      <c r="D323">
        <v>51.957000000000001</v>
      </c>
      <c r="E323" t="str">
        <f t="shared" si="35"/>
        <v>P</v>
      </c>
      <c r="F323">
        <v>70</v>
      </c>
      <c r="G323" t="str">
        <f>"iJR"</f>
        <v>iJR</v>
      </c>
      <c r="H323">
        <f>3</f>
        <v>3</v>
      </c>
      <c r="I323" t="str">
        <f>"fum"</f>
        <v>fum</v>
      </c>
      <c r="J323">
        <f>LOG10(Table13[[#This Row],[Time]])</f>
        <v>1.7156440669379558</v>
      </c>
    </row>
    <row r="324" spans="1:10" x14ac:dyDescent="0.45">
      <c r="A324">
        <v>322</v>
      </c>
      <c r="B324">
        <v>0.84284999999999999</v>
      </c>
      <c r="C324">
        <v>0.52958000000000005</v>
      </c>
      <c r="D324">
        <v>36.526000000000003</v>
      </c>
      <c r="E324" t="str">
        <f t="shared" si="35"/>
        <v>P</v>
      </c>
      <c r="F324">
        <v>80</v>
      </c>
      <c r="G324" t="str">
        <f>"iJR"</f>
        <v>iJR</v>
      </c>
      <c r="H324">
        <f>3</f>
        <v>3</v>
      </c>
      <c r="I324" t="str">
        <f>"fum"</f>
        <v>fum</v>
      </c>
      <c r="J324">
        <f>LOG10(Table13[[#This Row],[Time]])</f>
        <v>1.5626021147784588</v>
      </c>
    </row>
    <row r="325" spans="1:10" x14ac:dyDescent="0.45">
      <c r="A325">
        <v>323</v>
      </c>
      <c r="B325">
        <v>0.82974999999999999</v>
      </c>
      <c r="C325">
        <v>1.6652199999999999</v>
      </c>
      <c r="D325">
        <v>9.5709999999999997</v>
      </c>
      <c r="E325" t="str">
        <f t="shared" si="35"/>
        <v>P</v>
      </c>
      <c r="F325">
        <v>90</v>
      </c>
      <c r="G325" t="str">
        <f>"iJR"</f>
        <v>iJR</v>
      </c>
      <c r="H325">
        <f>3</f>
        <v>3</v>
      </c>
      <c r="I325" t="str">
        <f>"fum"</f>
        <v>fum</v>
      </c>
      <c r="J325">
        <f>LOG10(Table13[[#This Row],[Time]])</f>
        <v>0.98095731622962012</v>
      </c>
    </row>
    <row r="326" spans="1:10" x14ac:dyDescent="0.45">
      <c r="A326">
        <v>324</v>
      </c>
      <c r="B326">
        <v>0.36235850021725391</v>
      </c>
      <c r="C326">
        <v>14.45860639327968</v>
      </c>
      <c r="D326">
        <v>0.9549999237060548</v>
      </c>
      <c r="E326" t="s">
        <v>6</v>
      </c>
      <c r="F326">
        <v>10</v>
      </c>
      <c r="G326" t="s">
        <v>52</v>
      </c>
      <c r="H326">
        <v>1</v>
      </c>
      <c r="I326" t="s">
        <v>48</v>
      </c>
      <c r="J326">
        <f>LOG10(Table13[[#This Row],[Time]])</f>
        <v>-1.9996663111584261E-2</v>
      </c>
    </row>
    <row r="327" spans="1:10" x14ac:dyDescent="0.45">
      <c r="A327">
        <v>325</v>
      </c>
      <c r="B327">
        <v>0.36235850024051691</v>
      </c>
      <c r="C327">
        <v>14.458609643866479</v>
      </c>
      <c r="D327">
        <v>0.38299989700317377</v>
      </c>
      <c r="E327" t="s">
        <v>9</v>
      </c>
      <c r="F327">
        <v>10</v>
      </c>
      <c r="G327" t="s">
        <v>52</v>
      </c>
      <c r="H327">
        <v>1</v>
      </c>
      <c r="I327" t="s">
        <v>48</v>
      </c>
      <c r="J327">
        <f>LOG10(Table13[[#This Row],[Time]])</f>
        <v>-0.41680134282239373</v>
      </c>
    </row>
    <row r="328" spans="1:10" x14ac:dyDescent="0.45">
      <c r="A328">
        <v>326</v>
      </c>
      <c r="B328">
        <v>0.36235850027147481</v>
      </c>
      <c r="C328">
        <v>7.8774526331303516</v>
      </c>
      <c r="D328">
        <v>0.37999987602233881</v>
      </c>
      <c r="E328" t="s">
        <v>10</v>
      </c>
      <c r="F328">
        <v>10</v>
      </c>
      <c r="G328" t="s">
        <v>52</v>
      </c>
      <c r="H328">
        <v>1</v>
      </c>
      <c r="I328" t="s">
        <v>48</v>
      </c>
      <c r="J328">
        <f>LOG10(Table13[[#This Row],[Time]])</f>
        <v>-0.42021654507482908</v>
      </c>
    </row>
    <row r="329" spans="1:10" x14ac:dyDescent="0.45">
      <c r="A329">
        <v>327</v>
      </c>
      <c r="B329">
        <v>0.36235850021725252</v>
      </c>
      <c r="C329">
        <v>14.45860685453998</v>
      </c>
      <c r="D329">
        <v>0.9459998607635498</v>
      </c>
      <c r="E329" t="s">
        <v>6</v>
      </c>
      <c r="F329">
        <v>20</v>
      </c>
      <c r="G329" t="s">
        <v>52</v>
      </c>
      <c r="H329">
        <v>1</v>
      </c>
      <c r="I329" t="s">
        <v>48</v>
      </c>
      <c r="J329">
        <f>LOG10(Table13[[#This Row],[Time]])</f>
        <v>-2.4108927519588264E-2</v>
      </c>
    </row>
    <row r="330" spans="1:10" x14ac:dyDescent="0.45">
      <c r="A330">
        <v>328</v>
      </c>
      <c r="B330">
        <v>0.36235850021621208</v>
      </c>
      <c r="C330">
        <v>14.4586034699773</v>
      </c>
      <c r="D330">
        <v>0.45099997520446777</v>
      </c>
      <c r="E330" t="s">
        <v>9</v>
      </c>
      <c r="F330">
        <v>20</v>
      </c>
      <c r="G330" t="s">
        <v>52</v>
      </c>
      <c r="H330">
        <v>1</v>
      </c>
      <c r="I330" t="s">
        <v>48</v>
      </c>
      <c r="J330">
        <f>LOG10(Table13[[#This Row],[Time]])</f>
        <v>-0.34582348199911955</v>
      </c>
    </row>
    <row r="331" spans="1:10" x14ac:dyDescent="0.45">
      <c r="A331">
        <v>329</v>
      </c>
      <c r="B331">
        <v>0.36235850027147481</v>
      </c>
      <c r="C331">
        <v>7.8774526331303516</v>
      </c>
      <c r="D331">
        <v>0.39999985694885248</v>
      </c>
      <c r="E331" t="s">
        <v>10</v>
      </c>
      <c r="F331">
        <v>20</v>
      </c>
      <c r="G331" t="s">
        <v>52</v>
      </c>
      <c r="H331">
        <v>1</v>
      </c>
      <c r="I331" t="s">
        <v>48</v>
      </c>
      <c r="J331">
        <f>LOG10(Table13[[#This Row],[Time]])</f>
        <v>-0.39794016398787535</v>
      </c>
    </row>
    <row r="332" spans="1:10" x14ac:dyDescent="0.45">
      <c r="A332">
        <v>330</v>
      </c>
      <c r="B332">
        <v>0.36235850021725741</v>
      </c>
      <c r="C332">
        <v>14.45860640104539</v>
      </c>
      <c r="D332">
        <v>1.136999845504761</v>
      </c>
      <c r="E332" t="s">
        <v>6</v>
      </c>
      <c r="F332">
        <v>30</v>
      </c>
      <c r="G332" t="s">
        <v>52</v>
      </c>
      <c r="H332">
        <v>1</v>
      </c>
      <c r="I332" t="s">
        <v>48</v>
      </c>
      <c r="J332">
        <f>LOG10(Table13[[#This Row],[Time]])</f>
        <v>5.5760405675919167E-2</v>
      </c>
    </row>
    <row r="333" spans="1:10" x14ac:dyDescent="0.45">
      <c r="A333">
        <v>331</v>
      </c>
      <c r="B333">
        <v>0.36235850021621219</v>
      </c>
      <c r="C333">
        <v>14.458607572598959</v>
      </c>
      <c r="D333">
        <v>0.41100001335144037</v>
      </c>
      <c r="E333" t="s">
        <v>9</v>
      </c>
      <c r="F333">
        <v>30</v>
      </c>
      <c r="G333" t="s">
        <v>52</v>
      </c>
      <c r="H333">
        <v>1</v>
      </c>
      <c r="I333" t="s">
        <v>48</v>
      </c>
      <c r="J333">
        <f>LOG10(Table13[[#This Row],[Time]])</f>
        <v>-0.38615816401576342</v>
      </c>
    </row>
    <row r="334" spans="1:10" x14ac:dyDescent="0.45">
      <c r="A334">
        <v>332</v>
      </c>
      <c r="B334">
        <v>0.36235850027147481</v>
      </c>
      <c r="C334">
        <v>7.8774526331303516</v>
      </c>
      <c r="D334">
        <v>0.37800002098083491</v>
      </c>
      <c r="E334" t="s">
        <v>10</v>
      </c>
      <c r="F334">
        <v>30</v>
      </c>
      <c r="G334" t="s">
        <v>52</v>
      </c>
      <c r="H334">
        <v>1</v>
      </c>
      <c r="I334" t="s">
        <v>48</v>
      </c>
      <c r="J334">
        <f>LOG10(Table13[[#This Row],[Time]])</f>
        <v>-0.42250817605732344</v>
      </c>
    </row>
    <row r="335" spans="1:10" x14ac:dyDescent="0.45">
      <c r="A335">
        <v>333</v>
      </c>
      <c r="B335">
        <v>0.74527794990969554</v>
      </c>
      <c r="C335">
        <v>3.8016447889916418</v>
      </c>
      <c r="D335">
        <v>1.7070000171661379</v>
      </c>
      <c r="E335" t="s">
        <v>6</v>
      </c>
      <c r="F335">
        <v>40</v>
      </c>
      <c r="G335" t="s">
        <v>52</v>
      </c>
      <c r="H335">
        <v>1</v>
      </c>
      <c r="I335" t="s">
        <v>48</v>
      </c>
      <c r="J335">
        <f>LOG10(Table13[[#This Row],[Time]])</f>
        <v>0.2322335254821378</v>
      </c>
    </row>
    <row r="336" spans="1:10" x14ac:dyDescent="0.45">
      <c r="A336">
        <v>334</v>
      </c>
      <c r="B336">
        <v>0.74529329437933889</v>
      </c>
      <c r="C336">
        <v>3.8008553425741058</v>
      </c>
      <c r="D336">
        <v>0.37699985504150391</v>
      </c>
      <c r="E336" t="s">
        <v>9</v>
      </c>
      <c r="F336">
        <v>40</v>
      </c>
      <c r="G336" t="s">
        <v>52</v>
      </c>
      <c r="H336">
        <v>1</v>
      </c>
      <c r="I336" t="s">
        <v>48</v>
      </c>
      <c r="J336">
        <f>LOG10(Table13[[#This Row],[Time]])</f>
        <v>-0.42365881678276701</v>
      </c>
    </row>
    <row r="337" spans="1:10" x14ac:dyDescent="0.45">
      <c r="A337">
        <v>335</v>
      </c>
      <c r="B337">
        <v>0.74529329425272861</v>
      </c>
      <c r="C337">
        <v>3.8006531917278048</v>
      </c>
      <c r="D337">
        <v>0.36400008201599121</v>
      </c>
      <c r="E337" t="s">
        <v>10</v>
      </c>
      <c r="F337">
        <v>40</v>
      </c>
      <c r="G337" t="s">
        <v>52</v>
      </c>
      <c r="H337">
        <v>1</v>
      </c>
      <c r="I337" t="s">
        <v>48</v>
      </c>
      <c r="J337">
        <f>LOG10(Table13[[#This Row],[Time]])</f>
        <v>-0.43889851849630557</v>
      </c>
    </row>
    <row r="338" spans="1:10" x14ac:dyDescent="0.45">
      <c r="A338">
        <v>336</v>
      </c>
      <c r="B338">
        <v>0.74526831372761038</v>
      </c>
      <c r="C338">
        <v>3.8021424945594862</v>
      </c>
      <c r="D338">
        <v>0.99500012397766124</v>
      </c>
      <c r="E338" t="s">
        <v>6</v>
      </c>
      <c r="F338">
        <v>50</v>
      </c>
      <c r="G338" t="s">
        <v>52</v>
      </c>
      <c r="H338">
        <v>1</v>
      </c>
      <c r="I338" t="s">
        <v>48</v>
      </c>
      <c r="J338">
        <f>LOG10(Table13[[#This Row],[Time]])</f>
        <v>-2.1768651408968537E-3</v>
      </c>
    </row>
    <row r="339" spans="1:10" x14ac:dyDescent="0.45">
      <c r="A339">
        <v>337</v>
      </c>
      <c r="B339">
        <v>0.74529329437933156</v>
      </c>
      <c r="C339">
        <v>3.8008553430283318</v>
      </c>
      <c r="D339">
        <v>0.36899995803833008</v>
      </c>
      <c r="E339" t="s">
        <v>9</v>
      </c>
      <c r="F339">
        <v>50</v>
      </c>
      <c r="G339" t="s">
        <v>52</v>
      </c>
      <c r="H339">
        <v>1</v>
      </c>
      <c r="I339" t="s">
        <v>48</v>
      </c>
      <c r="J339">
        <f>LOG10(Table13[[#This Row],[Time]])</f>
        <v>-0.43297368322772212</v>
      </c>
    </row>
    <row r="340" spans="1:10" x14ac:dyDescent="0.45">
      <c r="A340">
        <v>338</v>
      </c>
      <c r="B340">
        <v>0.74529329425272861</v>
      </c>
      <c r="C340">
        <v>3.8006531917278048</v>
      </c>
      <c r="D340">
        <v>0.3470001220703125</v>
      </c>
      <c r="E340" t="s">
        <v>10</v>
      </c>
      <c r="F340">
        <v>50</v>
      </c>
      <c r="G340" t="s">
        <v>52</v>
      </c>
      <c r="H340">
        <v>1</v>
      </c>
      <c r="I340" t="s">
        <v>48</v>
      </c>
      <c r="J340">
        <f>LOG10(Table13[[#This Row],[Time]])</f>
        <v>-0.45967037242972053</v>
      </c>
    </row>
    <row r="341" spans="1:10" x14ac:dyDescent="0.45">
      <c r="A341">
        <v>339</v>
      </c>
      <c r="B341">
        <v>0.74528838963483368</v>
      </c>
      <c r="C341">
        <v>3.801107885272033</v>
      </c>
      <c r="D341">
        <v>1.233999967575073</v>
      </c>
      <c r="E341" t="s">
        <v>6</v>
      </c>
      <c r="F341">
        <v>60</v>
      </c>
      <c r="G341" t="s">
        <v>52</v>
      </c>
      <c r="H341">
        <v>1</v>
      </c>
      <c r="I341" t="s">
        <v>48</v>
      </c>
      <c r="J341">
        <f>LOG10(Table13[[#This Row],[Time]])</f>
        <v>9.1315148285580211E-2</v>
      </c>
    </row>
    <row r="342" spans="1:10" x14ac:dyDescent="0.45">
      <c r="A342">
        <v>340</v>
      </c>
      <c r="B342">
        <v>0.74529329437933545</v>
      </c>
      <c r="C342">
        <v>3.80085584463566</v>
      </c>
      <c r="D342">
        <v>0.37700009346008301</v>
      </c>
      <c r="E342" t="s">
        <v>9</v>
      </c>
      <c r="F342">
        <v>60</v>
      </c>
      <c r="G342" t="s">
        <v>52</v>
      </c>
      <c r="H342">
        <v>1</v>
      </c>
      <c r="I342" t="s">
        <v>48</v>
      </c>
      <c r="J342">
        <f>LOG10(Table13[[#This Row],[Time]])</f>
        <v>-0.42365854213056442</v>
      </c>
    </row>
    <row r="343" spans="1:10" x14ac:dyDescent="0.45">
      <c r="A343">
        <v>341</v>
      </c>
      <c r="B343">
        <v>0.74529329425545432</v>
      </c>
      <c r="C343">
        <v>3.8006531917157562</v>
      </c>
      <c r="D343">
        <v>0.34299993515014648</v>
      </c>
      <c r="E343" t="s">
        <v>10</v>
      </c>
      <c r="F343">
        <v>60</v>
      </c>
      <c r="G343" t="s">
        <v>52</v>
      </c>
      <c r="H343">
        <v>1</v>
      </c>
      <c r="I343" t="s">
        <v>48</v>
      </c>
      <c r="J343">
        <f>LOG10(Table13[[#This Row],[Time]])</f>
        <v>-0.46470596206783066</v>
      </c>
    </row>
    <row r="344" spans="1:10" x14ac:dyDescent="0.45">
      <c r="A344">
        <v>342</v>
      </c>
      <c r="B344">
        <v>0.74529329435708735</v>
      </c>
      <c r="C344">
        <v>3.8008558528689669</v>
      </c>
      <c r="D344">
        <v>1.3580000400543211</v>
      </c>
      <c r="E344" t="s">
        <v>6</v>
      </c>
      <c r="F344">
        <v>70</v>
      </c>
      <c r="G344" t="s">
        <v>52</v>
      </c>
      <c r="H344">
        <v>1</v>
      </c>
      <c r="I344" t="s">
        <v>48</v>
      </c>
      <c r="J344">
        <f>LOG10(Table13[[#This Row],[Time]])</f>
        <v>0.13289978275403394</v>
      </c>
    </row>
    <row r="345" spans="1:10" x14ac:dyDescent="0.45">
      <c r="A345">
        <v>343</v>
      </c>
      <c r="B345">
        <v>0.74529329433987934</v>
      </c>
      <c r="C345">
        <v>3.8008536646750288</v>
      </c>
      <c r="D345">
        <v>0.41499996185302729</v>
      </c>
      <c r="E345" t="s">
        <v>9</v>
      </c>
      <c r="F345">
        <v>70</v>
      </c>
      <c r="G345" t="s">
        <v>52</v>
      </c>
      <c r="H345">
        <v>1</v>
      </c>
      <c r="I345" t="s">
        <v>48</v>
      </c>
      <c r="J345">
        <f>LOG10(Table13[[#This Row],[Time]])</f>
        <v>-0.38195194320843867</v>
      </c>
    </row>
    <row r="346" spans="1:10" x14ac:dyDescent="0.45">
      <c r="A346">
        <v>344</v>
      </c>
      <c r="B346">
        <v>0.74529329435701897</v>
      </c>
      <c r="C346">
        <v>3.800653192147458</v>
      </c>
      <c r="D346">
        <v>0.38199996948242188</v>
      </c>
      <c r="E346" t="s">
        <v>10</v>
      </c>
      <c r="F346">
        <v>70</v>
      </c>
      <c r="G346" t="s">
        <v>52</v>
      </c>
      <c r="H346">
        <v>1</v>
      </c>
      <c r="I346" t="s">
        <v>48</v>
      </c>
      <c r="J346">
        <f>LOG10(Table13[[#This Row],[Time]])</f>
        <v>-0.41793667178362193</v>
      </c>
    </row>
    <row r="347" spans="1:10" x14ac:dyDescent="0.45">
      <c r="A347">
        <v>345</v>
      </c>
      <c r="B347">
        <v>0.74529329435709579</v>
      </c>
      <c r="C347">
        <v>3.800855741536791</v>
      </c>
      <c r="D347">
        <v>1.405999898910522</v>
      </c>
      <c r="E347" t="s">
        <v>6</v>
      </c>
      <c r="F347">
        <v>80</v>
      </c>
      <c r="G347" t="s">
        <v>52</v>
      </c>
      <c r="H347">
        <v>1</v>
      </c>
      <c r="I347" t="s">
        <v>48</v>
      </c>
      <c r="J347">
        <f>LOG10(Table13[[#This Row],[Time]])</f>
        <v>0.14798528945862446</v>
      </c>
    </row>
    <row r="348" spans="1:10" x14ac:dyDescent="0.45">
      <c r="A348">
        <v>346</v>
      </c>
      <c r="B348">
        <v>0.74529329437933534</v>
      </c>
      <c r="C348">
        <v>3.8008554215031651</v>
      </c>
      <c r="D348">
        <v>0.3630001544952392</v>
      </c>
      <c r="E348" t="s">
        <v>9</v>
      </c>
      <c r="F348">
        <v>80</v>
      </c>
      <c r="G348" t="s">
        <v>52</v>
      </c>
      <c r="H348">
        <v>1</v>
      </c>
      <c r="I348" t="s">
        <v>48</v>
      </c>
      <c r="J348">
        <f>LOG10(Table13[[#This Row],[Time]])</f>
        <v>-0.44009319012527703</v>
      </c>
    </row>
    <row r="349" spans="1:10" x14ac:dyDescent="0.45">
      <c r="A349">
        <v>347</v>
      </c>
      <c r="B349">
        <v>0.74529329432790647</v>
      </c>
      <c r="C349">
        <v>3.8006531918673829</v>
      </c>
      <c r="D349">
        <v>0.35100007057189941</v>
      </c>
      <c r="E349" t="s">
        <v>10</v>
      </c>
      <c r="F349">
        <v>80</v>
      </c>
      <c r="G349" t="s">
        <v>52</v>
      </c>
      <c r="H349">
        <v>1</v>
      </c>
      <c r="I349" t="s">
        <v>48</v>
      </c>
      <c r="J349">
        <f>LOG10(Table13[[#This Row],[Time]])</f>
        <v>-0.45469279621513486</v>
      </c>
    </row>
    <row r="350" spans="1:10" x14ac:dyDescent="0.45">
      <c r="A350">
        <v>348</v>
      </c>
      <c r="B350">
        <v>0.84458649932202834</v>
      </c>
      <c r="C350">
        <v>1.6427135713859651</v>
      </c>
      <c r="D350">
        <v>1.0399999618530269</v>
      </c>
      <c r="E350" t="s">
        <v>6</v>
      </c>
      <c r="F350">
        <v>90</v>
      </c>
      <c r="G350" t="s">
        <v>52</v>
      </c>
      <c r="H350">
        <v>1</v>
      </c>
      <c r="I350" t="s">
        <v>48</v>
      </c>
      <c r="J350">
        <f>LOG10(Table13[[#This Row],[Time]])</f>
        <v>1.7033323368953218E-2</v>
      </c>
    </row>
    <row r="351" spans="1:10" x14ac:dyDescent="0.45">
      <c r="A351">
        <v>349</v>
      </c>
      <c r="B351">
        <v>0.84458649934639907</v>
      </c>
      <c r="C351">
        <v>1.6424682436901039</v>
      </c>
      <c r="D351">
        <v>0.37800002098083491</v>
      </c>
      <c r="E351" t="s">
        <v>9</v>
      </c>
      <c r="F351">
        <v>90</v>
      </c>
      <c r="G351" t="s">
        <v>52</v>
      </c>
      <c r="H351">
        <v>1</v>
      </c>
      <c r="I351" t="s">
        <v>48</v>
      </c>
      <c r="J351">
        <f>LOG10(Table13[[#This Row],[Time]])</f>
        <v>-0.42250817605732344</v>
      </c>
    </row>
    <row r="352" spans="1:10" x14ac:dyDescent="0.45">
      <c r="A352">
        <v>350</v>
      </c>
      <c r="B352">
        <v>0.84458649923016249</v>
      </c>
      <c r="C352">
        <v>1.642462483262336</v>
      </c>
      <c r="D352">
        <v>0.39499998092651362</v>
      </c>
      <c r="E352" t="s">
        <v>10</v>
      </c>
      <c r="F352">
        <v>90</v>
      </c>
      <c r="G352" t="s">
        <v>52</v>
      </c>
      <c r="H352">
        <v>1</v>
      </c>
      <c r="I352" t="s">
        <v>48</v>
      </c>
      <c r="J352">
        <f>LOG10(Table13[[#This Row],[Time]])</f>
        <v>-0.40340292534445138</v>
      </c>
    </row>
    <row r="353" spans="1:10" x14ac:dyDescent="0.45">
      <c r="A353">
        <v>351</v>
      </c>
      <c r="B353">
        <v>0.1457566415531992</v>
      </c>
      <c r="C353">
        <v>17.400341957722048</v>
      </c>
      <c r="D353">
        <v>1.747999906539917</v>
      </c>
      <c r="E353" t="s">
        <v>6</v>
      </c>
      <c r="F353">
        <v>10</v>
      </c>
      <c r="G353" t="s">
        <v>52</v>
      </c>
      <c r="H353">
        <v>2</v>
      </c>
      <c r="I353" t="s">
        <v>48</v>
      </c>
      <c r="J353">
        <f>LOG10(Table13[[#This Row],[Time]])</f>
        <v>0.24254140507801844</v>
      </c>
    </row>
    <row r="354" spans="1:10" x14ac:dyDescent="0.45">
      <c r="A354">
        <v>352</v>
      </c>
      <c r="B354">
        <v>0.14575664155210749</v>
      </c>
      <c r="C354">
        <v>17.40033989559079</v>
      </c>
      <c r="D354">
        <v>1.6419999599456789</v>
      </c>
      <c r="E354" t="s">
        <v>9</v>
      </c>
      <c r="F354">
        <v>10</v>
      </c>
      <c r="G354" t="s">
        <v>52</v>
      </c>
      <c r="H354">
        <v>2</v>
      </c>
      <c r="I354" t="s">
        <v>48</v>
      </c>
      <c r="J354">
        <f>LOG10(Table13[[#This Row],[Time]])</f>
        <v>0.21537314218940806</v>
      </c>
    </row>
    <row r="355" spans="1:10" x14ac:dyDescent="0.45">
      <c r="A355">
        <v>353</v>
      </c>
      <c r="B355">
        <v>0.36235850021597299</v>
      </c>
      <c r="C355">
        <v>14.458375964599311</v>
      </c>
      <c r="D355">
        <v>1.469000101089478</v>
      </c>
      <c r="E355" t="s">
        <v>10</v>
      </c>
      <c r="F355">
        <v>10</v>
      </c>
      <c r="G355" t="s">
        <v>52</v>
      </c>
      <c r="H355">
        <v>2</v>
      </c>
      <c r="I355" t="s">
        <v>48</v>
      </c>
      <c r="J355">
        <f>LOG10(Table13[[#This Row],[Time]])</f>
        <v>0.16702182567630208</v>
      </c>
    </row>
    <row r="356" spans="1:10" x14ac:dyDescent="0.45">
      <c r="A356">
        <v>354</v>
      </c>
      <c r="B356">
        <v>0.25474929064643098</v>
      </c>
      <c r="C356">
        <v>16.05164353507379</v>
      </c>
      <c r="D356">
        <v>2.4309999942779541</v>
      </c>
      <c r="E356" t="s">
        <v>6</v>
      </c>
      <c r="F356">
        <v>20</v>
      </c>
      <c r="G356" t="s">
        <v>52</v>
      </c>
      <c r="H356">
        <v>2</v>
      </c>
      <c r="I356" t="s">
        <v>48</v>
      </c>
      <c r="J356">
        <f>LOG10(Table13[[#This Row],[Time]])</f>
        <v>0.38578495782110089</v>
      </c>
    </row>
    <row r="357" spans="1:10" x14ac:dyDescent="0.45">
      <c r="A357">
        <v>355</v>
      </c>
      <c r="B357">
        <v>0.18438961880747229</v>
      </c>
      <c r="C357">
        <v>17.331383320336851</v>
      </c>
      <c r="D357">
        <v>1.5870001316070561</v>
      </c>
      <c r="E357" t="s">
        <v>9</v>
      </c>
      <c r="F357">
        <v>20</v>
      </c>
      <c r="G357" t="s">
        <v>52</v>
      </c>
      <c r="H357">
        <v>2</v>
      </c>
      <c r="I357" t="s">
        <v>48</v>
      </c>
      <c r="J357">
        <f>LOG10(Table13[[#This Row],[Time]])</f>
        <v>0.20057696277010709</v>
      </c>
    </row>
    <row r="358" spans="1:10" x14ac:dyDescent="0.45">
      <c r="A358">
        <v>356</v>
      </c>
      <c r="B358">
        <v>0.36235850021701749</v>
      </c>
      <c r="C358">
        <v>14.36625444978908</v>
      </c>
      <c r="D358">
        <v>1.385999917984009</v>
      </c>
      <c r="E358" t="s">
        <v>10</v>
      </c>
      <c r="F358">
        <v>20</v>
      </c>
      <c r="G358" t="s">
        <v>52</v>
      </c>
      <c r="H358">
        <v>2</v>
      </c>
      <c r="I358" t="s">
        <v>48</v>
      </c>
      <c r="J358">
        <f>LOG10(Table13[[#This Row],[Time]])</f>
        <v>0.14176320457658637</v>
      </c>
    </row>
    <row r="359" spans="1:10" x14ac:dyDescent="0.45">
      <c r="A359">
        <v>357</v>
      </c>
      <c r="B359">
        <v>0.3603180144503359</v>
      </c>
      <c r="C359">
        <v>14.473177379653499</v>
      </c>
      <c r="D359">
        <v>1.6730000972747801</v>
      </c>
      <c r="E359" t="s">
        <v>6</v>
      </c>
      <c r="F359">
        <v>30</v>
      </c>
      <c r="G359" t="s">
        <v>52</v>
      </c>
      <c r="H359">
        <v>2</v>
      </c>
      <c r="I359" t="s">
        <v>48</v>
      </c>
      <c r="J359">
        <f>LOG10(Table13[[#This Row],[Time]])</f>
        <v>0.22349596621397788</v>
      </c>
    </row>
    <row r="360" spans="1:10" x14ac:dyDescent="0.45">
      <c r="A360">
        <v>358</v>
      </c>
      <c r="B360">
        <v>0.27658442838583142</v>
      </c>
      <c r="C360">
        <v>15.997073093620431</v>
      </c>
      <c r="D360">
        <v>1.471999883651733</v>
      </c>
      <c r="E360" t="s">
        <v>9</v>
      </c>
      <c r="F360">
        <v>30</v>
      </c>
      <c r="G360" t="s">
        <v>52</v>
      </c>
      <c r="H360">
        <v>2</v>
      </c>
      <c r="I360" t="s">
        <v>48</v>
      </c>
      <c r="J360">
        <f>LOG10(Table13[[#This Row],[Time]])</f>
        <v>0.1679077756744336</v>
      </c>
    </row>
    <row r="361" spans="1:10" x14ac:dyDescent="0.45">
      <c r="A361">
        <v>359</v>
      </c>
      <c r="B361">
        <v>0.36235850020276089</v>
      </c>
      <c r="C361">
        <v>14.320193646445169</v>
      </c>
      <c r="D361">
        <v>1.445000171661377</v>
      </c>
      <c r="E361" t="s">
        <v>10</v>
      </c>
      <c r="F361">
        <v>30</v>
      </c>
      <c r="G361" t="s">
        <v>52</v>
      </c>
      <c r="H361">
        <v>2</v>
      </c>
      <c r="I361" t="s">
        <v>48</v>
      </c>
      <c r="J361">
        <f>LOG10(Table13[[#This Row],[Time]])</f>
        <v>0.15986789868535858</v>
      </c>
    </row>
    <row r="362" spans="1:10" x14ac:dyDescent="0.45">
      <c r="A362">
        <v>360</v>
      </c>
      <c r="B362">
        <v>0.62035381289083369</v>
      </c>
      <c r="C362">
        <v>6.4883357324925246</v>
      </c>
      <c r="D362">
        <v>1.976999998092652</v>
      </c>
      <c r="E362" t="s">
        <v>6</v>
      </c>
      <c r="F362">
        <v>40</v>
      </c>
      <c r="G362" t="s">
        <v>52</v>
      </c>
      <c r="H362">
        <v>2</v>
      </c>
      <c r="I362" t="s">
        <v>48</v>
      </c>
      <c r="J362">
        <f>LOG10(Table13[[#This Row],[Time]])</f>
        <v>0.29600666889467853</v>
      </c>
    </row>
    <row r="363" spans="1:10" x14ac:dyDescent="0.45">
      <c r="A363">
        <v>361</v>
      </c>
      <c r="B363">
        <v>0.3687792377895675</v>
      </c>
      <c r="C363">
        <v>14.662762924497651</v>
      </c>
      <c r="D363">
        <v>1.5179998874664311</v>
      </c>
      <c r="E363" t="s">
        <v>9</v>
      </c>
      <c r="F363">
        <v>40</v>
      </c>
      <c r="G363" t="s">
        <v>52</v>
      </c>
      <c r="H363">
        <v>2</v>
      </c>
      <c r="I363" t="s">
        <v>48</v>
      </c>
      <c r="J363">
        <f>LOG10(Table13[[#This Row],[Time]])</f>
        <v>0.18127173936400054</v>
      </c>
    </row>
    <row r="364" spans="1:10" x14ac:dyDescent="0.45">
      <c r="A364">
        <v>362</v>
      </c>
      <c r="B364">
        <v>0.6203885850441262</v>
      </c>
      <c r="C364">
        <v>6.4585467942531896</v>
      </c>
      <c r="D364">
        <v>1.4079999923706059</v>
      </c>
      <c r="E364" t="s">
        <v>10</v>
      </c>
      <c r="F364">
        <v>40</v>
      </c>
      <c r="G364" t="s">
        <v>52</v>
      </c>
      <c r="H364">
        <v>2</v>
      </c>
      <c r="I364" t="s">
        <v>48</v>
      </c>
      <c r="J364">
        <f>LOG10(Table13[[#This Row],[Time]])</f>
        <v>0.1486026524528237</v>
      </c>
    </row>
    <row r="365" spans="1:10" x14ac:dyDescent="0.45">
      <c r="A365">
        <v>363</v>
      </c>
      <c r="B365">
        <v>0.62037218042219444</v>
      </c>
      <c r="C365">
        <v>6.4737928523222532</v>
      </c>
      <c r="D365">
        <v>2.0769999027252202</v>
      </c>
      <c r="E365" t="s">
        <v>6</v>
      </c>
      <c r="F365">
        <v>50</v>
      </c>
      <c r="G365" t="s">
        <v>52</v>
      </c>
      <c r="H365">
        <v>2</v>
      </c>
      <c r="I365" t="s">
        <v>48</v>
      </c>
      <c r="J365">
        <f>LOG10(Table13[[#This Row],[Time]])</f>
        <v>0.31743647619523341</v>
      </c>
    </row>
    <row r="366" spans="1:10" x14ac:dyDescent="0.45">
      <c r="A366">
        <v>364</v>
      </c>
      <c r="B366">
        <v>0.460974030662328</v>
      </c>
      <c r="C366">
        <v>13.328453433240201</v>
      </c>
      <c r="D366">
        <v>1.630000114440918</v>
      </c>
      <c r="E366" t="s">
        <v>9</v>
      </c>
      <c r="F366">
        <v>50</v>
      </c>
      <c r="G366" t="s">
        <v>52</v>
      </c>
      <c r="H366">
        <v>2</v>
      </c>
      <c r="I366" t="s">
        <v>48</v>
      </c>
      <c r="J366">
        <f>LOG10(Table13[[#This Row],[Time]])</f>
        <v>0.2121876348954041</v>
      </c>
    </row>
    <row r="367" spans="1:10" x14ac:dyDescent="0.45">
      <c r="A367">
        <v>365</v>
      </c>
      <c r="B367">
        <v>0.62038858527170593</v>
      </c>
      <c r="C367">
        <v>6.4585467958730236</v>
      </c>
      <c r="D367">
        <v>1.301000118255615</v>
      </c>
      <c r="E367" t="s">
        <v>10</v>
      </c>
      <c r="F367">
        <v>50</v>
      </c>
      <c r="G367" t="s">
        <v>52</v>
      </c>
      <c r="H367">
        <v>2</v>
      </c>
      <c r="I367" t="s">
        <v>48</v>
      </c>
      <c r="J367">
        <f>LOG10(Table13[[#This Row],[Time]])</f>
        <v>0.11427733603718865</v>
      </c>
    </row>
    <row r="368" spans="1:10" x14ac:dyDescent="0.45">
      <c r="A368">
        <v>366</v>
      </c>
      <c r="B368">
        <v>0.62038375988354844</v>
      </c>
      <c r="C368">
        <v>6.4645655629525081</v>
      </c>
      <c r="D368">
        <v>2.4190001487731929</v>
      </c>
      <c r="E368" t="s">
        <v>6</v>
      </c>
      <c r="F368">
        <v>60</v>
      </c>
      <c r="G368" t="s">
        <v>52</v>
      </c>
      <c r="H368">
        <v>2</v>
      </c>
      <c r="I368" t="s">
        <v>48</v>
      </c>
      <c r="J368">
        <f>LOG10(Table13[[#This Row],[Time]])</f>
        <v>0.38363589507183204</v>
      </c>
    </row>
    <row r="369" spans="1:10" x14ac:dyDescent="0.45">
      <c r="A369">
        <v>367</v>
      </c>
      <c r="B369">
        <v>0.55316884152125567</v>
      </c>
      <c r="C369">
        <v>11.994143096229489</v>
      </c>
      <c r="D369">
        <v>1.370999813079834</v>
      </c>
      <c r="E369" t="s">
        <v>9</v>
      </c>
      <c r="F369">
        <v>60</v>
      </c>
      <c r="G369" t="s">
        <v>52</v>
      </c>
      <c r="H369">
        <v>2</v>
      </c>
      <c r="I369" t="s">
        <v>48</v>
      </c>
      <c r="J369">
        <f>LOG10(Table13[[#This Row],[Time]])</f>
        <v>0.13703739557842426</v>
      </c>
    </row>
    <row r="370" spans="1:10" x14ac:dyDescent="0.45">
      <c r="A370">
        <v>368</v>
      </c>
      <c r="B370">
        <v>0.6203885850360551</v>
      </c>
      <c r="C370">
        <v>6.4607969434937367</v>
      </c>
      <c r="D370">
        <v>1.3309998512268071</v>
      </c>
      <c r="E370" t="s">
        <v>10</v>
      </c>
      <c r="F370">
        <v>60</v>
      </c>
      <c r="G370" t="s">
        <v>52</v>
      </c>
      <c r="H370">
        <v>2</v>
      </c>
      <c r="I370" t="s">
        <v>48</v>
      </c>
      <c r="J370">
        <f>LOG10(Table13[[#This Row],[Time]])</f>
        <v>0.12417800693118876</v>
      </c>
    </row>
    <row r="371" spans="1:10" x14ac:dyDescent="0.45">
      <c r="A371">
        <v>369</v>
      </c>
      <c r="B371">
        <v>0.64536365238018334</v>
      </c>
      <c r="C371">
        <v>10.435411605673581</v>
      </c>
      <c r="D371">
        <v>1.1690001487731929</v>
      </c>
      <c r="E371" t="s">
        <v>6</v>
      </c>
      <c r="F371">
        <v>70</v>
      </c>
      <c r="G371" t="s">
        <v>52</v>
      </c>
      <c r="H371">
        <v>2</v>
      </c>
      <c r="I371" t="s">
        <v>48</v>
      </c>
      <c r="J371">
        <f>LOG10(Table13[[#This Row],[Time]])</f>
        <v>6.7814566432475382E-2</v>
      </c>
    </row>
    <row r="372" spans="1:10" x14ac:dyDescent="0.45">
      <c r="A372">
        <v>370</v>
      </c>
      <c r="B372">
        <v>0.71348806470840109</v>
      </c>
      <c r="C372">
        <v>4.4290967790397264</v>
      </c>
      <c r="D372">
        <v>1.55400013923645</v>
      </c>
      <c r="E372" t="s">
        <v>9</v>
      </c>
      <c r="F372">
        <v>70</v>
      </c>
      <c r="G372" t="s">
        <v>52</v>
      </c>
      <c r="H372">
        <v>2</v>
      </c>
      <c r="I372" t="s">
        <v>48</v>
      </c>
      <c r="J372">
        <f>LOG10(Table13[[#This Row],[Time]])</f>
        <v>0.19145105337713433</v>
      </c>
    </row>
    <row r="373" spans="1:10" x14ac:dyDescent="0.45">
      <c r="A373">
        <v>371</v>
      </c>
      <c r="B373">
        <v>0.71348806480739768</v>
      </c>
      <c r="C373">
        <v>4.4264297004361328</v>
      </c>
      <c r="D373">
        <v>1.424999952316284</v>
      </c>
      <c r="E373" t="s">
        <v>10</v>
      </c>
      <c r="F373">
        <v>70</v>
      </c>
      <c r="G373" t="s">
        <v>52</v>
      </c>
      <c r="H373">
        <v>2</v>
      </c>
      <c r="I373" t="s">
        <v>48</v>
      </c>
      <c r="J373">
        <f>LOG10(Table13[[#This Row],[Time]])</f>
        <v>0.15381484981205526</v>
      </c>
    </row>
    <row r="374" spans="1:10" x14ac:dyDescent="0.45">
      <c r="A374">
        <v>372</v>
      </c>
      <c r="B374">
        <v>0.73755846323911101</v>
      </c>
      <c r="C374">
        <v>6.9555023080218907</v>
      </c>
      <c r="D374">
        <v>1.6700000762939451</v>
      </c>
      <c r="E374" t="s">
        <v>6</v>
      </c>
      <c r="F374">
        <v>80</v>
      </c>
      <c r="G374" t="s">
        <v>52</v>
      </c>
      <c r="H374">
        <v>2</v>
      </c>
      <c r="I374" t="s">
        <v>48</v>
      </c>
      <c r="J374">
        <f>LOG10(Table13[[#This Row],[Time]])</f>
        <v>0.22271649098832497</v>
      </c>
    </row>
    <row r="375" spans="1:10" x14ac:dyDescent="0.45">
      <c r="A375">
        <v>373</v>
      </c>
      <c r="B375">
        <v>0.74005944533588885</v>
      </c>
      <c r="C375">
        <v>3.8495268304306181</v>
      </c>
      <c r="D375">
        <v>1.3890001773834231</v>
      </c>
      <c r="E375" t="s">
        <v>9</v>
      </c>
      <c r="F375">
        <v>80</v>
      </c>
      <c r="G375" t="s">
        <v>52</v>
      </c>
      <c r="H375">
        <v>2</v>
      </c>
      <c r="I375" t="s">
        <v>48</v>
      </c>
      <c r="J375">
        <f>LOG10(Table13[[#This Row],[Time]])</f>
        <v>0.14270230119955718</v>
      </c>
    </row>
    <row r="376" spans="1:10" x14ac:dyDescent="0.45">
      <c r="A376">
        <v>374</v>
      </c>
      <c r="B376">
        <v>0.74005944533716339</v>
      </c>
      <c r="C376">
        <v>3.8464462594896238</v>
      </c>
      <c r="D376">
        <v>1.221999883651733</v>
      </c>
      <c r="E376" t="s">
        <v>10</v>
      </c>
      <c r="F376">
        <v>80</v>
      </c>
      <c r="G376" t="s">
        <v>52</v>
      </c>
      <c r="H376">
        <v>2</v>
      </c>
      <c r="I376" t="s">
        <v>48</v>
      </c>
      <c r="J376">
        <f>LOG10(Table13[[#This Row],[Time]])</f>
        <v>8.7071164556770483E-2</v>
      </c>
    </row>
    <row r="377" spans="1:10" x14ac:dyDescent="0.45">
      <c r="A377">
        <v>375</v>
      </c>
      <c r="B377">
        <v>0.8297532747965306</v>
      </c>
      <c r="C377">
        <v>3.2714245606392969</v>
      </c>
      <c r="D377">
        <v>1.5659999847412109</v>
      </c>
      <c r="E377" t="s">
        <v>6</v>
      </c>
      <c r="F377">
        <v>90</v>
      </c>
      <c r="G377" t="s">
        <v>52</v>
      </c>
      <c r="H377">
        <v>2</v>
      </c>
      <c r="I377" t="s">
        <v>48</v>
      </c>
      <c r="J377">
        <f>LOG10(Table13[[#This Row],[Time]])</f>
        <v>0.19479175349024649</v>
      </c>
    </row>
    <row r="378" spans="1:10" x14ac:dyDescent="0.45">
      <c r="A378">
        <v>376</v>
      </c>
      <c r="B378">
        <v>0.8332600902098467</v>
      </c>
      <c r="C378">
        <v>1.8886538625362359</v>
      </c>
      <c r="D378">
        <v>1.1529998779296879</v>
      </c>
      <c r="E378" t="s">
        <v>9</v>
      </c>
      <c r="F378">
        <v>90</v>
      </c>
      <c r="G378" t="s">
        <v>52</v>
      </c>
      <c r="H378">
        <v>2</v>
      </c>
      <c r="I378" t="s">
        <v>48</v>
      </c>
      <c r="J378">
        <f>LOG10(Table13[[#This Row],[Time]])</f>
        <v>6.1829261315110351E-2</v>
      </c>
    </row>
    <row r="379" spans="1:10" x14ac:dyDescent="0.45">
      <c r="A379">
        <v>377</v>
      </c>
      <c r="B379">
        <v>0.83326009020984071</v>
      </c>
      <c r="C379">
        <v>1.8886480199759981</v>
      </c>
      <c r="D379">
        <v>0.92400002479553223</v>
      </c>
      <c r="E379" t="s">
        <v>10</v>
      </c>
      <c r="F379">
        <v>90</v>
      </c>
      <c r="G379" t="s">
        <v>52</v>
      </c>
      <c r="H379">
        <v>2</v>
      </c>
      <c r="I379" t="s">
        <v>48</v>
      </c>
      <c r="J379">
        <f>LOG10(Table13[[#This Row],[Time]])</f>
        <v>-3.4328017125604689E-2</v>
      </c>
    </row>
    <row r="380" spans="1:10" x14ac:dyDescent="0.45">
      <c r="A380">
        <v>378</v>
      </c>
      <c r="B380">
        <v>0.14361563366771071</v>
      </c>
      <c r="C380">
        <v>22.684046888905691</v>
      </c>
      <c r="D380">
        <v>4.0449998378753662</v>
      </c>
      <c r="E380" t="s">
        <v>6</v>
      </c>
      <c r="F380">
        <v>10</v>
      </c>
      <c r="G380" t="s">
        <v>52</v>
      </c>
      <c r="H380">
        <v>3</v>
      </c>
      <c r="I380" t="s">
        <v>48</v>
      </c>
      <c r="J380">
        <f>LOG10(Table13[[#This Row],[Time]])</f>
        <v>0.60691850854165696</v>
      </c>
    </row>
    <row r="381" spans="1:10" x14ac:dyDescent="0.45">
      <c r="A381">
        <v>379</v>
      </c>
      <c r="B381">
        <v>0.1436157284136102</v>
      </c>
      <c r="C381">
        <v>22.65999622899778</v>
      </c>
      <c r="D381">
        <v>5.5529999732971191</v>
      </c>
      <c r="E381" t="s">
        <v>9</v>
      </c>
      <c r="F381">
        <v>10</v>
      </c>
      <c r="G381" t="s">
        <v>52</v>
      </c>
      <c r="H381">
        <v>3</v>
      </c>
      <c r="I381" t="s">
        <v>48</v>
      </c>
      <c r="J381">
        <f>LOG10(Table13[[#This Row],[Time]])</f>
        <v>0.74452767138416143</v>
      </c>
    </row>
    <row r="382" spans="1:10" x14ac:dyDescent="0.45">
      <c r="A382">
        <v>380</v>
      </c>
      <c r="B382">
        <v>0.142388122274305</v>
      </c>
      <c r="C382">
        <v>17.74691014303464</v>
      </c>
      <c r="D382">
        <v>5.0520000457763672</v>
      </c>
      <c r="E382" t="s">
        <v>10</v>
      </c>
      <c r="F382">
        <v>10</v>
      </c>
      <c r="G382" t="s">
        <v>52</v>
      </c>
      <c r="H382">
        <v>3</v>
      </c>
      <c r="I382" t="s">
        <v>48</v>
      </c>
      <c r="J382">
        <f>LOG10(Table13[[#This Row],[Time]])</f>
        <v>0.70346334581845216</v>
      </c>
    </row>
    <row r="383" spans="1:10" x14ac:dyDescent="0.45">
      <c r="A383">
        <v>381</v>
      </c>
      <c r="B383">
        <v>0.2488158870020715</v>
      </c>
      <c r="C383">
        <v>16.44599841452758</v>
      </c>
      <c r="D383">
        <v>2.875</v>
      </c>
      <c r="E383" t="s">
        <v>6</v>
      </c>
      <c r="F383">
        <v>20</v>
      </c>
      <c r="G383" t="s">
        <v>52</v>
      </c>
      <c r="H383">
        <v>3</v>
      </c>
      <c r="I383" t="s">
        <v>48</v>
      </c>
      <c r="J383">
        <f>LOG10(Table13[[#This Row],[Time]])</f>
        <v>0.4586378490256493</v>
      </c>
    </row>
    <row r="384" spans="1:10" x14ac:dyDescent="0.45">
      <c r="A384">
        <v>382</v>
      </c>
      <c r="B384">
        <v>0.18438961880747229</v>
      </c>
      <c r="C384">
        <v>17.33136742681252</v>
      </c>
      <c r="D384">
        <v>6.3990001678466797</v>
      </c>
      <c r="E384" t="s">
        <v>9</v>
      </c>
      <c r="F384">
        <v>20</v>
      </c>
      <c r="G384" t="s">
        <v>52</v>
      </c>
      <c r="H384">
        <v>3</v>
      </c>
      <c r="I384" t="s">
        <v>48</v>
      </c>
      <c r="J384">
        <f>LOG10(Table13[[#This Row],[Time]])</f>
        <v>0.806112121560697</v>
      </c>
    </row>
    <row r="385" spans="1:10" x14ac:dyDescent="0.45">
      <c r="A385">
        <v>383</v>
      </c>
      <c r="B385">
        <v>0.254749290645371</v>
      </c>
      <c r="C385">
        <v>16.05136145414842</v>
      </c>
      <c r="D385">
        <v>4.4070000648498544</v>
      </c>
      <c r="E385" t="s">
        <v>10</v>
      </c>
      <c r="F385">
        <v>20</v>
      </c>
      <c r="G385" t="s">
        <v>52</v>
      </c>
      <c r="H385">
        <v>3</v>
      </c>
      <c r="I385" t="s">
        <v>48</v>
      </c>
      <c r="J385">
        <f>LOG10(Table13[[#This Row],[Time]])</f>
        <v>0.64414305690064588</v>
      </c>
    </row>
    <row r="386" spans="1:10" x14ac:dyDescent="0.45">
      <c r="A386">
        <v>384</v>
      </c>
      <c r="B386">
        <v>0.27658442838583142</v>
      </c>
      <c r="C386">
        <v>15.99707276331978</v>
      </c>
      <c r="D386">
        <v>3.7109999656677251</v>
      </c>
      <c r="E386" t="s">
        <v>6</v>
      </c>
      <c r="F386">
        <v>30</v>
      </c>
      <c r="G386" t="s">
        <v>52</v>
      </c>
      <c r="H386">
        <v>3</v>
      </c>
      <c r="I386" t="s">
        <v>48</v>
      </c>
      <c r="J386">
        <f>LOG10(Table13[[#This Row],[Time]])</f>
        <v>0.56949095033091257</v>
      </c>
    </row>
    <row r="387" spans="1:10" x14ac:dyDescent="0.45">
      <c r="A387">
        <v>385</v>
      </c>
      <c r="B387">
        <v>0.27658442838583142</v>
      </c>
      <c r="C387">
        <v>15.997073258977441</v>
      </c>
      <c r="D387">
        <v>6.6329998970031738</v>
      </c>
      <c r="E387" t="s">
        <v>9</v>
      </c>
      <c r="F387">
        <v>30</v>
      </c>
      <c r="G387" t="s">
        <v>52</v>
      </c>
      <c r="H387">
        <v>3</v>
      </c>
      <c r="I387" t="s">
        <v>48</v>
      </c>
      <c r="J387">
        <f>LOG10(Table13[[#This Row],[Time]])</f>
        <v>0.82170999055467764</v>
      </c>
    </row>
    <row r="388" spans="1:10" x14ac:dyDescent="0.45">
      <c r="A388">
        <v>386</v>
      </c>
      <c r="B388">
        <v>0.36235850024051702</v>
      </c>
      <c r="C388">
        <v>14.458375964855611</v>
      </c>
      <c r="D388">
        <v>4.9650001525878906</v>
      </c>
      <c r="E388" t="s">
        <v>10</v>
      </c>
      <c r="F388">
        <v>30</v>
      </c>
      <c r="G388" t="s">
        <v>52</v>
      </c>
      <c r="H388">
        <v>3</v>
      </c>
      <c r="I388" t="s">
        <v>48</v>
      </c>
      <c r="J388">
        <f>LOG10(Table13[[#This Row],[Time]])</f>
        <v>0.69591926617844491</v>
      </c>
    </row>
    <row r="389" spans="1:10" x14ac:dyDescent="0.45">
      <c r="A389">
        <v>387</v>
      </c>
      <c r="B389">
        <v>0.3687792377895675</v>
      </c>
      <c r="C389">
        <v>14.66276295835506</v>
      </c>
      <c r="D389">
        <v>1.592999935150146</v>
      </c>
      <c r="E389" t="s">
        <v>6</v>
      </c>
      <c r="F389">
        <v>40</v>
      </c>
      <c r="G389" t="s">
        <v>52</v>
      </c>
      <c r="H389">
        <v>3</v>
      </c>
      <c r="I389" t="s">
        <v>48</v>
      </c>
      <c r="J389">
        <f>LOG10(Table13[[#This Row],[Time]])</f>
        <v>0.20221575812132339</v>
      </c>
    </row>
    <row r="390" spans="1:10" x14ac:dyDescent="0.45">
      <c r="A390">
        <v>388</v>
      </c>
      <c r="B390">
        <v>0.3687792377895675</v>
      </c>
      <c r="C390">
        <v>14.66276308648564</v>
      </c>
      <c r="D390">
        <v>6.2649998664855957</v>
      </c>
      <c r="E390" t="s">
        <v>9</v>
      </c>
      <c r="F390">
        <v>40</v>
      </c>
      <c r="G390" t="s">
        <v>52</v>
      </c>
      <c r="H390">
        <v>3</v>
      </c>
      <c r="I390" t="s">
        <v>48</v>
      </c>
      <c r="J390">
        <f>LOG10(Table13[[#This Row],[Time]])</f>
        <v>0.79692106607485047</v>
      </c>
    </row>
    <row r="391" spans="1:10" x14ac:dyDescent="0.45">
      <c r="A391">
        <v>389</v>
      </c>
      <c r="B391">
        <v>0.59857978364760733</v>
      </c>
      <c r="C391">
        <v>6.9897098467631409</v>
      </c>
      <c r="D391">
        <v>4.437999963760376</v>
      </c>
      <c r="E391" t="s">
        <v>10</v>
      </c>
      <c r="F391">
        <v>40</v>
      </c>
      <c r="G391" t="s">
        <v>52</v>
      </c>
      <c r="H391">
        <v>3</v>
      </c>
      <c r="I391" t="s">
        <v>48</v>
      </c>
      <c r="J391">
        <f>LOG10(Table13[[#This Row],[Time]])</f>
        <v>0.64718729434964684</v>
      </c>
    </row>
    <row r="392" spans="1:10" x14ac:dyDescent="0.45">
      <c r="A392">
        <v>390</v>
      </c>
      <c r="B392">
        <v>0.59857395296826987</v>
      </c>
      <c r="C392">
        <v>6.9900142647797168</v>
      </c>
      <c r="D392">
        <v>4.4079999923706046</v>
      </c>
      <c r="E392" t="s">
        <v>6</v>
      </c>
      <c r="F392">
        <v>50</v>
      </c>
      <c r="G392" t="s">
        <v>52</v>
      </c>
      <c r="H392">
        <v>3</v>
      </c>
      <c r="I392" t="s">
        <v>48</v>
      </c>
      <c r="J392">
        <f>LOG10(Table13[[#This Row],[Time]])</f>
        <v>0.64424158509204887</v>
      </c>
    </row>
    <row r="393" spans="1:10" x14ac:dyDescent="0.45">
      <c r="A393">
        <v>391</v>
      </c>
      <c r="B393">
        <v>0.460974030662328</v>
      </c>
      <c r="C393">
        <v>13.32845316866042</v>
      </c>
      <c r="D393">
        <v>4.817000150680542</v>
      </c>
      <c r="E393" t="s">
        <v>9</v>
      </c>
      <c r="F393">
        <v>50</v>
      </c>
      <c r="G393" t="s">
        <v>52</v>
      </c>
      <c r="H393">
        <v>3</v>
      </c>
      <c r="I393" t="s">
        <v>48</v>
      </c>
      <c r="J393">
        <f>LOG10(Table13[[#This Row],[Time]])</f>
        <v>0.68277665989959635</v>
      </c>
    </row>
    <row r="394" spans="1:10" x14ac:dyDescent="0.45">
      <c r="A394">
        <v>392</v>
      </c>
      <c r="B394">
        <v>0.6005935292311626</v>
      </c>
      <c r="C394">
        <v>6.9457796760005124</v>
      </c>
      <c r="D394">
        <v>4.5939998626708984</v>
      </c>
      <c r="E394" t="s">
        <v>10</v>
      </c>
      <c r="F394">
        <v>50</v>
      </c>
      <c r="G394" t="s">
        <v>52</v>
      </c>
      <c r="H394">
        <v>3</v>
      </c>
      <c r="I394" t="s">
        <v>48</v>
      </c>
      <c r="J394">
        <f>LOG10(Table13[[#This Row],[Time]])</f>
        <v>0.66219097787657977</v>
      </c>
    </row>
    <row r="395" spans="1:10" x14ac:dyDescent="0.45">
      <c r="A395">
        <v>393</v>
      </c>
      <c r="B395">
        <v>0.59857953552921561</v>
      </c>
      <c r="C395">
        <v>6.9897200237437858</v>
      </c>
      <c r="D395">
        <v>4.7689998149871826</v>
      </c>
      <c r="E395" t="s">
        <v>6</v>
      </c>
      <c r="F395">
        <v>60</v>
      </c>
      <c r="G395" t="s">
        <v>52</v>
      </c>
      <c r="H395">
        <v>3</v>
      </c>
      <c r="I395" t="s">
        <v>48</v>
      </c>
      <c r="J395">
        <f>LOG10(Table13[[#This Row],[Time]])</f>
        <v>0.67842730558546127</v>
      </c>
    </row>
    <row r="396" spans="1:10" x14ac:dyDescent="0.45">
      <c r="A396">
        <v>394</v>
      </c>
      <c r="B396">
        <v>0.59857978364760778</v>
      </c>
      <c r="C396">
        <v>6.989707512677426</v>
      </c>
      <c r="D396">
        <v>7.2160000801086426</v>
      </c>
      <c r="E396" t="s">
        <v>9</v>
      </c>
      <c r="F396">
        <v>60</v>
      </c>
      <c r="G396" t="s">
        <v>52</v>
      </c>
      <c r="H396">
        <v>3</v>
      </c>
      <c r="I396" t="s">
        <v>48</v>
      </c>
      <c r="J396">
        <f>LOG10(Table13[[#This Row],[Time]])</f>
        <v>0.85829652935521861</v>
      </c>
    </row>
    <row r="397" spans="1:10" x14ac:dyDescent="0.45">
      <c r="A397">
        <v>395</v>
      </c>
      <c r="B397">
        <v>0.59857978364877151</v>
      </c>
      <c r="C397">
        <v>6.989711038424276</v>
      </c>
      <c r="D397">
        <v>4.8190000057220459</v>
      </c>
      <c r="E397" t="s">
        <v>10</v>
      </c>
      <c r="F397">
        <v>60</v>
      </c>
      <c r="G397" t="s">
        <v>52</v>
      </c>
      <c r="H397">
        <v>3</v>
      </c>
      <c r="I397" t="s">
        <v>48</v>
      </c>
      <c r="J397">
        <f>LOG10(Table13[[#This Row],[Time]])</f>
        <v>0.68295692681688658</v>
      </c>
    </row>
    <row r="398" spans="1:10" x14ac:dyDescent="0.45">
      <c r="A398">
        <v>396</v>
      </c>
      <c r="B398">
        <v>0.64536365238018334</v>
      </c>
      <c r="C398">
        <v>10.43541160781275</v>
      </c>
      <c r="D398">
        <v>0.90899991989135742</v>
      </c>
      <c r="E398" t="s">
        <v>6</v>
      </c>
      <c r="F398">
        <v>70</v>
      </c>
      <c r="G398" t="s">
        <v>52</v>
      </c>
      <c r="H398">
        <v>3</v>
      </c>
      <c r="I398" t="s">
        <v>48</v>
      </c>
      <c r="J398">
        <f>LOG10(Table13[[#This Row],[Time]])</f>
        <v>-4.1436155051677172E-2</v>
      </c>
    </row>
    <row r="399" spans="1:10" x14ac:dyDescent="0.45">
      <c r="A399">
        <v>397</v>
      </c>
      <c r="B399">
        <v>0.64536365238018334</v>
      </c>
      <c r="C399">
        <v>9.3166099416042023</v>
      </c>
      <c r="D399">
        <v>4.3209998607635498</v>
      </c>
      <c r="E399" t="s">
        <v>9</v>
      </c>
      <c r="F399">
        <v>70</v>
      </c>
      <c r="G399" t="s">
        <v>52</v>
      </c>
      <c r="H399">
        <v>3</v>
      </c>
      <c r="I399" t="s">
        <v>48</v>
      </c>
      <c r="J399">
        <f>LOG10(Table13[[#This Row],[Time]])</f>
        <v>0.63558425231687166</v>
      </c>
    </row>
    <row r="400" spans="1:10" x14ac:dyDescent="0.45">
      <c r="A400">
        <v>398</v>
      </c>
      <c r="B400">
        <v>0.68443235546129033</v>
      </c>
      <c r="C400">
        <v>5.1234981227115091</v>
      </c>
      <c r="D400">
        <v>4.8819999694824219</v>
      </c>
      <c r="E400" t="s">
        <v>10</v>
      </c>
      <c r="F400">
        <v>70</v>
      </c>
      <c r="G400" t="s">
        <v>52</v>
      </c>
      <c r="H400">
        <v>3</v>
      </c>
      <c r="I400" t="s">
        <v>48</v>
      </c>
      <c r="J400">
        <f>LOG10(Table13[[#This Row],[Time]])</f>
        <v>0.68859777236637754</v>
      </c>
    </row>
    <row r="401" spans="1:10" x14ac:dyDescent="0.45">
      <c r="A401">
        <v>399</v>
      </c>
      <c r="B401">
        <v>0.73755846323911101</v>
      </c>
      <c r="C401">
        <v>7.059099818618142</v>
      </c>
      <c r="D401">
        <v>2.0540001392364502</v>
      </c>
      <c r="E401" t="s">
        <v>6</v>
      </c>
      <c r="F401">
        <v>80</v>
      </c>
      <c r="G401" t="s">
        <v>52</v>
      </c>
      <c r="H401">
        <v>3</v>
      </c>
      <c r="I401" t="s">
        <v>48</v>
      </c>
      <c r="J401">
        <f>LOG10(Table13[[#This Row],[Time]])</f>
        <v>0.31260046870119118</v>
      </c>
    </row>
    <row r="402" spans="1:10" x14ac:dyDescent="0.45">
      <c r="A402">
        <v>400</v>
      </c>
      <c r="B402">
        <v>0.73994542357609483</v>
      </c>
      <c r="C402">
        <v>3.9174425546676779</v>
      </c>
      <c r="D402">
        <v>4.9570000171661377</v>
      </c>
      <c r="E402" t="s">
        <v>9</v>
      </c>
      <c r="F402">
        <v>80</v>
      </c>
      <c r="G402" t="s">
        <v>52</v>
      </c>
      <c r="H402">
        <v>3</v>
      </c>
      <c r="I402" t="s">
        <v>48</v>
      </c>
      <c r="J402">
        <f>LOG10(Table13[[#This Row],[Time]])</f>
        <v>0.69521892040911681</v>
      </c>
    </row>
    <row r="403" spans="1:10" x14ac:dyDescent="0.45">
      <c r="A403">
        <v>401</v>
      </c>
      <c r="B403">
        <v>0.73994542357635706</v>
      </c>
      <c r="C403">
        <v>3.9168920126434821</v>
      </c>
      <c r="D403">
        <v>2.9320001602172852</v>
      </c>
      <c r="E403" t="s">
        <v>10</v>
      </c>
      <c r="F403">
        <v>80</v>
      </c>
      <c r="G403" t="s">
        <v>52</v>
      </c>
      <c r="H403">
        <v>3</v>
      </c>
      <c r="I403" t="s">
        <v>48</v>
      </c>
      <c r="J403">
        <f>LOG10(Table13[[#This Row],[Time]])</f>
        <v>0.46716398970083689</v>
      </c>
    </row>
    <row r="404" spans="1:10" x14ac:dyDescent="0.45">
      <c r="A404">
        <v>402</v>
      </c>
      <c r="B404">
        <v>0.8297532747965306</v>
      </c>
      <c r="C404">
        <v>3.0427962210019541</v>
      </c>
      <c r="D404">
        <v>2.4000000953674321</v>
      </c>
      <c r="E404" t="s">
        <v>6</v>
      </c>
      <c r="F404">
        <v>90</v>
      </c>
      <c r="G404" t="s">
        <v>52</v>
      </c>
      <c r="H404">
        <v>3</v>
      </c>
      <c r="I404" t="s">
        <v>48</v>
      </c>
      <c r="J404">
        <f>LOG10(Table13[[#This Row],[Time]])</f>
        <v>0.380211258968918</v>
      </c>
    </row>
    <row r="405" spans="1:10" x14ac:dyDescent="0.45">
      <c r="A405">
        <v>403</v>
      </c>
      <c r="B405">
        <v>0.83326009020866509</v>
      </c>
      <c r="C405">
        <v>1.8886535624816849</v>
      </c>
      <c r="D405">
        <v>2.9279999732971191</v>
      </c>
      <c r="E405" t="s">
        <v>9</v>
      </c>
      <c r="F405">
        <v>90</v>
      </c>
      <c r="G405" t="s">
        <v>52</v>
      </c>
      <c r="H405">
        <v>3</v>
      </c>
      <c r="I405" t="s">
        <v>48</v>
      </c>
      <c r="J405">
        <f>LOG10(Table13[[#This Row],[Time]])</f>
        <v>0.46657106842565965</v>
      </c>
    </row>
    <row r="406" spans="1:10" x14ac:dyDescent="0.45">
      <c r="A406">
        <v>404</v>
      </c>
      <c r="B406">
        <v>0.83326009020836722</v>
      </c>
      <c r="C406">
        <v>1.8886536834821219</v>
      </c>
      <c r="D406">
        <v>2.0450000762939449</v>
      </c>
      <c r="E406" t="s">
        <v>10</v>
      </c>
      <c r="F406">
        <v>90</v>
      </c>
      <c r="G406" t="s">
        <v>52</v>
      </c>
      <c r="H406">
        <v>3</v>
      </c>
      <c r="I406" t="s">
        <v>48</v>
      </c>
      <c r="J406">
        <f>LOG10(Table13[[#This Row],[Time]])</f>
        <v>0.31069332854582449</v>
      </c>
    </row>
    <row r="407" spans="1:10" x14ac:dyDescent="0.45">
      <c r="A407">
        <v>405</v>
      </c>
      <c r="B407">
        <v>0.240085770394245</v>
      </c>
      <c r="C407">
        <v>0.25039182277642053</v>
      </c>
      <c r="D407">
        <v>7.4070000648498526</v>
      </c>
      <c r="E407" t="s">
        <v>6</v>
      </c>
      <c r="F407">
        <v>10</v>
      </c>
      <c r="G407" t="s">
        <v>50</v>
      </c>
      <c r="H407">
        <v>1</v>
      </c>
      <c r="I407" t="s">
        <v>49</v>
      </c>
      <c r="J407">
        <f>LOG10(Table13[[#This Row],[Time]])</f>
        <v>0.86964234845393484</v>
      </c>
    </row>
    <row r="408" spans="1:10" x14ac:dyDescent="0.45">
      <c r="A408">
        <v>406</v>
      </c>
      <c r="B408">
        <v>0.2400860500268259</v>
      </c>
      <c r="C408">
        <v>0.25038515114845572</v>
      </c>
      <c r="D408">
        <v>1.283999919891357</v>
      </c>
      <c r="E408" t="s">
        <v>9</v>
      </c>
      <c r="F408">
        <v>10</v>
      </c>
      <c r="G408" t="s">
        <v>50</v>
      </c>
      <c r="H408">
        <v>1</v>
      </c>
      <c r="I408" t="s">
        <v>49</v>
      </c>
      <c r="J408">
        <f>LOG10(Table13[[#This Row],[Time]])</f>
        <v>0.10856499663724047</v>
      </c>
    </row>
    <row r="409" spans="1:10" x14ac:dyDescent="0.45">
      <c r="A409">
        <v>407</v>
      </c>
      <c r="B409">
        <v>0.24008605002682551</v>
      </c>
      <c r="C409">
        <v>0.25037183293625748</v>
      </c>
      <c r="D409">
        <v>1.217999935150146</v>
      </c>
      <c r="E409" t="s">
        <v>10</v>
      </c>
      <c r="F409">
        <v>10</v>
      </c>
      <c r="G409" t="s">
        <v>50</v>
      </c>
      <c r="H409">
        <v>1</v>
      </c>
      <c r="I409" t="s">
        <v>49</v>
      </c>
      <c r="J409">
        <f>LOG10(Table13[[#This Row],[Time]])</f>
        <v>8.5647265173757633E-2</v>
      </c>
    </row>
    <row r="410" spans="1:10" x14ac:dyDescent="0.45">
      <c r="A410">
        <v>408</v>
      </c>
      <c r="B410">
        <v>0.24008570325729489</v>
      </c>
      <c r="C410">
        <v>0.2504133958004483</v>
      </c>
      <c r="D410">
        <v>8.5970001220703125</v>
      </c>
      <c r="E410" t="s">
        <v>6</v>
      </c>
      <c r="F410">
        <v>20</v>
      </c>
      <c r="G410" t="s">
        <v>50</v>
      </c>
      <c r="H410">
        <v>1</v>
      </c>
      <c r="I410" t="s">
        <v>49</v>
      </c>
      <c r="J410">
        <f>LOG10(Table13[[#This Row],[Time]])</f>
        <v>0.93434693290487913</v>
      </c>
    </row>
    <row r="411" spans="1:10" x14ac:dyDescent="0.45">
      <c r="A411">
        <v>409</v>
      </c>
      <c r="B411">
        <v>0.24008605002685079</v>
      </c>
      <c r="C411">
        <v>0.25037163851087491</v>
      </c>
      <c r="D411">
        <v>1.3249998092651369</v>
      </c>
      <c r="E411" t="s">
        <v>9</v>
      </c>
      <c r="F411">
        <v>20</v>
      </c>
      <c r="G411" t="s">
        <v>50</v>
      </c>
      <c r="H411">
        <v>1</v>
      </c>
      <c r="I411" t="s">
        <v>49</v>
      </c>
      <c r="J411">
        <f>LOG10(Table13[[#This Row],[Time]])</f>
        <v>0.12221581575576666</v>
      </c>
    </row>
    <row r="412" spans="1:10" x14ac:dyDescent="0.45">
      <c r="A412">
        <v>410</v>
      </c>
      <c r="B412">
        <v>0.24008605002682479</v>
      </c>
      <c r="C412">
        <v>0.25037186175217818</v>
      </c>
      <c r="D412">
        <v>1.218999862670898</v>
      </c>
      <c r="E412" t="s">
        <v>10</v>
      </c>
      <c r="F412">
        <v>20</v>
      </c>
      <c r="G412" t="s">
        <v>50</v>
      </c>
      <c r="H412">
        <v>1</v>
      </c>
      <c r="I412" t="s">
        <v>49</v>
      </c>
      <c r="J412">
        <f>LOG10(Table13[[#This Row],[Time]])</f>
        <v>8.6003656691987701E-2</v>
      </c>
    </row>
    <row r="413" spans="1:10" x14ac:dyDescent="0.45">
      <c r="A413">
        <v>411</v>
      </c>
      <c r="B413">
        <v>0.2400855745641608</v>
      </c>
      <c r="C413">
        <v>0.2504057625233197</v>
      </c>
      <c r="D413">
        <v>13.02600002288818</v>
      </c>
      <c r="E413" t="s">
        <v>6</v>
      </c>
      <c r="F413">
        <v>30</v>
      </c>
      <c r="G413" t="s">
        <v>50</v>
      </c>
      <c r="H413">
        <v>1</v>
      </c>
      <c r="I413" t="s">
        <v>49</v>
      </c>
      <c r="J413">
        <f>LOG10(Table13[[#This Row],[Time]])</f>
        <v>1.114811074601169</v>
      </c>
    </row>
    <row r="414" spans="1:10" x14ac:dyDescent="0.45">
      <c r="A414">
        <v>412</v>
      </c>
      <c r="B414">
        <v>0.24008605002685299</v>
      </c>
      <c r="C414">
        <v>0.2503717108766379</v>
      </c>
      <c r="D414">
        <v>1.344000101089478</v>
      </c>
      <c r="E414" t="s">
        <v>9</v>
      </c>
      <c r="F414">
        <v>30</v>
      </c>
      <c r="G414" t="s">
        <v>50</v>
      </c>
      <c r="H414">
        <v>1</v>
      </c>
      <c r="I414" t="s">
        <v>49</v>
      </c>
      <c r="J414">
        <f>LOG10(Table13[[#This Row],[Time]])</f>
        <v>0.12839930138343206</v>
      </c>
    </row>
    <row r="415" spans="1:10" x14ac:dyDescent="0.45">
      <c r="A415">
        <v>413</v>
      </c>
      <c r="B415">
        <v>0.24008605002682401</v>
      </c>
      <c r="C415">
        <v>0.25037170007984189</v>
      </c>
      <c r="D415">
        <v>1.2170000076293941</v>
      </c>
      <c r="E415" t="s">
        <v>10</v>
      </c>
      <c r="F415">
        <v>30</v>
      </c>
      <c r="G415" t="s">
        <v>50</v>
      </c>
      <c r="H415">
        <v>1</v>
      </c>
      <c r="I415" t="s">
        <v>49</v>
      </c>
      <c r="J415">
        <f>LOG10(Table13[[#This Row],[Time]])</f>
        <v>8.5290580952664619E-2</v>
      </c>
    </row>
    <row r="416" spans="1:10" x14ac:dyDescent="0.45">
      <c r="A416">
        <v>414</v>
      </c>
      <c r="B416">
        <v>0.2400812354601706</v>
      </c>
      <c r="C416">
        <v>0.25095100208218601</v>
      </c>
      <c r="D416">
        <v>7.628000020980835</v>
      </c>
      <c r="E416" t="s">
        <v>6</v>
      </c>
      <c r="F416">
        <v>40</v>
      </c>
      <c r="G416" t="s">
        <v>50</v>
      </c>
      <c r="H416">
        <v>1</v>
      </c>
      <c r="I416" t="s">
        <v>49</v>
      </c>
      <c r="J416">
        <f>LOG10(Table13[[#This Row],[Time]])</f>
        <v>0.88241068556849622</v>
      </c>
    </row>
    <row r="417" spans="1:10" x14ac:dyDescent="0.45">
      <c r="A417">
        <v>415</v>
      </c>
      <c r="B417">
        <v>0.2400860500268524</v>
      </c>
      <c r="C417">
        <v>0.25038519368490891</v>
      </c>
      <c r="D417">
        <v>1.260999917984009</v>
      </c>
      <c r="E417" t="s">
        <v>9</v>
      </c>
      <c r="F417">
        <v>40</v>
      </c>
      <c r="G417" t="s">
        <v>50</v>
      </c>
      <c r="H417">
        <v>1</v>
      </c>
      <c r="I417" t="s">
        <v>49</v>
      </c>
      <c r="J417">
        <f>LOG10(Table13[[#This Row],[Time]])</f>
        <v>0.10071505832637784</v>
      </c>
    </row>
    <row r="418" spans="1:10" x14ac:dyDescent="0.45">
      <c r="A418">
        <v>416</v>
      </c>
      <c r="B418">
        <v>0.24008605002682409</v>
      </c>
      <c r="C418">
        <v>0.25037166506676228</v>
      </c>
      <c r="D418">
        <v>1.154000043869019</v>
      </c>
      <c r="E418" t="s">
        <v>10</v>
      </c>
      <c r="F418">
        <v>40</v>
      </c>
      <c r="G418" t="s">
        <v>50</v>
      </c>
      <c r="H418">
        <v>1</v>
      </c>
      <c r="I418" t="s">
        <v>49</v>
      </c>
      <c r="J418">
        <f>LOG10(Table13[[#This Row],[Time]])</f>
        <v>6.2205825329307525E-2</v>
      </c>
    </row>
    <row r="419" spans="1:10" x14ac:dyDescent="0.45">
      <c r="A419">
        <v>417</v>
      </c>
      <c r="B419">
        <v>0.240085770394246</v>
      </c>
      <c r="C419">
        <v>0.25039176174558009</v>
      </c>
      <c r="D419">
        <v>8.6410000324249268</v>
      </c>
      <c r="E419" t="s">
        <v>6</v>
      </c>
      <c r="F419">
        <v>50</v>
      </c>
      <c r="G419" t="s">
        <v>50</v>
      </c>
      <c r="H419">
        <v>1</v>
      </c>
      <c r="I419" t="s">
        <v>49</v>
      </c>
      <c r="J419">
        <f>LOG10(Table13[[#This Row],[Time]])</f>
        <v>0.93656400676493456</v>
      </c>
    </row>
    <row r="420" spans="1:10" x14ac:dyDescent="0.45">
      <c r="A420">
        <v>418</v>
      </c>
      <c r="B420">
        <v>0.2400860500268272</v>
      </c>
      <c r="C420">
        <v>0.25037172646713352</v>
      </c>
      <c r="D420">
        <v>1.919999837875366</v>
      </c>
      <c r="E420" t="s">
        <v>9</v>
      </c>
      <c r="F420">
        <v>50</v>
      </c>
      <c r="G420" t="s">
        <v>50</v>
      </c>
      <c r="H420">
        <v>1</v>
      </c>
      <c r="I420" t="s">
        <v>49</v>
      </c>
      <c r="J420">
        <f>LOG10(Table13[[#This Row],[Time]])</f>
        <v>0.28330119203175957</v>
      </c>
    </row>
    <row r="421" spans="1:10" x14ac:dyDescent="0.45">
      <c r="A421">
        <v>419</v>
      </c>
      <c r="B421">
        <v>0.24008605002682559</v>
      </c>
      <c r="C421">
        <v>0.25037171255485718</v>
      </c>
      <c r="D421">
        <v>1.375999927520752</v>
      </c>
      <c r="E421" t="s">
        <v>10</v>
      </c>
      <c r="F421">
        <v>50</v>
      </c>
      <c r="G421" t="s">
        <v>50</v>
      </c>
      <c r="H421">
        <v>1</v>
      </c>
      <c r="I421" t="s">
        <v>49</v>
      </c>
      <c r="J421">
        <f>LOG10(Table13[[#This Row],[Time]])</f>
        <v>0.13861841102351991</v>
      </c>
    </row>
    <row r="422" spans="1:10" x14ac:dyDescent="0.45">
      <c r="A422">
        <v>420</v>
      </c>
      <c r="B422">
        <v>0.24008577039424259</v>
      </c>
      <c r="C422">
        <v>0.25039162899486089</v>
      </c>
      <c r="D422">
        <v>8.3919999599456787</v>
      </c>
      <c r="E422" t="s">
        <v>6</v>
      </c>
      <c r="F422">
        <v>60</v>
      </c>
      <c r="G422" t="s">
        <v>50</v>
      </c>
      <c r="H422">
        <v>1</v>
      </c>
      <c r="I422" t="s">
        <v>49</v>
      </c>
      <c r="J422">
        <f>LOG10(Table13[[#This Row],[Time]])</f>
        <v>0.92386547311264988</v>
      </c>
    </row>
    <row r="423" spans="1:10" x14ac:dyDescent="0.45">
      <c r="A423">
        <v>421</v>
      </c>
      <c r="B423">
        <v>0.2400860500268539</v>
      </c>
      <c r="C423">
        <v>0.25037164905776771</v>
      </c>
      <c r="D423">
        <v>1.4960000514984131</v>
      </c>
      <c r="E423" t="s">
        <v>9</v>
      </c>
      <c r="F423">
        <v>60</v>
      </c>
      <c r="G423" t="s">
        <v>50</v>
      </c>
      <c r="H423">
        <v>1</v>
      </c>
      <c r="I423" t="s">
        <v>49</v>
      </c>
      <c r="J423">
        <f>LOG10(Table13[[#This Row],[Time]])</f>
        <v>0.17493160847862721</v>
      </c>
    </row>
    <row r="424" spans="1:10" x14ac:dyDescent="0.45">
      <c r="A424">
        <v>422</v>
      </c>
      <c r="B424">
        <v>0.24008605002682559</v>
      </c>
      <c r="C424">
        <v>0.25037172797426571</v>
      </c>
      <c r="D424">
        <v>1.3739998340606689</v>
      </c>
      <c r="E424" t="s">
        <v>10</v>
      </c>
      <c r="F424">
        <v>60</v>
      </c>
      <c r="G424" t="s">
        <v>50</v>
      </c>
      <c r="H424">
        <v>1</v>
      </c>
      <c r="I424" t="s">
        <v>49</v>
      </c>
      <c r="J424">
        <f>LOG10(Table13[[#This Row],[Time]])</f>
        <v>0.13798668027335684</v>
      </c>
    </row>
    <row r="425" spans="1:10" x14ac:dyDescent="0.45">
      <c r="A425">
        <v>423</v>
      </c>
      <c r="B425">
        <v>0.24008577039424539</v>
      </c>
      <c r="C425">
        <v>0.25039165544498609</v>
      </c>
      <c r="D425">
        <v>8.0429999828338623</v>
      </c>
      <c r="E425" t="s">
        <v>6</v>
      </c>
      <c r="F425">
        <v>70</v>
      </c>
      <c r="G425" t="s">
        <v>50</v>
      </c>
      <c r="H425">
        <v>1</v>
      </c>
      <c r="I425" t="s">
        <v>49</v>
      </c>
      <c r="J425">
        <f>LOG10(Table13[[#This Row],[Time]])</f>
        <v>0.90541806777562928</v>
      </c>
    </row>
    <row r="426" spans="1:10" x14ac:dyDescent="0.45">
      <c r="A426">
        <v>424</v>
      </c>
      <c r="B426">
        <v>0.24008605002685099</v>
      </c>
      <c r="C426">
        <v>0.25037170707713718</v>
      </c>
      <c r="D426">
        <v>1.341000080108643</v>
      </c>
      <c r="E426" t="s">
        <v>9</v>
      </c>
      <c r="F426">
        <v>70</v>
      </c>
      <c r="G426" t="s">
        <v>50</v>
      </c>
      <c r="H426">
        <v>1</v>
      </c>
      <c r="I426" t="s">
        <v>49</v>
      </c>
      <c r="J426">
        <f>LOG10(Table13[[#This Row],[Time]])</f>
        <v>0.12742880379547705</v>
      </c>
    </row>
    <row r="427" spans="1:10" x14ac:dyDescent="0.45">
      <c r="A427">
        <v>425</v>
      </c>
      <c r="B427">
        <v>0.24008605002682459</v>
      </c>
      <c r="C427">
        <v>0.25037163338905799</v>
      </c>
      <c r="D427">
        <v>1.174999952316284</v>
      </c>
      <c r="E427" t="s">
        <v>10</v>
      </c>
      <c r="F427">
        <v>70</v>
      </c>
      <c r="G427" t="s">
        <v>50</v>
      </c>
      <c r="H427">
        <v>1</v>
      </c>
      <c r="I427" t="s">
        <v>49</v>
      </c>
      <c r="J427">
        <f>LOG10(Table13[[#This Row],[Time]])</f>
        <v>7.0037848983265566E-2</v>
      </c>
    </row>
    <row r="428" spans="1:10" x14ac:dyDescent="0.45">
      <c r="A428">
        <v>426</v>
      </c>
      <c r="B428">
        <v>0.2400819654674044</v>
      </c>
      <c r="C428">
        <v>0.25086299709004078</v>
      </c>
      <c r="D428">
        <v>6.5360000133514404</v>
      </c>
      <c r="E428" t="s">
        <v>6</v>
      </c>
      <c r="F428">
        <v>80</v>
      </c>
      <c r="G428" t="s">
        <v>50</v>
      </c>
      <c r="H428">
        <v>1</v>
      </c>
      <c r="I428" t="s">
        <v>49</v>
      </c>
      <c r="J428">
        <f>LOG10(Table13[[#This Row],[Time]])</f>
        <v>0.81531204441151583</v>
      </c>
    </row>
    <row r="429" spans="1:10" x14ac:dyDescent="0.45">
      <c r="A429">
        <v>427</v>
      </c>
      <c r="B429">
        <v>0.2400860500268272</v>
      </c>
      <c r="C429">
        <v>0.25037153293346298</v>
      </c>
      <c r="D429">
        <v>1.103000164031982</v>
      </c>
      <c r="E429" t="s">
        <v>9</v>
      </c>
      <c r="F429">
        <v>80</v>
      </c>
      <c r="G429" t="s">
        <v>50</v>
      </c>
      <c r="H429">
        <v>1</v>
      </c>
      <c r="I429" t="s">
        <v>49</v>
      </c>
      <c r="J429">
        <f>LOG10(Table13[[#This Row],[Time]])</f>
        <v>4.2575577026028613E-2</v>
      </c>
    </row>
    <row r="430" spans="1:10" x14ac:dyDescent="0.45">
      <c r="A430">
        <v>428</v>
      </c>
      <c r="B430">
        <v>0.24008605517475429</v>
      </c>
      <c r="C430">
        <v>0.2503713364099816</v>
      </c>
      <c r="D430">
        <v>1.000999927520752</v>
      </c>
      <c r="E430" t="s">
        <v>10</v>
      </c>
      <c r="F430">
        <v>80</v>
      </c>
      <c r="G430" t="s">
        <v>50</v>
      </c>
      <c r="H430">
        <v>1</v>
      </c>
      <c r="I430" t="s">
        <v>49</v>
      </c>
      <c r="J430">
        <f>LOG10(Table13[[#This Row],[Time]])</f>
        <v>4.3404603342591454E-4</v>
      </c>
    </row>
    <row r="431" spans="1:10" x14ac:dyDescent="0.45">
      <c r="A431">
        <v>429</v>
      </c>
      <c r="B431">
        <v>0.2400857703942455</v>
      </c>
      <c r="C431">
        <v>0.25039183737868081</v>
      </c>
      <c r="D431">
        <v>4.7749998569488534</v>
      </c>
      <c r="E431" t="s">
        <v>6</v>
      </c>
      <c r="F431">
        <v>90</v>
      </c>
      <c r="G431" t="s">
        <v>50</v>
      </c>
      <c r="H431">
        <v>1</v>
      </c>
      <c r="I431" t="s">
        <v>49</v>
      </c>
      <c r="J431">
        <f>LOG10(Table13[[#This Row],[Time]])</f>
        <v>0.67897336290901655</v>
      </c>
    </row>
    <row r="432" spans="1:10" x14ac:dyDescent="0.45">
      <c r="A432">
        <v>430</v>
      </c>
      <c r="B432">
        <v>0.24008605002682759</v>
      </c>
      <c r="C432">
        <v>0.25037161181441581</v>
      </c>
      <c r="D432">
        <v>1.0720000267028811</v>
      </c>
      <c r="E432" t="s">
        <v>9</v>
      </c>
      <c r="F432">
        <v>90</v>
      </c>
      <c r="G432" t="s">
        <v>50</v>
      </c>
      <c r="H432">
        <v>1</v>
      </c>
      <c r="I432" t="s">
        <v>49</v>
      </c>
      <c r="J432">
        <f>LOG10(Table13[[#This Row],[Time]])</f>
        <v>3.0194796174767783E-2</v>
      </c>
    </row>
    <row r="433" spans="1:10" x14ac:dyDescent="0.45">
      <c r="A433">
        <v>431</v>
      </c>
      <c r="B433">
        <v>0.240086052737394</v>
      </c>
      <c r="C433">
        <v>0.25037133640997811</v>
      </c>
      <c r="D433">
        <v>0.88499999046325684</v>
      </c>
      <c r="E433" t="s">
        <v>10</v>
      </c>
      <c r="F433">
        <v>90</v>
      </c>
      <c r="G433" t="s">
        <v>50</v>
      </c>
      <c r="H433">
        <v>1</v>
      </c>
      <c r="I433" t="s">
        <v>49</v>
      </c>
      <c r="J433">
        <f>LOG10(Table13[[#This Row],[Time]])</f>
        <v>-5.3056733982123669E-2</v>
      </c>
    </row>
    <row r="434" spans="1:10" x14ac:dyDescent="0.45">
      <c r="A434">
        <v>432</v>
      </c>
      <c r="B434">
        <v>5.30965540313545E-2</v>
      </c>
      <c r="C434">
        <v>8.9796501627673031</v>
      </c>
      <c r="D434">
        <v>28.265000104904171</v>
      </c>
      <c r="E434" t="s">
        <v>6</v>
      </c>
      <c r="F434">
        <v>10</v>
      </c>
      <c r="G434" t="s">
        <v>50</v>
      </c>
      <c r="H434">
        <v>2</v>
      </c>
      <c r="I434" t="s">
        <v>49</v>
      </c>
      <c r="J434">
        <f>LOG10(Table13[[#This Row],[Time]])</f>
        <v>1.4512489914080002</v>
      </c>
    </row>
    <row r="435" spans="1:10" x14ac:dyDescent="0.45">
      <c r="A435">
        <v>433</v>
      </c>
      <c r="B435">
        <v>5.3096607175778597E-2</v>
      </c>
      <c r="C435">
        <v>8.9802979756927304</v>
      </c>
      <c r="D435">
        <v>10.47299981117248</v>
      </c>
      <c r="E435" t="s">
        <v>9</v>
      </c>
      <c r="F435">
        <v>10</v>
      </c>
      <c r="G435" t="s">
        <v>50</v>
      </c>
      <c r="H435">
        <v>2</v>
      </c>
      <c r="I435" t="s">
        <v>49</v>
      </c>
      <c r="J435">
        <f>LOG10(Table13[[#This Row],[Time]])</f>
        <v>1.0200710957035395</v>
      </c>
    </row>
    <row r="436" spans="1:10" x14ac:dyDescent="0.45">
      <c r="A436">
        <v>434</v>
      </c>
      <c r="B436">
        <v>0.2400860500265968</v>
      </c>
      <c r="C436">
        <v>0.25037226966013848</v>
      </c>
      <c r="D436">
        <v>5.0910000801086426</v>
      </c>
      <c r="E436" t="s">
        <v>10</v>
      </c>
      <c r="F436">
        <v>10</v>
      </c>
      <c r="G436" t="s">
        <v>50</v>
      </c>
      <c r="H436">
        <v>2</v>
      </c>
      <c r="I436" t="s">
        <v>49</v>
      </c>
      <c r="J436">
        <f>LOG10(Table13[[#This Row],[Time]])</f>
        <v>0.70680310387111178</v>
      </c>
    </row>
    <row r="437" spans="1:10" x14ac:dyDescent="0.45">
      <c r="A437">
        <v>435</v>
      </c>
      <c r="B437">
        <v>5.3096554031355901E-2</v>
      </c>
      <c r="C437">
        <v>8.9796501364646506</v>
      </c>
      <c r="D437">
        <v>23.559000015258789</v>
      </c>
      <c r="E437" t="s">
        <v>6</v>
      </c>
      <c r="F437">
        <v>20</v>
      </c>
      <c r="G437" t="s">
        <v>50</v>
      </c>
      <c r="H437">
        <v>2</v>
      </c>
      <c r="I437" t="s">
        <v>49</v>
      </c>
      <c r="J437">
        <f>LOG10(Table13[[#This Row],[Time]])</f>
        <v>1.3721568524532708</v>
      </c>
    </row>
    <row r="438" spans="1:10" x14ac:dyDescent="0.45">
      <c r="A438">
        <v>436</v>
      </c>
      <c r="B438">
        <v>5.3096607175777501E-2</v>
      </c>
      <c r="C438">
        <v>8.9796329339166654</v>
      </c>
      <c r="D438">
        <v>9.9210000038146955</v>
      </c>
      <c r="E438" t="s">
        <v>9</v>
      </c>
      <c r="F438">
        <v>20</v>
      </c>
      <c r="G438" t="s">
        <v>50</v>
      </c>
      <c r="H438">
        <v>2</v>
      </c>
      <c r="I438" t="s">
        <v>49</v>
      </c>
      <c r="J438">
        <f>LOG10(Table13[[#This Row],[Time]])</f>
        <v>0.9965554498003546</v>
      </c>
    </row>
    <row r="439" spans="1:10" x14ac:dyDescent="0.45">
      <c r="A439">
        <v>437</v>
      </c>
      <c r="B439">
        <v>0.2400860500268254</v>
      </c>
      <c r="C439">
        <v>0.25037182769087563</v>
      </c>
      <c r="D439">
        <v>5.0299999713897714</v>
      </c>
      <c r="E439" t="s">
        <v>10</v>
      </c>
      <c r="F439">
        <v>20</v>
      </c>
      <c r="G439" t="s">
        <v>50</v>
      </c>
      <c r="H439">
        <v>2</v>
      </c>
      <c r="I439" t="s">
        <v>49</v>
      </c>
      <c r="J439">
        <f>LOG10(Table13[[#This Row],[Time]])</f>
        <v>0.70156798258569586</v>
      </c>
    </row>
    <row r="440" spans="1:10" x14ac:dyDescent="0.45">
      <c r="A440">
        <v>438</v>
      </c>
      <c r="B440">
        <v>0.1172938106698696</v>
      </c>
      <c r="C440">
        <v>2.3131671641027971</v>
      </c>
      <c r="D440">
        <v>29.63899993896484</v>
      </c>
      <c r="E440" t="s">
        <v>6</v>
      </c>
      <c r="F440">
        <v>30</v>
      </c>
      <c r="G440" t="s">
        <v>50</v>
      </c>
      <c r="H440">
        <v>2</v>
      </c>
      <c r="I440" t="s">
        <v>49</v>
      </c>
      <c r="J440">
        <f>LOG10(Table13[[#This Row],[Time]])</f>
        <v>1.471863545855322</v>
      </c>
    </row>
    <row r="441" spans="1:10" x14ac:dyDescent="0.45">
      <c r="A441">
        <v>439</v>
      </c>
      <c r="B441">
        <v>0.11729413073444769</v>
      </c>
      <c r="C441">
        <v>2.3135030115141579</v>
      </c>
      <c r="D441">
        <v>10.08299994468689</v>
      </c>
      <c r="E441" t="s">
        <v>9</v>
      </c>
      <c r="F441">
        <v>30</v>
      </c>
      <c r="G441" t="s">
        <v>50</v>
      </c>
      <c r="H441">
        <v>2</v>
      </c>
      <c r="I441" t="s">
        <v>49</v>
      </c>
      <c r="J441">
        <f>LOG10(Table13[[#This Row],[Time]])</f>
        <v>1.0035897648066963</v>
      </c>
    </row>
    <row r="442" spans="1:10" x14ac:dyDescent="0.45">
      <c r="A442">
        <v>440</v>
      </c>
      <c r="B442">
        <v>0.24008605002682321</v>
      </c>
      <c r="C442">
        <v>0.2503716554090456</v>
      </c>
      <c r="D442">
        <v>5.1059999465942383</v>
      </c>
      <c r="E442" t="s">
        <v>10</v>
      </c>
      <c r="F442">
        <v>30</v>
      </c>
      <c r="G442" t="s">
        <v>50</v>
      </c>
      <c r="H442">
        <v>2</v>
      </c>
      <c r="I442" t="s">
        <v>49</v>
      </c>
      <c r="J442">
        <f>LOG10(Table13[[#This Row],[Time]])</f>
        <v>0.70808080592576628</v>
      </c>
    </row>
    <row r="443" spans="1:10" x14ac:dyDescent="0.45">
      <c r="A443">
        <v>441</v>
      </c>
      <c r="B443">
        <v>0.1172938106698725</v>
      </c>
      <c r="C443">
        <v>2.313167513851067</v>
      </c>
      <c r="D443">
        <v>15.5939998626709</v>
      </c>
      <c r="E443" t="s">
        <v>6</v>
      </c>
      <c r="F443">
        <v>40</v>
      </c>
      <c r="G443" t="s">
        <v>50</v>
      </c>
      <c r="H443">
        <v>2</v>
      </c>
      <c r="I443" t="s">
        <v>49</v>
      </c>
      <c r="J443">
        <f>LOG10(Table13[[#This Row],[Time]])</f>
        <v>1.1929575260600269</v>
      </c>
    </row>
    <row r="444" spans="1:10" x14ac:dyDescent="0.45">
      <c r="A444">
        <v>442</v>
      </c>
      <c r="B444">
        <v>0.1172941307344491</v>
      </c>
      <c r="C444">
        <v>2.3135029311418092</v>
      </c>
      <c r="D444">
        <v>9.6840000152587873</v>
      </c>
      <c r="E444" t="s">
        <v>9</v>
      </c>
      <c r="F444">
        <v>40</v>
      </c>
      <c r="G444" t="s">
        <v>50</v>
      </c>
      <c r="H444">
        <v>2</v>
      </c>
      <c r="I444" t="s">
        <v>49</v>
      </c>
      <c r="J444">
        <f>LOG10(Table13[[#This Row],[Time]])</f>
        <v>0.98605478145399994</v>
      </c>
    </row>
    <row r="445" spans="1:10" x14ac:dyDescent="0.45">
      <c r="A445">
        <v>443</v>
      </c>
      <c r="B445">
        <v>0.24008605002682229</v>
      </c>
      <c r="C445">
        <v>0.25037179317195069</v>
      </c>
      <c r="D445">
        <v>4.8239998817443848</v>
      </c>
      <c r="E445" t="s">
        <v>10</v>
      </c>
      <c r="F445">
        <v>40</v>
      </c>
      <c r="G445" t="s">
        <v>50</v>
      </c>
      <c r="H445">
        <v>2</v>
      </c>
      <c r="I445" t="s">
        <v>49</v>
      </c>
      <c r="J445">
        <f>LOG10(Table13[[#This Row],[Time]])</f>
        <v>0.68340728848579269</v>
      </c>
    </row>
    <row r="446" spans="1:10" x14ac:dyDescent="0.45">
      <c r="A446">
        <v>444</v>
      </c>
      <c r="B446">
        <v>0.18310921116800441</v>
      </c>
      <c r="C446">
        <v>1.4148327109608201</v>
      </c>
      <c r="D446">
        <v>18.432000160217289</v>
      </c>
      <c r="E446" t="s">
        <v>6</v>
      </c>
      <c r="F446">
        <v>50</v>
      </c>
      <c r="G446" t="s">
        <v>50</v>
      </c>
      <c r="H446">
        <v>2</v>
      </c>
      <c r="I446" t="s">
        <v>49</v>
      </c>
      <c r="J446">
        <f>LOG10(Table13[[#This Row],[Time]])</f>
        <v>1.2655724655181551</v>
      </c>
    </row>
    <row r="447" spans="1:10" x14ac:dyDescent="0.45">
      <c r="A447">
        <v>445</v>
      </c>
      <c r="B447">
        <v>0.1831094240822701</v>
      </c>
      <c r="C447">
        <v>1.414795534342119</v>
      </c>
      <c r="D447">
        <v>9.5350000858306885</v>
      </c>
      <c r="E447" t="s">
        <v>9</v>
      </c>
      <c r="F447">
        <v>50</v>
      </c>
      <c r="G447" t="s">
        <v>50</v>
      </c>
      <c r="H447">
        <v>2</v>
      </c>
      <c r="I447" t="s">
        <v>49</v>
      </c>
      <c r="J447">
        <f>LOG10(Table13[[#This Row],[Time]])</f>
        <v>0.97932070129138926</v>
      </c>
    </row>
    <row r="448" spans="1:10" x14ac:dyDescent="0.45">
      <c r="A448">
        <v>446</v>
      </c>
      <c r="B448">
        <v>0.2400860500268252</v>
      </c>
      <c r="C448">
        <v>0.25037166110590903</v>
      </c>
      <c r="D448">
        <v>4.3659999370574951</v>
      </c>
      <c r="E448" t="s">
        <v>10</v>
      </c>
      <c r="F448">
        <v>50</v>
      </c>
      <c r="G448" t="s">
        <v>50</v>
      </c>
      <c r="H448">
        <v>2</v>
      </c>
      <c r="I448" t="s">
        <v>49</v>
      </c>
      <c r="J448">
        <f>LOG10(Table13[[#This Row],[Time]])</f>
        <v>0.64008372511210743</v>
      </c>
    </row>
    <row r="449" spans="1:10" x14ac:dyDescent="0.45">
      <c r="A449">
        <v>447</v>
      </c>
      <c r="B449">
        <v>0.1831092111680033</v>
      </c>
      <c r="C449">
        <v>1.4148330512443059</v>
      </c>
      <c r="D449">
        <v>13.279999971389771</v>
      </c>
      <c r="E449" t="s">
        <v>6</v>
      </c>
      <c r="F449">
        <v>60</v>
      </c>
      <c r="G449" t="s">
        <v>50</v>
      </c>
      <c r="H449">
        <v>2</v>
      </c>
      <c r="I449" t="s">
        <v>49</v>
      </c>
      <c r="J449">
        <f>LOG10(Table13[[#This Row],[Time]])</f>
        <v>1.1231980740963612</v>
      </c>
    </row>
    <row r="450" spans="1:10" x14ac:dyDescent="0.45">
      <c r="A450">
        <v>448</v>
      </c>
      <c r="B450">
        <v>0.18310942408227149</v>
      </c>
      <c r="C450">
        <v>1.414828073101551</v>
      </c>
      <c r="D450">
        <v>8.4019999504089355</v>
      </c>
      <c r="E450" t="s">
        <v>9</v>
      </c>
      <c r="F450">
        <v>60</v>
      </c>
      <c r="G450" t="s">
        <v>50</v>
      </c>
      <c r="H450">
        <v>2</v>
      </c>
      <c r="I450" t="s">
        <v>49</v>
      </c>
      <c r="J450">
        <f>LOG10(Table13[[#This Row],[Time]])</f>
        <v>0.92438267463863999</v>
      </c>
    </row>
    <row r="451" spans="1:10" x14ac:dyDescent="0.45">
      <c r="A451">
        <v>449</v>
      </c>
      <c r="B451">
        <v>0.24008605002682501</v>
      </c>
      <c r="C451">
        <v>0.2503718377657812</v>
      </c>
      <c r="D451">
        <v>4.0429999828338623</v>
      </c>
      <c r="E451" t="s">
        <v>10</v>
      </c>
      <c r="F451">
        <v>60</v>
      </c>
      <c r="G451" t="s">
        <v>50</v>
      </c>
      <c r="H451">
        <v>2</v>
      </c>
      <c r="I451" t="s">
        <v>49</v>
      </c>
      <c r="J451">
        <f>LOG10(Table13[[#This Row],[Time]])</f>
        <v>0.60670373948970724</v>
      </c>
    </row>
    <row r="452" spans="1:10" x14ac:dyDescent="0.45">
      <c r="A452">
        <v>450</v>
      </c>
      <c r="B452">
        <v>0.1831092111680043</v>
      </c>
      <c r="C452">
        <v>1.4148350941107879</v>
      </c>
      <c r="D452">
        <v>11.590000152587891</v>
      </c>
      <c r="E452" t="s">
        <v>6</v>
      </c>
      <c r="F452">
        <v>70</v>
      </c>
      <c r="G452" t="s">
        <v>50</v>
      </c>
      <c r="H452">
        <v>2</v>
      </c>
      <c r="I452" t="s">
        <v>49</v>
      </c>
      <c r="J452">
        <f>LOG10(Table13[[#This Row],[Time]])</f>
        <v>1.0640834416812903</v>
      </c>
    </row>
    <row r="453" spans="1:10" x14ac:dyDescent="0.45">
      <c r="A453">
        <v>451</v>
      </c>
      <c r="B453">
        <v>0.18310942408229819</v>
      </c>
      <c r="C453">
        <v>1.414794688748225</v>
      </c>
      <c r="D453">
        <v>7.187000036239624</v>
      </c>
      <c r="E453" t="s">
        <v>9</v>
      </c>
      <c r="F453">
        <v>70</v>
      </c>
      <c r="G453" t="s">
        <v>50</v>
      </c>
      <c r="H453">
        <v>2</v>
      </c>
      <c r="I453" t="s">
        <v>49</v>
      </c>
      <c r="J453">
        <f>LOG10(Table13[[#This Row],[Time]])</f>
        <v>0.856547647046628</v>
      </c>
    </row>
    <row r="454" spans="1:10" x14ac:dyDescent="0.45">
      <c r="A454">
        <v>452</v>
      </c>
      <c r="B454">
        <v>0.2400860500268252</v>
      </c>
      <c r="C454">
        <v>0.25037203008073161</v>
      </c>
      <c r="D454">
        <v>3.1740000247955318</v>
      </c>
      <c r="E454" t="s">
        <v>10</v>
      </c>
      <c r="F454">
        <v>70</v>
      </c>
      <c r="G454" t="s">
        <v>50</v>
      </c>
      <c r="H454">
        <v>2</v>
      </c>
      <c r="I454" t="s">
        <v>49</v>
      </c>
      <c r="J454">
        <f>LOG10(Table13[[#This Row],[Time]])</f>
        <v>0.50160692581157118</v>
      </c>
    </row>
    <row r="455" spans="1:10" x14ac:dyDescent="0.45">
      <c r="A455">
        <v>453</v>
      </c>
      <c r="B455">
        <v>0.24008248237491309</v>
      </c>
      <c r="C455">
        <v>0.250409032562667</v>
      </c>
      <c r="D455">
        <v>13.29200005531311</v>
      </c>
      <c r="E455" t="s">
        <v>6</v>
      </c>
      <c r="F455">
        <v>80</v>
      </c>
      <c r="G455" t="s">
        <v>50</v>
      </c>
      <c r="H455">
        <v>2</v>
      </c>
      <c r="I455" t="s">
        <v>49</v>
      </c>
      <c r="J455">
        <f>LOG10(Table13[[#This Row],[Time]])</f>
        <v>1.1235903344139393</v>
      </c>
    </row>
    <row r="456" spans="1:10" x14ac:dyDescent="0.45">
      <c r="A456">
        <v>454</v>
      </c>
      <c r="B456">
        <v>0.2400860500268252</v>
      </c>
      <c r="C456">
        <v>0.25037169662335068</v>
      </c>
      <c r="D456">
        <v>5.6319999694824219</v>
      </c>
      <c r="E456" t="s">
        <v>9</v>
      </c>
      <c r="F456">
        <v>80</v>
      </c>
      <c r="G456" t="s">
        <v>50</v>
      </c>
      <c r="H456">
        <v>2</v>
      </c>
      <c r="I456" t="s">
        <v>49</v>
      </c>
      <c r="J456">
        <f>LOG10(Table13[[#This Row],[Time]])</f>
        <v>0.75066264378078595</v>
      </c>
    </row>
    <row r="457" spans="1:10" x14ac:dyDescent="0.45">
      <c r="A457">
        <v>455</v>
      </c>
      <c r="B457">
        <v>0.24008605002685299</v>
      </c>
      <c r="C457">
        <v>0.25037133640977699</v>
      </c>
      <c r="D457">
        <v>2.4609999656677251</v>
      </c>
      <c r="E457" t="s">
        <v>10</v>
      </c>
      <c r="F457">
        <v>80</v>
      </c>
      <c r="G457" t="s">
        <v>50</v>
      </c>
      <c r="H457">
        <v>2</v>
      </c>
      <c r="I457" t="s">
        <v>49</v>
      </c>
      <c r="J457">
        <f>LOG10(Table13[[#This Row],[Time]])</f>
        <v>0.39111160764416064</v>
      </c>
    </row>
    <row r="458" spans="1:10" x14ac:dyDescent="0.45">
      <c r="A458">
        <v>456</v>
      </c>
      <c r="B458">
        <v>0.2400835961941882</v>
      </c>
      <c r="C458">
        <v>0.25054761992332691</v>
      </c>
      <c r="D458">
        <v>21.059000015258789</v>
      </c>
      <c r="E458" t="s">
        <v>6</v>
      </c>
      <c r="F458">
        <v>90</v>
      </c>
      <c r="G458" t="s">
        <v>50</v>
      </c>
      <c r="H458">
        <v>2</v>
      </c>
      <c r="I458" t="s">
        <v>49</v>
      </c>
      <c r="J458">
        <f>LOG10(Table13[[#This Row],[Time]])</f>
        <v>1.3234377449042638</v>
      </c>
    </row>
    <row r="459" spans="1:10" x14ac:dyDescent="0.45">
      <c r="A459">
        <v>457</v>
      </c>
      <c r="B459">
        <v>0.2400860500268249</v>
      </c>
      <c r="C459">
        <v>0.25037165052346771</v>
      </c>
      <c r="D459">
        <v>3.8619999885559082</v>
      </c>
      <c r="E459" t="s">
        <v>9</v>
      </c>
      <c r="F459">
        <v>90</v>
      </c>
      <c r="G459" t="s">
        <v>50</v>
      </c>
      <c r="H459">
        <v>2</v>
      </c>
      <c r="I459" t="s">
        <v>49</v>
      </c>
      <c r="J459">
        <f>LOG10(Table13[[#This Row],[Time]])</f>
        <v>0.58681226815645049</v>
      </c>
    </row>
    <row r="460" spans="1:10" x14ac:dyDescent="0.45">
      <c r="A460">
        <v>458</v>
      </c>
      <c r="B460">
        <v>0.2400860500268267</v>
      </c>
      <c r="C460">
        <v>0.250371860667221</v>
      </c>
      <c r="D460">
        <v>1.726000070571899</v>
      </c>
      <c r="E460" t="s">
        <v>10</v>
      </c>
      <c r="F460">
        <v>90</v>
      </c>
      <c r="G460" t="s">
        <v>50</v>
      </c>
      <c r="H460">
        <v>2</v>
      </c>
      <c r="I460" t="s">
        <v>49</v>
      </c>
      <c r="J460">
        <f>LOG10(Table13[[#This Row],[Time]])</f>
        <v>0.23704080913642467</v>
      </c>
    </row>
    <row r="461" spans="1:10" x14ac:dyDescent="0.45">
      <c r="A461">
        <v>459</v>
      </c>
      <c r="B461">
        <v>5.1281954854443999E-2</v>
      </c>
      <c r="C461">
        <v>9.6089555893409742</v>
      </c>
      <c r="D461">
        <v>21.795000076293949</v>
      </c>
      <c r="E461" t="s">
        <v>6</v>
      </c>
      <c r="F461">
        <v>10</v>
      </c>
      <c r="G461" t="s">
        <v>50</v>
      </c>
      <c r="H461">
        <v>3</v>
      </c>
      <c r="I461" t="s">
        <v>49</v>
      </c>
      <c r="J461">
        <f>LOG10(Table13[[#This Row],[Time]])</f>
        <v>1.3383568748739616</v>
      </c>
    </row>
    <row r="462" spans="1:10" x14ac:dyDescent="0.45">
      <c r="A462">
        <v>460</v>
      </c>
      <c r="B462">
        <v>5.12820094161009E-2</v>
      </c>
      <c r="C462">
        <v>9.6087994878395744</v>
      </c>
      <c r="D462">
        <v>65.384000062942505</v>
      </c>
      <c r="E462" t="s">
        <v>9</v>
      </c>
      <c r="F462">
        <v>10</v>
      </c>
      <c r="G462" t="s">
        <v>50</v>
      </c>
      <c r="H462">
        <v>3</v>
      </c>
      <c r="I462" t="s">
        <v>49</v>
      </c>
      <c r="J462">
        <f>LOG10(Table13[[#This Row],[Time]])</f>
        <v>1.8154714863288215</v>
      </c>
    </row>
    <row r="463" spans="1:10" x14ac:dyDescent="0.45">
      <c r="A463">
        <v>461</v>
      </c>
      <c r="B463">
        <v>5.1282009416102801E-2</v>
      </c>
      <c r="C463">
        <v>9.6087997022165403</v>
      </c>
      <c r="D463">
        <v>39.365999937057502</v>
      </c>
      <c r="E463" t="s">
        <v>10</v>
      </c>
      <c r="F463">
        <v>10</v>
      </c>
      <c r="G463" t="s">
        <v>50</v>
      </c>
      <c r="H463">
        <v>3</v>
      </c>
      <c r="I463" t="s">
        <v>49</v>
      </c>
      <c r="J463">
        <f>LOG10(Table13[[#This Row],[Time]])</f>
        <v>1.5951212874465475</v>
      </c>
    </row>
    <row r="464" spans="1:10" x14ac:dyDescent="0.45">
      <c r="A464">
        <v>462</v>
      </c>
      <c r="B464">
        <v>5.1281956736011297E-2</v>
      </c>
      <c r="C464">
        <v>9.6088094802802217</v>
      </c>
      <c r="D464">
        <v>109.0439999103546</v>
      </c>
      <c r="E464" t="s">
        <v>6</v>
      </c>
      <c r="F464">
        <v>20</v>
      </c>
      <c r="G464" t="s">
        <v>50</v>
      </c>
      <c r="H464">
        <v>3</v>
      </c>
      <c r="I464" t="s">
        <v>49</v>
      </c>
      <c r="J464">
        <f>LOG10(Table13[[#This Row],[Time]])</f>
        <v>2.0376017737431082</v>
      </c>
    </row>
    <row r="465" spans="1:10" x14ac:dyDescent="0.45">
      <c r="A465">
        <v>463</v>
      </c>
      <c r="B465">
        <v>5.1282009416037902E-2</v>
      </c>
      <c r="C465">
        <v>9.6089488541879096</v>
      </c>
      <c r="D465">
        <v>63.325000047683723</v>
      </c>
      <c r="E465" t="s">
        <v>9</v>
      </c>
      <c r="F465">
        <v>20</v>
      </c>
      <c r="G465" t="s">
        <v>50</v>
      </c>
      <c r="H465">
        <v>3</v>
      </c>
      <c r="I465" t="s">
        <v>49</v>
      </c>
      <c r="J465">
        <f>LOG10(Table13[[#This Row],[Time]])</f>
        <v>1.8015751987896094</v>
      </c>
    </row>
    <row r="466" spans="1:10" x14ac:dyDescent="0.45">
      <c r="A466">
        <v>464</v>
      </c>
      <c r="B466">
        <v>5.1282009416071798E-2</v>
      </c>
      <c r="C466">
        <v>9.6087991142431264</v>
      </c>
      <c r="D466">
        <v>30.14900016784668</v>
      </c>
      <c r="E466" t="s">
        <v>10</v>
      </c>
      <c r="F466">
        <v>20</v>
      </c>
      <c r="G466" t="s">
        <v>50</v>
      </c>
      <c r="H466">
        <v>3</v>
      </c>
      <c r="I466" t="s">
        <v>49</v>
      </c>
      <c r="J466">
        <f>LOG10(Table13[[#This Row],[Time]])</f>
        <v>1.4792729141946779</v>
      </c>
    </row>
    <row r="467" spans="1:10" x14ac:dyDescent="0.45">
      <c r="A467">
        <v>465</v>
      </c>
      <c r="B467">
        <v>0.1125567704072639</v>
      </c>
      <c r="C467">
        <v>9.1091420054269676</v>
      </c>
      <c r="D467">
        <v>67.871999979019165</v>
      </c>
      <c r="E467" t="s">
        <v>6</v>
      </c>
      <c r="F467">
        <v>30</v>
      </c>
      <c r="G467" t="s">
        <v>50</v>
      </c>
      <c r="H467">
        <v>3</v>
      </c>
      <c r="I467" t="s">
        <v>49</v>
      </c>
      <c r="J467">
        <f>LOG10(Table13[[#This Row],[Time]])</f>
        <v>1.8316906467022172</v>
      </c>
    </row>
    <row r="468" spans="1:10" x14ac:dyDescent="0.45">
      <c r="A468">
        <v>466</v>
      </c>
      <c r="B468">
        <v>0.1125568967589255</v>
      </c>
      <c r="C468">
        <v>9.1091271740895845</v>
      </c>
      <c r="D468">
        <v>50.332000017166138</v>
      </c>
      <c r="E468" t="s">
        <v>9</v>
      </c>
      <c r="F468">
        <v>30</v>
      </c>
      <c r="G468" t="s">
        <v>50</v>
      </c>
      <c r="H468">
        <v>3</v>
      </c>
      <c r="I468" t="s">
        <v>49</v>
      </c>
      <c r="J468">
        <f>LOG10(Table13[[#This Row],[Time]])</f>
        <v>1.7018441880796598</v>
      </c>
    </row>
    <row r="469" spans="1:10" x14ac:dyDescent="0.45">
      <c r="A469">
        <v>467</v>
      </c>
      <c r="B469">
        <v>0.1125568967589318</v>
      </c>
      <c r="C469">
        <v>9.1091266257143477</v>
      </c>
      <c r="D469">
        <v>20.689000129699711</v>
      </c>
      <c r="E469" t="s">
        <v>10</v>
      </c>
      <c r="F469">
        <v>30</v>
      </c>
      <c r="G469" t="s">
        <v>50</v>
      </c>
      <c r="H469">
        <v>3</v>
      </c>
      <c r="I469" t="s">
        <v>49</v>
      </c>
      <c r="J469">
        <f>LOG10(Table13[[#This Row],[Time]])</f>
        <v>1.3157395023309388</v>
      </c>
    </row>
    <row r="470" spans="1:10" x14ac:dyDescent="0.45">
      <c r="A470">
        <v>468</v>
      </c>
      <c r="B470">
        <v>0.1125567704072621</v>
      </c>
      <c r="C470">
        <v>9.1091430195766243</v>
      </c>
      <c r="D470">
        <v>16.26999998092651</v>
      </c>
      <c r="E470" t="s">
        <v>6</v>
      </c>
      <c r="F470">
        <v>40</v>
      </c>
      <c r="G470" t="s">
        <v>50</v>
      </c>
      <c r="H470">
        <v>3</v>
      </c>
      <c r="I470" t="s">
        <v>49</v>
      </c>
      <c r="J470">
        <f>LOG10(Table13[[#This Row],[Time]])</f>
        <v>1.2113875524277309</v>
      </c>
    </row>
    <row r="471" spans="1:10" x14ac:dyDescent="0.45">
      <c r="A471">
        <v>469</v>
      </c>
      <c r="B471">
        <v>0.112556896758952</v>
      </c>
      <c r="C471">
        <v>9.1091271281541992</v>
      </c>
      <c r="D471">
        <v>46.842999935150146</v>
      </c>
      <c r="E471" t="s">
        <v>9</v>
      </c>
      <c r="F471">
        <v>40</v>
      </c>
      <c r="G471" t="s">
        <v>50</v>
      </c>
      <c r="H471">
        <v>3</v>
      </c>
      <c r="I471" t="s">
        <v>49</v>
      </c>
      <c r="J471">
        <f>LOG10(Table13[[#This Row],[Time]])</f>
        <v>1.6706447005241927</v>
      </c>
    </row>
    <row r="472" spans="1:10" x14ac:dyDescent="0.45">
      <c r="A472">
        <v>470</v>
      </c>
      <c r="B472">
        <v>0.1125568967589248</v>
      </c>
      <c r="C472">
        <v>9.1091266257143584</v>
      </c>
      <c r="D472">
        <v>18.575999975204471</v>
      </c>
      <c r="E472" t="s">
        <v>10</v>
      </c>
      <c r="F472">
        <v>40</v>
      </c>
      <c r="G472" t="s">
        <v>50</v>
      </c>
      <c r="H472">
        <v>3</v>
      </c>
      <c r="I472" t="s">
        <v>49</v>
      </c>
      <c r="J472">
        <f>LOG10(Table13[[#This Row],[Time]])</f>
        <v>1.2689522018147956</v>
      </c>
    </row>
    <row r="473" spans="1:10" x14ac:dyDescent="0.45">
      <c r="A473">
        <v>471</v>
      </c>
      <c r="B473">
        <v>0.18310921116800319</v>
      </c>
      <c r="C473">
        <v>1.4148325837300959</v>
      </c>
      <c r="D473">
        <v>24.394999980926521</v>
      </c>
      <c r="E473" t="s">
        <v>6</v>
      </c>
      <c r="F473">
        <v>50</v>
      </c>
      <c r="G473" t="s">
        <v>50</v>
      </c>
      <c r="H473">
        <v>3</v>
      </c>
      <c r="I473" t="s">
        <v>49</v>
      </c>
      <c r="J473">
        <f>LOG10(Table13[[#This Row],[Time]])</f>
        <v>1.3873008221087275</v>
      </c>
    </row>
    <row r="474" spans="1:10" x14ac:dyDescent="0.45">
      <c r="A474">
        <v>472</v>
      </c>
      <c r="B474">
        <v>0.18310942408226941</v>
      </c>
      <c r="C474">
        <v>1.41479471874873</v>
      </c>
      <c r="D474">
        <v>63.113999843597412</v>
      </c>
      <c r="E474" t="s">
        <v>9</v>
      </c>
      <c r="F474">
        <v>50</v>
      </c>
      <c r="G474" t="s">
        <v>50</v>
      </c>
      <c r="H474">
        <v>3</v>
      </c>
      <c r="I474" t="s">
        <v>49</v>
      </c>
      <c r="J474">
        <f>LOG10(Table13[[#This Row],[Time]])</f>
        <v>1.8001257044174801</v>
      </c>
    </row>
    <row r="475" spans="1:10" x14ac:dyDescent="0.45">
      <c r="A475">
        <v>473</v>
      </c>
      <c r="B475">
        <v>0.24008610272220579</v>
      </c>
      <c r="C475">
        <v>0.2503720945684127</v>
      </c>
      <c r="D475">
        <v>50.049000024795532</v>
      </c>
      <c r="E475" t="s">
        <v>10</v>
      </c>
      <c r="F475">
        <v>50</v>
      </c>
      <c r="G475" t="s">
        <v>50</v>
      </c>
      <c r="H475">
        <v>3</v>
      </c>
      <c r="I475" t="s">
        <v>49</v>
      </c>
      <c r="J475">
        <f>LOG10(Table13[[#This Row],[Time]])</f>
        <v>1.6993954047313855</v>
      </c>
    </row>
    <row r="476" spans="1:10" x14ac:dyDescent="0.45">
      <c r="A476">
        <v>474</v>
      </c>
      <c r="B476">
        <v>0.18310921116800349</v>
      </c>
      <c r="C476">
        <v>1.4148331020445739</v>
      </c>
      <c r="D476">
        <v>30.60099983215332</v>
      </c>
      <c r="E476" t="s">
        <v>6</v>
      </c>
      <c r="F476">
        <v>60</v>
      </c>
      <c r="G476" t="s">
        <v>50</v>
      </c>
      <c r="H476">
        <v>3</v>
      </c>
      <c r="I476" t="s">
        <v>49</v>
      </c>
      <c r="J476">
        <f>LOG10(Table13[[#This Row],[Time]])</f>
        <v>1.4857356164976989</v>
      </c>
    </row>
    <row r="477" spans="1:10" x14ac:dyDescent="0.45">
      <c r="A477">
        <v>475</v>
      </c>
      <c r="B477">
        <v>0.1831094240822691</v>
      </c>
      <c r="C477">
        <v>1.4147949484214981</v>
      </c>
      <c r="D477">
        <v>58.347999811172492</v>
      </c>
      <c r="E477" t="s">
        <v>9</v>
      </c>
      <c r="F477">
        <v>60</v>
      </c>
      <c r="G477" t="s">
        <v>50</v>
      </c>
      <c r="H477">
        <v>3</v>
      </c>
      <c r="I477" t="s">
        <v>49</v>
      </c>
      <c r="J477">
        <f>LOG10(Table13[[#This Row],[Time]])</f>
        <v>1.7660259728773693</v>
      </c>
    </row>
    <row r="478" spans="1:10" x14ac:dyDescent="0.45">
      <c r="A478">
        <v>476</v>
      </c>
      <c r="B478">
        <v>0.2400860500268269</v>
      </c>
      <c r="C478">
        <v>0.2503719970463727</v>
      </c>
      <c r="D478">
        <v>37.75600004196167</v>
      </c>
      <c r="E478" t="s">
        <v>10</v>
      </c>
      <c r="F478">
        <v>60</v>
      </c>
      <c r="G478" t="s">
        <v>50</v>
      </c>
      <c r="H478">
        <v>3</v>
      </c>
      <c r="I478" t="s">
        <v>49</v>
      </c>
      <c r="J478">
        <f>LOG10(Table13[[#This Row],[Time]])</f>
        <v>1.5769859779003956</v>
      </c>
    </row>
    <row r="479" spans="1:10" x14ac:dyDescent="0.45">
      <c r="A479">
        <v>477</v>
      </c>
      <c r="B479">
        <v>0.1831092111670572</v>
      </c>
      <c r="C479">
        <v>1.414832550800071</v>
      </c>
      <c r="D479">
        <v>29.4190001487732</v>
      </c>
      <c r="E479" t="s">
        <v>6</v>
      </c>
      <c r="F479">
        <v>70</v>
      </c>
      <c r="G479" t="s">
        <v>50</v>
      </c>
      <c r="H479">
        <v>3</v>
      </c>
      <c r="I479" t="s">
        <v>49</v>
      </c>
      <c r="J479">
        <f>LOG10(Table13[[#This Row],[Time]])</f>
        <v>1.468627908457812</v>
      </c>
    </row>
    <row r="480" spans="1:10" x14ac:dyDescent="0.45">
      <c r="A480">
        <v>478</v>
      </c>
      <c r="B480">
        <v>0.18310942408229819</v>
      </c>
      <c r="C480">
        <v>1.4147951416207121</v>
      </c>
      <c r="D480">
        <v>52.485999822616577</v>
      </c>
      <c r="E480" t="s">
        <v>9</v>
      </c>
      <c r="F480">
        <v>70</v>
      </c>
      <c r="G480" t="s">
        <v>50</v>
      </c>
      <c r="H480">
        <v>3</v>
      </c>
      <c r="I480" t="s">
        <v>49</v>
      </c>
      <c r="J480">
        <f>LOG10(Table13[[#This Row],[Time]])</f>
        <v>1.7200434746320328</v>
      </c>
    </row>
    <row r="481" spans="1:10" x14ac:dyDescent="0.45">
      <c r="A481">
        <v>479</v>
      </c>
      <c r="B481">
        <v>0.2400860500268249</v>
      </c>
      <c r="C481">
        <v>0.25037209433273511</v>
      </c>
      <c r="D481">
        <v>23.124000072479252</v>
      </c>
      <c r="E481" t="s">
        <v>10</v>
      </c>
      <c r="F481">
        <v>70</v>
      </c>
      <c r="G481" t="s">
        <v>50</v>
      </c>
      <c r="H481">
        <v>3</v>
      </c>
      <c r="I481" t="s">
        <v>49</v>
      </c>
      <c r="J481">
        <f>LOG10(Table13[[#This Row],[Time]])</f>
        <v>1.364062962064319</v>
      </c>
    </row>
    <row r="482" spans="1:10" x14ac:dyDescent="0.45">
      <c r="A482">
        <v>480</v>
      </c>
      <c r="B482">
        <v>0.2393285606659383</v>
      </c>
      <c r="C482">
        <v>0.2574676089254318</v>
      </c>
      <c r="D482">
        <v>17.32099986076355</v>
      </c>
      <c r="E482" t="s">
        <v>6</v>
      </c>
      <c r="F482">
        <v>80</v>
      </c>
      <c r="G482" t="s">
        <v>50</v>
      </c>
      <c r="H482">
        <v>3</v>
      </c>
      <c r="I482" t="s">
        <v>49</v>
      </c>
      <c r="J482">
        <f>LOG10(Table13[[#This Row],[Time]])</f>
        <v>1.2385729582055129</v>
      </c>
    </row>
    <row r="483" spans="1:10" x14ac:dyDescent="0.45">
      <c r="A483">
        <v>481</v>
      </c>
      <c r="B483">
        <v>0.2400860500268274</v>
      </c>
      <c r="C483">
        <v>0.2503715470626609</v>
      </c>
      <c r="D483">
        <v>38.665000200271614</v>
      </c>
      <c r="E483" t="s">
        <v>9</v>
      </c>
      <c r="F483">
        <v>80</v>
      </c>
      <c r="G483" t="s">
        <v>50</v>
      </c>
      <c r="H483">
        <v>3</v>
      </c>
      <c r="I483" t="s">
        <v>49</v>
      </c>
      <c r="J483">
        <f>LOG10(Table13[[#This Row],[Time]])</f>
        <v>1.5873180167635663</v>
      </c>
    </row>
    <row r="484" spans="1:10" x14ac:dyDescent="0.45">
      <c r="A484">
        <v>482</v>
      </c>
      <c r="B484">
        <v>0.2400860500268254</v>
      </c>
      <c r="C484">
        <v>0.25037168822702283</v>
      </c>
      <c r="D484">
        <v>10.99599981307983</v>
      </c>
      <c r="E484" t="s">
        <v>10</v>
      </c>
      <c r="F484">
        <v>80</v>
      </c>
      <c r="G484" t="s">
        <v>50</v>
      </c>
      <c r="H484">
        <v>3</v>
      </c>
      <c r="I484" t="s">
        <v>49</v>
      </c>
      <c r="J484">
        <f>LOG10(Table13[[#This Row],[Time]])</f>
        <v>1.0412347237888919</v>
      </c>
    </row>
    <row r="485" spans="1:10" x14ac:dyDescent="0.45">
      <c r="A485">
        <v>483</v>
      </c>
      <c r="B485">
        <v>0.2400824822351881</v>
      </c>
      <c r="C485">
        <v>0.2504088979725746</v>
      </c>
      <c r="D485">
        <v>9.9800000190734863</v>
      </c>
      <c r="E485" t="s">
        <v>6</v>
      </c>
      <c r="F485">
        <v>90</v>
      </c>
      <c r="G485" t="s">
        <v>50</v>
      </c>
      <c r="H485">
        <v>3</v>
      </c>
      <c r="I485" t="s">
        <v>49</v>
      </c>
      <c r="J485">
        <f>LOG10(Table13[[#This Row],[Time]])</f>
        <v>0.99913054211738217</v>
      </c>
    </row>
    <row r="486" spans="1:10" x14ac:dyDescent="0.45">
      <c r="A486">
        <v>484</v>
      </c>
      <c r="B486">
        <v>0.24150183202971981</v>
      </c>
      <c r="C486">
        <v>8.0064792496897394E-2</v>
      </c>
      <c r="D486">
        <v>23.14100003242493</v>
      </c>
      <c r="E486" t="s">
        <v>9</v>
      </c>
      <c r="F486">
        <v>90</v>
      </c>
      <c r="G486" t="s">
        <v>50</v>
      </c>
      <c r="H486">
        <v>3</v>
      </c>
      <c r="I486" t="s">
        <v>49</v>
      </c>
      <c r="J486">
        <f>LOG10(Table13[[#This Row],[Time]])</f>
        <v>1.3643821229467363</v>
      </c>
    </row>
    <row r="487" spans="1:10" x14ac:dyDescent="0.45">
      <c r="A487">
        <v>485</v>
      </c>
      <c r="B487">
        <v>0.24008605002682479</v>
      </c>
      <c r="C487">
        <v>0.25037133640996762</v>
      </c>
      <c r="D487">
        <v>5.3220000267028809</v>
      </c>
      <c r="E487" t="s">
        <v>10</v>
      </c>
      <c r="F487">
        <v>90</v>
      </c>
      <c r="G487" t="s">
        <v>50</v>
      </c>
      <c r="H487">
        <v>3</v>
      </c>
      <c r="I487" t="s">
        <v>49</v>
      </c>
      <c r="J487">
        <f>LOG10(Table13[[#This Row],[Time]])</f>
        <v>0.72607487239442181</v>
      </c>
    </row>
    <row r="488" spans="1:10" x14ac:dyDescent="0.45">
      <c r="A488">
        <v>486</v>
      </c>
      <c r="B488">
        <v>0.8175243488597127</v>
      </c>
      <c r="C488">
        <v>0.8570146915837632</v>
      </c>
      <c r="D488">
        <v>3.940000057220459</v>
      </c>
      <c r="E488" t="s">
        <v>6</v>
      </c>
      <c r="F488">
        <v>10</v>
      </c>
      <c r="G488" t="s">
        <v>51</v>
      </c>
      <c r="H488">
        <v>1</v>
      </c>
      <c r="I488" t="s">
        <v>49</v>
      </c>
      <c r="J488">
        <f>LOG10(Table13[[#This Row],[Time]])</f>
        <v>0.59549622813281511</v>
      </c>
    </row>
    <row r="489" spans="1:10" x14ac:dyDescent="0.45">
      <c r="A489">
        <v>487</v>
      </c>
      <c r="B489">
        <v>0.81763294251298402</v>
      </c>
      <c r="C489">
        <v>0.8510345868216308</v>
      </c>
      <c r="D489">
        <v>1.4129998683929439</v>
      </c>
      <c r="E489" t="s">
        <v>9</v>
      </c>
      <c r="F489">
        <v>10</v>
      </c>
      <c r="G489" t="s">
        <v>51</v>
      </c>
      <c r="H489">
        <v>1</v>
      </c>
      <c r="I489" t="s">
        <v>49</v>
      </c>
      <c r="J489">
        <f>LOG10(Table13[[#This Row],[Time]])</f>
        <v>0.15014212139829611</v>
      </c>
    </row>
    <row r="490" spans="1:10" x14ac:dyDescent="0.45">
      <c r="A490">
        <v>488</v>
      </c>
      <c r="B490">
        <v>0.81763294242832429</v>
      </c>
      <c r="C490">
        <v>0.85092286797214889</v>
      </c>
      <c r="D490">
        <v>1.3299999237060549</v>
      </c>
      <c r="E490" t="s">
        <v>10</v>
      </c>
      <c r="F490">
        <v>10</v>
      </c>
      <c r="G490" t="s">
        <v>51</v>
      </c>
      <c r="H490">
        <v>1</v>
      </c>
      <c r="I490" t="s">
        <v>49</v>
      </c>
      <c r="J490">
        <f>LOG10(Table13[[#This Row],[Time]])</f>
        <v>0.12385161605427353</v>
      </c>
    </row>
    <row r="491" spans="1:10" x14ac:dyDescent="0.45">
      <c r="A491">
        <v>489</v>
      </c>
      <c r="B491">
        <v>0.81763294245667972</v>
      </c>
      <c r="C491">
        <v>0.85103655686210389</v>
      </c>
      <c r="D491">
        <v>4.3639998435974121</v>
      </c>
      <c r="E491" t="s">
        <v>6</v>
      </c>
      <c r="F491">
        <v>20</v>
      </c>
      <c r="G491" t="s">
        <v>51</v>
      </c>
      <c r="H491">
        <v>1</v>
      </c>
      <c r="I491" t="s">
        <v>49</v>
      </c>
      <c r="J491">
        <f>LOG10(Table13[[#This Row],[Time]])</f>
        <v>0.6398847263515054</v>
      </c>
    </row>
    <row r="492" spans="1:10" x14ac:dyDescent="0.45">
      <c r="A492">
        <v>490</v>
      </c>
      <c r="B492">
        <v>0.8176329425129838</v>
      </c>
      <c r="C492">
        <v>0.85103485872237705</v>
      </c>
      <c r="D492">
        <v>1.3000001907348631</v>
      </c>
      <c r="E492" t="s">
        <v>9</v>
      </c>
      <c r="F492">
        <v>20</v>
      </c>
      <c r="G492" t="s">
        <v>51</v>
      </c>
      <c r="H492">
        <v>1</v>
      </c>
      <c r="I492" t="s">
        <v>49</v>
      </c>
      <c r="J492">
        <f>LOG10(Table13[[#This Row],[Time]])</f>
        <v>0.11394341602613865</v>
      </c>
    </row>
    <row r="493" spans="1:10" x14ac:dyDescent="0.45">
      <c r="A493">
        <v>491</v>
      </c>
      <c r="B493">
        <v>0.81763294242832429</v>
      </c>
      <c r="C493">
        <v>0.85092286797214889</v>
      </c>
      <c r="D493">
        <v>1.153000116348267</v>
      </c>
      <c r="E493" t="s">
        <v>10</v>
      </c>
      <c r="F493">
        <v>20</v>
      </c>
      <c r="G493" t="s">
        <v>51</v>
      </c>
      <c r="H493">
        <v>1</v>
      </c>
      <c r="I493" t="s">
        <v>49</v>
      </c>
      <c r="J493">
        <f>LOG10(Table13[[#This Row],[Time]])</f>
        <v>6.1829351118990267E-2</v>
      </c>
    </row>
    <row r="494" spans="1:10" x14ac:dyDescent="0.45">
      <c r="A494">
        <v>492</v>
      </c>
      <c r="B494">
        <v>0.81763294245664242</v>
      </c>
      <c r="C494">
        <v>0.85103836363442231</v>
      </c>
      <c r="D494">
        <v>4.8420000076293954</v>
      </c>
      <c r="E494" t="s">
        <v>6</v>
      </c>
      <c r="F494">
        <v>30</v>
      </c>
      <c r="G494" t="s">
        <v>51</v>
      </c>
      <c r="H494">
        <v>1</v>
      </c>
      <c r="I494" t="s">
        <v>49</v>
      </c>
      <c r="J494">
        <f>LOG10(Table13[[#This Row],[Time]])</f>
        <v>0.68502478579001891</v>
      </c>
    </row>
    <row r="495" spans="1:10" x14ac:dyDescent="0.45">
      <c r="A495">
        <v>493</v>
      </c>
      <c r="B495">
        <v>0.81763294251299379</v>
      </c>
      <c r="C495">
        <v>0.851032523742004</v>
      </c>
      <c r="D495">
        <v>1.339999914169312</v>
      </c>
      <c r="E495" t="s">
        <v>9</v>
      </c>
      <c r="F495">
        <v>30</v>
      </c>
      <c r="G495" t="s">
        <v>51</v>
      </c>
      <c r="H495">
        <v>1</v>
      </c>
      <c r="I495" t="s">
        <v>49</v>
      </c>
      <c r="J495">
        <f>LOG10(Table13[[#This Row],[Time]])</f>
        <v>0.12710477054704988</v>
      </c>
    </row>
    <row r="496" spans="1:10" x14ac:dyDescent="0.45">
      <c r="A496">
        <v>494</v>
      </c>
      <c r="B496">
        <v>0.81763294242832441</v>
      </c>
      <c r="C496">
        <v>0.85092286797214889</v>
      </c>
      <c r="D496">
        <v>1.158999919891357</v>
      </c>
      <c r="E496" t="s">
        <v>10</v>
      </c>
      <c r="F496">
        <v>30</v>
      </c>
      <c r="G496" t="s">
        <v>51</v>
      </c>
      <c r="H496">
        <v>1</v>
      </c>
      <c r="I496" t="s">
        <v>49</v>
      </c>
      <c r="J496">
        <f>LOG10(Table13[[#This Row],[Time]])</f>
        <v>6.4083405945698821E-2</v>
      </c>
    </row>
    <row r="497" spans="1:10" x14ac:dyDescent="0.45">
      <c r="A497">
        <v>495</v>
      </c>
      <c r="B497">
        <v>0.81758765147850654</v>
      </c>
      <c r="C497">
        <v>0.85352427143266585</v>
      </c>
      <c r="D497">
        <v>5.3410000801086426</v>
      </c>
      <c r="E497" t="s">
        <v>6</v>
      </c>
      <c r="F497">
        <v>40</v>
      </c>
      <c r="G497" t="s">
        <v>51</v>
      </c>
      <c r="H497">
        <v>1</v>
      </c>
      <c r="I497" t="s">
        <v>49</v>
      </c>
      <c r="J497">
        <f>LOG10(Table13[[#This Row],[Time]])</f>
        <v>0.72762258448303752</v>
      </c>
    </row>
    <row r="498" spans="1:10" x14ac:dyDescent="0.45">
      <c r="A498">
        <v>496</v>
      </c>
      <c r="B498">
        <v>0.81763294251299368</v>
      </c>
      <c r="C498">
        <v>0.85103694641034622</v>
      </c>
      <c r="D498">
        <v>1.3190000057220459</v>
      </c>
      <c r="E498" t="s">
        <v>9</v>
      </c>
      <c r="F498">
        <v>40</v>
      </c>
      <c r="G498" t="s">
        <v>51</v>
      </c>
      <c r="H498">
        <v>1</v>
      </c>
      <c r="I498" t="s">
        <v>49</v>
      </c>
      <c r="J498">
        <f>LOG10(Table13[[#This Row],[Time]])</f>
        <v>0.12024479743040847</v>
      </c>
    </row>
    <row r="499" spans="1:10" x14ac:dyDescent="0.45">
      <c r="A499">
        <v>497</v>
      </c>
      <c r="B499">
        <v>0.81763294251109664</v>
      </c>
      <c r="C499">
        <v>0.85092286736052458</v>
      </c>
      <c r="D499">
        <v>1.2109999656677251</v>
      </c>
      <c r="E499" t="s">
        <v>10</v>
      </c>
      <c r="F499">
        <v>40</v>
      </c>
      <c r="G499" t="s">
        <v>51</v>
      </c>
      <c r="H499">
        <v>1</v>
      </c>
      <c r="I499" t="s">
        <v>49</v>
      </c>
      <c r="J499">
        <f>LOG10(Table13[[#This Row],[Time]])</f>
        <v>8.3144130830651114E-2</v>
      </c>
    </row>
    <row r="500" spans="1:10" x14ac:dyDescent="0.45">
      <c r="A500">
        <v>498</v>
      </c>
      <c r="B500">
        <v>0.44278561378936471</v>
      </c>
      <c r="C500">
        <v>8.7704974430380389</v>
      </c>
      <c r="D500">
        <v>4.3280000686645508</v>
      </c>
      <c r="E500" t="s">
        <v>6</v>
      </c>
      <c r="F500">
        <v>50</v>
      </c>
      <c r="G500" t="s">
        <v>51</v>
      </c>
      <c r="H500">
        <v>1</v>
      </c>
      <c r="I500" t="s">
        <v>49</v>
      </c>
      <c r="J500">
        <f>LOG10(Table13[[#This Row],[Time]])</f>
        <v>0.63628725898867833</v>
      </c>
    </row>
    <row r="501" spans="1:10" x14ac:dyDescent="0.45">
      <c r="A501">
        <v>499</v>
      </c>
      <c r="B501">
        <v>0.81763294251300045</v>
      </c>
      <c r="C501">
        <v>0.85103003501396413</v>
      </c>
      <c r="D501">
        <v>1.2890000343322749</v>
      </c>
      <c r="E501" t="s">
        <v>9</v>
      </c>
      <c r="F501">
        <v>50</v>
      </c>
      <c r="G501" t="s">
        <v>51</v>
      </c>
      <c r="H501">
        <v>1</v>
      </c>
      <c r="I501" t="s">
        <v>49</v>
      </c>
      <c r="J501">
        <f>LOG10(Table13[[#This Row],[Time]])</f>
        <v>0.11025292892075551</v>
      </c>
    </row>
    <row r="502" spans="1:10" x14ac:dyDescent="0.45">
      <c r="A502">
        <v>500</v>
      </c>
      <c r="B502">
        <v>0.8176329425111013</v>
      </c>
      <c r="C502">
        <v>0.85092286733015932</v>
      </c>
      <c r="D502">
        <v>1.625</v>
      </c>
      <c r="E502" t="s">
        <v>10</v>
      </c>
      <c r="F502">
        <v>50</v>
      </c>
      <c r="G502" t="s">
        <v>51</v>
      </c>
      <c r="H502">
        <v>1</v>
      </c>
      <c r="I502" t="s">
        <v>49</v>
      </c>
      <c r="J502">
        <f>LOG10(Table13[[#This Row],[Time]])</f>
        <v>0.21085336531489318</v>
      </c>
    </row>
    <row r="503" spans="1:10" x14ac:dyDescent="0.45">
      <c r="A503">
        <v>501</v>
      </c>
      <c r="B503">
        <v>0.81763294245664986</v>
      </c>
      <c r="C503">
        <v>0.85103483278671166</v>
      </c>
      <c r="D503">
        <v>5.5999999046325684</v>
      </c>
      <c r="E503" t="s">
        <v>6</v>
      </c>
      <c r="F503">
        <v>60</v>
      </c>
      <c r="G503" t="s">
        <v>51</v>
      </c>
      <c r="H503">
        <v>1</v>
      </c>
      <c r="I503" t="s">
        <v>49</v>
      </c>
      <c r="J503">
        <f>LOG10(Table13[[#This Row],[Time]])</f>
        <v>0.74818801961020942</v>
      </c>
    </row>
    <row r="504" spans="1:10" x14ac:dyDescent="0.45">
      <c r="A504">
        <v>502</v>
      </c>
      <c r="B504">
        <v>0.81763294251300067</v>
      </c>
      <c r="C504">
        <v>0.85103299769210117</v>
      </c>
      <c r="D504">
        <v>1.330000162124634</v>
      </c>
      <c r="E504" t="s">
        <v>9</v>
      </c>
      <c r="F504">
        <v>60</v>
      </c>
      <c r="G504" t="s">
        <v>51</v>
      </c>
      <c r="H504">
        <v>1</v>
      </c>
      <c r="I504" t="s">
        <v>49</v>
      </c>
      <c r="J504">
        <f>LOG10(Table13[[#This Row],[Time]])</f>
        <v>0.12385169390680732</v>
      </c>
    </row>
    <row r="505" spans="1:10" x14ac:dyDescent="0.45">
      <c r="A505">
        <v>503</v>
      </c>
      <c r="B505">
        <v>0.81763294251110252</v>
      </c>
      <c r="C505">
        <v>0.85092286724411326</v>
      </c>
      <c r="D505">
        <v>1.2980000972747801</v>
      </c>
      <c r="E505" t="s">
        <v>10</v>
      </c>
      <c r="F505">
        <v>60</v>
      </c>
      <c r="G505" t="s">
        <v>51</v>
      </c>
      <c r="H505">
        <v>1</v>
      </c>
      <c r="I505" t="s">
        <v>49</v>
      </c>
      <c r="J505">
        <f>LOG10(Table13[[#This Row],[Time]])</f>
        <v>0.1132747250112677</v>
      </c>
    </row>
    <row r="506" spans="1:10" x14ac:dyDescent="0.45">
      <c r="A506">
        <v>504</v>
      </c>
      <c r="B506">
        <v>0.81763294245667228</v>
      </c>
      <c r="C506">
        <v>0.85102924954784553</v>
      </c>
      <c r="D506">
        <v>4.689000129699707</v>
      </c>
      <c r="E506" t="s">
        <v>6</v>
      </c>
      <c r="F506">
        <v>70</v>
      </c>
      <c r="G506" t="s">
        <v>51</v>
      </c>
      <c r="H506">
        <v>1</v>
      </c>
      <c r="I506" t="s">
        <v>49</v>
      </c>
      <c r="J506">
        <f>LOG10(Table13[[#This Row],[Time]])</f>
        <v>0.67108024475161676</v>
      </c>
    </row>
    <row r="507" spans="1:10" x14ac:dyDescent="0.45">
      <c r="A507">
        <v>505</v>
      </c>
      <c r="B507">
        <v>0.86772021462935189</v>
      </c>
      <c r="C507">
        <v>8.1343648971899383E-5</v>
      </c>
      <c r="D507">
        <v>1.320000171661377</v>
      </c>
      <c r="E507" t="s">
        <v>9</v>
      </c>
      <c r="F507">
        <v>70</v>
      </c>
      <c r="G507" t="s">
        <v>51</v>
      </c>
      <c r="H507">
        <v>1</v>
      </c>
      <c r="I507" t="s">
        <v>49</v>
      </c>
      <c r="J507">
        <f>LOG10(Table13[[#This Row],[Time]])</f>
        <v>0.12057398768432254</v>
      </c>
    </row>
    <row r="508" spans="1:10" x14ac:dyDescent="0.45">
      <c r="A508">
        <v>506</v>
      </c>
      <c r="B508">
        <v>0.81763294242832785</v>
      </c>
      <c r="C508">
        <v>0.85092286789896798</v>
      </c>
      <c r="D508">
        <v>1.3069999217987061</v>
      </c>
      <c r="E508" t="s">
        <v>10</v>
      </c>
      <c r="F508">
        <v>70</v>
      </c>
      <c r="G508" t="s">
        <v>51</v>
      </c>
      <c r="H508">
        <v>1</v>
      </c>
      <c r="I508" t="s">
        <v>49</v>
      </c>
      <c r="J508">
        <f>LOG10(Table13[[#This Row],[Time]])</f>
        <v>0.11627556159554701</v>
      </c>
    </row>
    <row r="509" spans="1:10" x14ac:dyDescent="0.45">
      <c r="A509">
        <v>507</v>
      </c>
      <c r="B509">
        <v>0.81761054773654662</v>
      </c>
      <c r="C509">
        <v>0.85227313384832648</v>
      </c>
      <c r="D509">
        <v>5.0139999389648438</v>
      </c>
      <c r="E509" t="s">
        <v>6</v>
      </c>
      <c r="F509">
        <v>80</v>
      </c>
      <c r="G509" t="s">
        <v>51</v>
      </c>
      <c r="H509">
        <v>1</v>
      </c>
      <c r="I509" t="s">
        <v>49</v>
      </c>
      <c r="J509">
        <f>LOG10(Table13[[#This Row],[Time]])</f>
        <v>0.700184324335554</v>
      </c>
    </row>
    <row r="510" spans="1:10" x14ac:dyDescent="0.45">
      <c r="A510">
        <v>508</v>
      </c>
      <c r="B510">
        <v>0.817632942430226</v>
      </c>
      <c r="C510">
        <v>0.85103854793197087</v>
      </c>
      <c r="D510">
        <v>1.3400001525878911</v>
      </c>
      <c r="E510" t="s">
        <v>9</v>
      </c>
      <c r="F510">
        <v>80</v>
      </c>
      <c r="G510" t="s">
        <v>51</v>
      </c>
      <c r="H510">
        <v>1</v>
      </c>
      <c r="I510" t="s">
        <v>49</v>
      </c>
      <c r="J510">
        <f>LOG10(Table13[[#This Row],[Time]])</f>
        <v>0.12710484781859518</v>
      </c>
    </row>
    <row r="511" spans="1:10" x14ac:dyDescent="0.45">
      <c r="A511">
        <v>509</v>
      </c>
      <c r="B511">
        <v>0.8176329424283264</v>
      </c>
      <c r="C511">
        <v>0.85092286801538186</v>
      </c>
      <c r="D511">
        <v>1.280999898910522</v>
      </c>
      <c r="E511" t="s">
        <v>10</v>
      </c>
      <c r="F511">
        <v>80</v>
      </c>
      <c r="G511" t="s">
        <v>51</v>
      </c>
      <c r="H511">
        <v>1</v>
      </c>
      <c r="I511" t="s">
        <v>49</v>
      </c>
      <c r="J511">
        <f>LOG10(Table13[[#This Row],[Time]])</f>
        <v>0.10754909547255187</v>
      </c>
    </row>
    <row r="512" spans="1:10" x14ac:dyDescent="0.45">
      <c r="A512">
        <v>510</v>
      </c>
      <c r="B512">
        <v>0.81763294245668561</v>
      </c>
      <c r="C512">
        <v>0.85103053287803565</v>
      </c>
      <c r="D512">
        <v>5.130000114440918</v>
      </c>
      <c r="E512" t="s">
        <v>6</v>
      </c>
      <c r="F512">
        <v>90</v>
      </c>
      <c r="G512" t="s">
        <v>51</v>
      </c>
      <c r="H512">
        <v>1</v>
      </c>
      <c r="I512" t="s">
        <v>49</v>
      </c>
      <c r="J512">
        <f>LOG10(Table13[[#This Row],[Time]])</f>
        <v>0.71011737480013182</v>
      </c>
    </row>
    <row r="513" spans="1:10" x14ac:dyDescent="0.45">
      <c r="A513">
        <v>511</v>
      </c>
      <c r="B513">
        <v>0.81763294251299357</v>
      </c>
      <c r="C513">
        <v>0.85104083704268407</v>
      </c>
      <c r="D513">
        <v>1.236000061035156</v>
      </c>
      <c r="E513" t="s">
        <v>9</v>
      </c>
      <c r="F513">
        <v>90</v>
      </c>
      <c r="G513" t="s">
        <v>51</v>
      </c>
      <c r="H513">
        <v>1</v>
      </c>
      <c r="I513" t="s">
        <v>49</v>
      </c>
      <c r="J513">
        <f>LOG10(Table13[[#This Row],[Time]])</f>
        <v>9.2018492198776655E-2</v>
      </c>
    </row>
    <row r="514" spans="1:10" x14ac:dyDescent="0.45">
      <c r="A514">
        <v>512</v>
      </c>
      <c r="B514">
        <v>0.81763294251109597</v>
      </c>
      <c r="C514">
        <v>0.85092286736052658</v>
      </c>
      <c r="D514">
        <v>1.148999929428101</v>
      </c>
      <c r="E514" t="s">
        <v>10</v>
      </c>
      <c r="F514">
        <v>90</v>
      </c>
      <c r="G514" t="s">
        <v>51</v>
      </c>
      <c r="H514">
        <v>1</v>
      </c>
      <c r="I514" t="s">
        <v>49</v>
      </c>
      <c r="J514">
        <f>LOG10(Table13[[#This Row],[Time]])</f>
        <v>6.0320002013796718E-2</v>
      </c>
    </row>
    <row r="515" spans="1:10" x14ac:dyDescent="0.45">
      <c r="A515">
        <v>513</v>
      </c>
      <c r="B515">
        <v>8.8557122566271504E-2</v>
      </c>
      <c r="C515">
        <v>15.13289592160263</v>
      </c>
      <c r="D515">
        <v>8.4240000247955322</v>
      </c>
      <c r="E515" t="s">
        <v>6</v>
      </c>
      <c r="F515">
        <v>10</v>
      </c>
      <c r="G515" t="s">
        <v>51</v>
      </c>
      <c r="H515">
        <v>2</v>
      </c>
      <c r="I515" t="s">
        <v>49</v>
      </c>
      <c r="J515">
        <f>LOG10(Table13[[#This Row],[Time]])</f>
        <v>0.92551835945574956</v>
      </c>
    </row>
    <row r="516" spans="1:10" x14ac:dyDescent="0.45">
      <c r="A516">
        <v>514</v>
      </c>
      <c r="B516">
        <v>8.8557122566271504E-2</v>
      </c>
      <c r="C516">
        <v>15.13260085278095</v>
      </c>
      <c r="D516">
        <v>5.4070000648498544</v>
      </c>
      <c r="E516" t="s">
        <v>9</v>
      </c>
      <c r="F516">
        <v>10</v>
      </c>
      <c r="G516" t="s">
        <v>51</v>
      </c>
      <c r="H516">
        <v>2</v>
      </c>
      <c r="I516" t="s">
        <v>49</v>
      </c>
      <c r="J516">
        <f>LOG10(Table13[[#This Row],[Time]])</f>
        <v>0.73295637478441578</v>
      </c>
    </row>
    <row r="517" spans="1:10" x14ac:dyDescent="0.45">
      <c r="A517">
        <v>515</v>
      </c>
      <c r="B517">
        <v>0.81763294245790663</v>
      </c>
      <c r="C517">
        <v>0.85092286780468385</v>
      </c>
      <c r="D517">
        <v>6.6330001354217529</v>
      </c>
      <c r="E517" t="s">
        <v>10</v>
      </c>
      <c r="F517">
        <v>10</v>
      </c>
      <c r="G517" t="s">
        <v>51</v>
      </c>
      <c r="H517">
        <v>2</v>
      </c>
      <c r="I517" t="s">
        <v>49</v>
      </c>
      <c r="J517">
        <f>LOG10(Table13[[#This Row],[Time]])</f>
        <v>0.82171000616509116</v>
      </c>
    </row>
    <row r="518" spans="1:10" x14ac:dyDescent="0.45">
      <c r="A518">
        <v>516</v>
      </c>
      <c r="B518">
        <v>0.1771142453071661</v>
      </c>
      <c r="C518">
        <v>13.54243160187761</v>
      </c>
      <c r="D518">
        <v>13.21299982070923</v>
      </c>
      <c r="E518" t="s">
        <v>6</v>
      </c>
      <c r="F518">
        <v>20</v>
      </c>
      <c r="G518" t="s">
        <v>51</v>
      </c>
      <c r="H518">
        <v>2</v>
      </c>
      <c r="I518" t="s">
        <v>49</v>
      </c>
      <c r="J518">
        <f>LOG10(Table13[[#This Row],[Time]])</f>
        <v>1.1210014290965811</v>
      </c>
    </row>
    <row r="519" spans="1:10" x14ac:dyDescent="0.45">
      <c r="A519">
        <v>517</v>
      </c>
      <c r="B519">
        <v>0.1771142453071661</v>
      </c>
      <c r="C519">
        <v>13.544233786757101</v>
      </c>
      <c r="D519">
        <v>2.7359998226165771</v>
      </c>
      <c r="E519" t="s">
        <v>9</v>
      </c>
      <c r="F519">
        <v>20</v>
      </c>
      <c r="G519" t="s">
        <v>51</v>
      </c>
      <c r="H519">
        <v>2</v>
      </c>
      <c r="I519" t="s">
        <v>49</v>
      </c>
      <c r="J519">
        <f>LOG10(Table13[[#This Row],[Time]])</f>
        <v>0.43711606489141042</v>
      </c>
    </row>
    <row r="520" spans="1:10" x14ac:dyDescent="0.45">
      <c r="A520">
        <v>518</v>
      </c>
      <c r="B520">
        <v>0.81763294242808426</v>
      </c>
      <c r="C520">
        <v>0.85092286791193306</v>
      </c>
      <c r="D520">
        <v>6.625</v>
      </c>
      <c r="E520" t="s">
        <v>10</v>
      </c>
      <c r="F520">
        <v>20</v>
      </c>
      <c r="G520" t="s">
        <v>51</v>
      </c>
      <c r="H520">
        <v>2</v>
      </c>
      <c r="I520" t="s">
        <v>49</v>
      </c>
      <c r="J520">
        <f>LOG10(Table13[[#This Row],[Time]])</f>
        <v>0.82118588260884551</v>
      </c>
    </row>
    <row r="521" spans="1:10" x14ac:dyDescent="0.45">
      <c r="A521">
        <v>519</v>
      </c>
      <c r="B521">
        <v>0.26567136810626829</v>
      </c>
      <c r="C521">
        <v>11.955254634494221</v>
      </c>
      <c r="D521">
        <v>8.995999813079834</v>
      </c>
      <c r="E521" t="s">
        <v>6</v>
      </c>
      <c r="F521">
        <v>30</v>
      </c>
      <c r="G521" t="s">
        <v>51</v>
      </c>
      <c r="H521">
        <v>2</v>
      </c>
      <c r="I521" t="s">
        <v>49</v>
      </c>
      <c r="J521">
        <f>LOG10(Table13[[#This Row],[Time]])</f>
        <v>0.95404943773976203</v>
      </c>
    </row>
    <row r="522" spans="1:10" x14ac:dyDescent="0.45">
      <c r="A522">
        <v>520</v>
      </c>
      <c r="B522">
        <v>0.26567136810626829</v>
      </c>
      <c r="C522">
        <v>11.95526124589513</v>
      </c>
      <c r="D522">
        <v>2.6329998970031738</v>
      </c>
      <c r="E522" t="s">
        <v>9</v>
      </c>
      <c r="F522">
        <v>30</v>
      </c>
      <c r="G522" t="s">
        <v>51</v>
      </c>
      <c r="H522">
        <v>2</v>
      </c>
      <c r="I522" t="s">
        <v>49</v>
      </c>
      <c r="J522">
        <f>LOG10(Table13[[#This Row],[Time]])</f>
        <v>0.42045084211747941</v>
      </c>
    </row>
    <row r="523" spans="1:10" x14ac:dyDescent="0.45">
      <c r="A523">
        <v>521</v>
      </c>
      <c r="B523">
        <v>0.81763294245631402</v>
      </c>
      <c r="C523">
        <v>0.85092286776063453</v>
      </c>
      <c r="D523">
        <v>6.6150000095367432</v>
      </c>
      <c r="E523" t="s">
        <v>10</v>
      </c>
      <c r="F523">
        <v>30</v>
      </c>
      <c r="G523" t="s">
        <v>51</v>
      </c>
      <c r="H523">
        <v>2</v>
      </c>
      <c r="I523" t="s">
        <v>49</v>
      </c>
      <c r="J523">
        <f>LOG10(Table13[[#This Row],[Time]])</f>
        <v>0.82052984914963545</v>
      </c>
    </row>
    <row r="524" spans="1:10" x14ac:dyDescent="0.45">
      <c r="A524">
        <v>522</v>
      </c>
      <c r="B524">
        <v>0.81758249820044049</v>
      </c>
      <c r="C524">
        <v>0.85333795674536694</v>
      </c>
      <c r="D524">
        <v>9.8269999027252197</v>
      </c>
      <c r="E524" t="s">
        <v>6</v>
      </c>
      <c r="F524">
        <v>40</v>
      </c>
      <c r="G524" t="s">
        <v>51</v>
      </c>
      <c r="H524">
        <v>2</v>
      </c>
      <c r="I524" t="s">
        <v>49</v>
      </c>
      <c r="J524">
        <f>LOG10(Table13[[#This Row],[Time]])</f>
        <v>0.99242095175306211</v>
      </c>
    </row>
    <row r="525" spans="1:10" x14ac:dyDescent="0.45">
      <c r="A525">
        <v>523</v>
      </c>
      <c r="B525">
        <v>0.3542284908471629</v>
      </c>
      <c r="C525">
        <v>10.36054639926391</v>
      </c>
      <c r="D525">
        <v>9.2000000476837158</v>
      </c>
      <c r="E525" t="s">
        <v>9</v>
      </c>
      <c r="F525">
        <v>40</v>
      </c>
      <c r="G525" t="s">
        <v>51</v>
      </c>
      <c r="H525">
        <v>2</v>
      </c>
      <c r="I525" t="s">
        <v>49</v>
      </c>
      <c r="J525">
        <f>LOG10(Table13[[#This Row],[Time]])</f>
        <v>0.96378782959650899</v>
      </c>
    </row>
    <row r="526" spans="1:10" x14ac:dyDescent="0.45">
      <c r="A526">
        <v>524</v>
      </c>
      <c r="B526">
        <v>0.81763294245766949</v>
      </c>
      <c r="C526">
        <v>0.85092286778604853</v>
      </c>
      <c r="D526">
        <v>7.7279999256134033</v>
      </c>
      <c r="E526" t="s">
        <v>10</v>
      </c>
      <c r="F526">
        <v>40</v>
      </c>
      <c r="G526" t="s">
        <v>51</v>
      </c>
      <c r="H526">
        <v>2</v>
      </c>
      <c r="I526" t="s">
        <v>49</v>
      </c>
      <c r="J526">
        <f>LOG10(Table13[[#This Row],[Time]])</f>
        <v>0.8880671092270942</v>
      </c>
    </row>
    <row r="527" spans="1:10" x14ac:dyDescent="0.45">
      <c r="A527">
        <v>525</v>
      </c>
      <c r="B527">
        <v>0.44278561378936471</v>
      </c>
      <c r="C527">
        <v>8.7705009359565249</v>
      </c>
      <c r="D527">
        <v>7.7200000286102286</v>
      </c>
      <c r="E527" t="s">
        <v>6</v>
      </c>
      <c r="F527">
        <v>50</v>
      </c>
      <c r="G527" t="s">
        <v>51</v>
      </c>
      <c r="H527">
        <v>2</v>
      </c>
      <c r="I527" t="s">
        <v>49</v>
      </c>
      <c r="J527">
        <f>LOG10(Table13[[#This Row],[Time]])</f>
        <v>0.88761730194522637</v>
      </c>
    </row>
    <row r="528" spans="1:10" x14ac:dyDescent="0.45">
      <c r="A528">
        <v>526</v>
      </c>
      <c r="B528">
        <v>0.44278561378936471</v>
      </c>
      <c r="C528">
        <v>8.761531688272953</v>
      </c>
      <c r="D528">
        <v>3.880000114440918</v>
      </c>
      <c r="E528" t="s">
        <v>9</v>
      </c>
      <c r="F528">
        <v>50</v>
      </c>
      <c r="G528" t="s">
        <v>51</v>
      </c>
      <c r="H528">
        <v>2</v>
      </c>
      <c r="I528" t="s">
        <v>49</v>
      </c>
      <c r="J528">
        <f>LOG10(Table13[[#This Row],[Time]])</f>
        <v>0.58883173840375835</v>
      </c>
    </row>
    <row r="529" spans="1:10" x14ac:dyDescent="0.45">
      <c r="A529">
        <v>527</v>
      </c>
      <c r="B529">
        <v>0.81763294234531514</v>
      </c>
      <c r="C529">
        <v>0.85092286856049149</v>
      </c>
      <c r="D529">
        <v>6.0080001354217529</v>
      </c>
      <c r="E529" t="s">
        <v>10</v>
      </c>
      <c r="F529">
        <v>50</v>
      </c>
      <c r="G529" t="s">
        <v>51</v>
      </c>
      <c r="H529">
        <v>2</v>
      </c>
      <c r="I529" t="s">
        <v>49</v>
      </c>
      <c r="J529">
        <f>LOG10(Table13[[#This Row],[Time]])</f>
        <v>0.77872993378521305</v>
      </c>
    </row>
    <row r="530" spans="1:10" x14ac:dyDescent="0.45">
      <c r="A530">
        <v>528</v>
      </c>
      <c r="B530">
        <v>0.81761385611326831</v>
      </c>
      <c r="C530">
        <v>0.85206837924690326</v>
      </c>
      <c r="D530">
        <v>18.345000028610229</v>
      </c>
      <c r="E530" t="s">
        <v>6</v>
      </c>
      <c r="F530">
        <v>60</v>
      </c>
      <c r="G530" t="s">
        <v>51</v>
      </c>
      <c r="H530">
        <v>2</v>
      </c>
      <c r="I530" t="s">
        <v>49</v>
      </c>
      <c r="J530">
        <f>LOG10(Table13[[#This Row],[Time]])</f>
        <v>1.2635177167692775</v>
      </c>
    </row>
    <row r="531" spans="1:10" x14ac:dyDescent="0.45">
      <c r="A531">
        <v>529</v>
      </c>
      <c r="B531">
        <v>0.53134273654723774</v>
      </c>
      <c r="C531">
        <v>7.1778284234781911</v>
      </c>
      <c r="D531">
        <v>3.651999950408936</v>
      </c>
      <c r="E531" t="s">
        <v>9</v>
      </c>
      <c r="F531">
        <v>60</v>
      </c>
      <c r="G531" t="s">
        <v>51</v>
      </c>
      <c r="H531">
        <v>2</v>
      </c>
      <c r="I531" t="s">
        <v>49</v>
      </c>
      <c r="J531">
        <f>LOG10(Table13[[#This Row],[Time]])</f>
        <v>0.56253076296491045</v>
      </c>
    </row>
    <row r="532" spans="1:10" x14ac:dyDescent="0.45">
      <c r="A532">
        <v>530</v>
      </c>
      <c r="B532">
        <v>0.81763294245465112</v>
      </c>
      <c r="C532">
        <v>0.85092286774044779</v>
      </c>
      <c r="D532">
        <v>8.1019999980926514</v>
      </c>
      <c r="E532" t="s">
        <v>10</v>
      </c>
      <c r="F532">
        <v>60</v>
      </c>
      <c r="G532" t="s">
        <v>51</v>
      </c>
      <c r="H532">
        <v>2</v>
      </c>
      <c r="I532" t="s">
        <v>49</v>
      </c>
      <c r="J532">
        <f>LOG10(Table13[[#This Row],[Time]])</f>
        <v>0.90859223874532913</v>
      </c>
    </row>
    <row r="533" spans="1:10" x14ac:dyDescent="0.45">
      <c r="A533">
        <v>531</v>
      </c>
      <c r="B533">
        <v>0.81761293913310906</v>
      </c>
      <c r="C533">
        <v>0.85213621796999617</v>
      </c>
      <c r="D533">
        <v>12.30099987983704</v>
      </c>
      <c r="E533" t="s">
        <v>6</v>
      </c>
      <c r="F533">
        <v>70</v>
      </c>
      <c r="G533" t="s">
        <v>51</v>
      </c>
      <c r="H533">
        <v>2</v>
      </c>
      <c r="I533" t="s">
        <v>49</v>
      </c>
      <c r="J533">
        <f>LOG10(Table13[[#This Row],[Time]])</f>
        <v>1.0899404142562064</v>
      </c>
    </row>
    <row r="534" spans="1:10" x14ac:dyDescent="0.45">
      <c r="A534">
        <v>532</v>
      </c>
      <c r="B534">
        <v>0.6198998593051106</v>
      </c>
      <c r="C534">
        <v>5.5542633962825763</v>
      </c>
      <c r="D534">
        <v>5.2089998722076416</v>
      </c>
      <c r="E534" t="s">
        <v>9</v>
      </c>
      <c r="F534">
        <v>70</v>
      </c>
      <c r="G534" t="s">
        <v>51</v>
      </c>
      <c r="H534">
        <v>2</v>
      </c>
      <c r="I534" t="s">
        <v>49</v>
      </c>
      <c r="J534">
        <f>LOG10(Table13[[#This Row],[Time]])</f>
        <v>0.71675434677815375</v>
      </c>
    </row>
    <row r="535" spans="1:10" x14ac:dyDescent="0.45">
      <c r="A535">
        <v>533</v>
      </c>
      <c r="B535">
        <v>0.81763294245465679</v>
      </c>
      <c r="C535">
        <v>0.85092286776413228</v>
      </c>
      <c r="D535">
        <v>5.692000150680542</v>
      </c>
      <c r="E535" t="s">
        <v>10</v>
      </c>
      <c r="F535">
        <v>70</v>
      </c>
      <c r="G535" t="s">
        <v>51</v>
      </c>
      <c r="H535">
        <v>2</v>
      </c>
      <c r="I535" t="s">
        <v>49</v>
      </c>
      <c r="J535">
        <f>LOG10(Table13[[#This Row],[Time]])</f>
        <v>0.75526490290903647</v>
      </c>
    </row>
    <row r="536" spans="1:10" x14ac:dyDescent="0.45">
      <c r="A536">
        <v>534</v>
      </c>
      <c r="B536">
        <v>0.70845698206298369</v>
      </c>
      <c r="C536">
        <v>3.9494893458572609</v>
      </c>
      <c r="D536">
        <v>8.4549999237060547</v>
      </c>
      <c r="E536" t="s">
        <v>6</v>
      </c>
      <c r="F536">
        <v>80</v>
      </c>
      <c r="G536" t="s">
        <v>51</v>
      </c>
      <c r="H536">
        <v>2</v>
      </c>
      <c r="I536" t="s">
        <v>49</v>
      </c>
      <c r="J536">
        <f>LOG10(Table13[[#This Row],[Time]])</f>
        <v>0.92711360801489129</v>
      </c>
    </row>
    <row r="537" spans="1:10" x14ac:dyDescent="0.45">
      <c r="A537">
        <v>535</v>
      </c>
      <c r="B537">
        <v>0.70845698206298369</v>
      </c>
      <c r="C537">
        <v>3.9494552928039921</v>
      </c>
      <c r="D537">
        <v>5.0939998626708984</v>
      </c>
      <c r="E537" t="s">
        <v>9</v>
      </c>
      <c r="F537">
        <v>80</v>
      </c>
      <c r="G537" t="s">
        <v>51</v>
      </c>
      <c r="H537">
        <v>2</v>
      </c>
      <c r="I537" t="s">
        <v>49</v>
      </c>
      <c r="J537">
        <f>LOG10(Table13[[#This Row],[Time]])</f>
        <v>0.70705892891945499</v>
      </c>
    </row>
    <row r="538" spans="1:10" x14ac:dyDescent="0.45">
      <c r="A538">
        <v>536</v>
      </c>
      <c r="B538">
        <v>0.81763294234531936</v>
      </c>
      <c r="C538">
        <v>0.85092286854741772</v>
      </c>
      <c r="D538">
        <v>4.7210001945495614</v>
      </c>
      <c r="E538" t="s">
        <v>10</v>
      </c>
      <c r="F538">
        <v>80</v>
      </c>
      <c r="G538" t="s">
        <v>51</v>
      </c>
      <c r="H538">
        <v>2</v>
      </c>
      <c r="I538" t="s">
        <v>49</v>
      </c>
      <c r="J538">
        <f>LOG10(Table13[[#This Row],[Time]])</f>
        <v>0.67403401832826804</v>
      </c>
    </row>
    <row r="539" spans="1:10" x14ac:dyDescent="0.45">
      <c r="A539">
        <v>537</v>
      </c>
      <c r="B539">
        <v>0.80576308344254055</v>
      </c>
      <c r="C539">
        <v>1.505960907707377</v>
      </c>
      <c r="D539">
        <v>14.11299991607666</v>
      </c>
      <c r="E539" t="s">
        <v>6</v>
      </c>
      <c r="F539">
        <v>90</v>
      </c>
      <c r="G539" t="s">
        <v>51</v>
      </c>
      <c r="H539">
        <v>2</v>
      </c>
      <c r="I539" t="s">
        <v>49</v>
      </c>
      <c r="J539">
        <f>LOG10(Table13[[#This Row],[Time]])</f>
        <v>1.1496193389506095</v>
      </c>
    </row>
    <row r="540" spans="1:10" x14ac:dyDescent="0.45">
      <c r="A540">
        <v>538</v>
      </c>
      <c r="B540">
        <v>0.79701410482085655</v>
      </c>
      <c r="C540">
        <v>2.3173078379603469</v>
      </c>
      <c r="D540">
        <v>4.8860001564025879</v>
      </c>
      <c r="E540" t="s">
        <v>9</v>
      </c>
      <c r="F540">
        <v>90</v>
      </c>
      <c r="G540" t="s">
        <v>51</v>
      </c>
      <c r="H540">
        <v>2</v>
      </c>
      <c r="I540" t="s">
        <v>49</v>
      </c>
      <c r="J540">
        <f>LOG10(Table13[[#This Row],[Time]])</f>
        <v>0.68895347653933769</v>
      </c>
    </row>
    <row r="541" spans="1:10" x14ac:dyDescent="0.45">
      <c r="A541">
        <v>539</v>
      </c>
      <c r="B541">
        <v>0.81763294245465101</v>
      </c>
      <c r="C541">
        <v>0.85092286774044767</v>
      </c>
      <c r="D541">
        <v>4.5019998550415039</v>
      </c>
      <c r="E541" t="s">
        <v>10</v>
      </c>
      <c r="F541">
        <v>90</v>
      </c>
      <c r="G541" t="s">
        <v>51</v>
      </c>
      <c r="H541">
        <v>2</v>
      </c>
      <c r="I541" t="s">
        <v>49</v>
      </c>
      <c r="J541">
        <f>LOG10(Table13[[#This Row],[Time]])</f>
        <v>0.65340547668078819</v>
      </c>
    </row>
    <row r="542" spans="1:10" x14ac:dyDescent="0.45">
      <c r="A542">
        <v>540</v>
      </c>
      <c r="B542">
        <v>8.8557122566271504E-2</v>
      </c>
      <c r="C542">
        <v>15.13322019123007</v>
      </c>
      <c r="D542">
        <v>6.0789999961853027</v>
      </c>
      <c r="E542" t="s">
        <v>6</v>
      </c>
      <c r="F542">
        <v>10</v>
      </c>
      <c r="G542" t="s">
        <v>51</v>
      </c>
      <c r="H542">
        <v>3</v>
      </c>
      <c r="I542" t="s">
        <v>49</v>
      </c>
      <c r="J542">
        <f>LOG10(Table13[[#This Row],[Time]])</f>
        <v>0.7838321431119124</v>
      </c>
    </row>
    <row r="543" spans="1:10" x14ac:dyDescent="0.45">
      <c r="A543">
        <v>541</v>
      </c>
      <c r="B543">
        <v>8.8557122566271504E-2</v>
      </c>
      <c r="C543">
        <v>15.132602115155811</v>
      </c>
      <c r="D543">
        <v>3.464999914169312</v>
      </c>
      <c r="E543" t="s">
        <v>9</v>
      </c>
      <c r="F543">
        <v>10</v>
      </c>
      <c r="G543" t="s">
        <v>51</v>
      </c>
      <c r="H543">
        <v>3</v>
      </c>
      <c r="I543" t="s">
        <v>49</v>
      </c>
      <c r="J543">
        <f>LOG10(Table13[[#This Row],[Time]])</f>
        <v>0.53970322819002048</v>
      </c>
    </row>
    <row r="544" spans="1:10" x14ac:dyDescent="0.45">
      <c r="A544">
        <v>542</v>
      </c>
      <c r="B544">
        <v>0.81763294245884832</v>
      </c>
      <c r="C544">
        <v>0.85092286779864101</v>
      </c>
      <c r="D544">
        <v>398.06599998474121</v>
      </c>
      <c r="E544" t="s">
        <v>10</v>
      </c>
      <c r="F544">
        <v>10</v>
      </c>
      <c r="G544" t="s">
        <v>51</v>
      </c>
      <c r="H544">
        <v>3</v>
      </c>
      <c r="I544" t="s">
        <v>49</v>
      </c>
      <c r="J544">
        <f>LOG10(Table13[[#This Row],[Time]])</f>
        <v>2.5999550847692308</v>
      </c>
    </row>
    <row r="545" spans="1:10" x14ac:dyDescent="0.45">
      <c r="A545">
        <v>543</v>
      </c>
      <c r="B545">
        <v>0.1771142453071661</v>
      </c>
      <c r="C545">
        <v>13.54424328545702</v>
      </c>
      <c r="D545">
        <v>12.805999994277951</v>
      </c>
      <c r="E545" t="s">
        <v>6</v>
      </c>
      <c r="F545">
        <v>20</v>
      </c>
      <c r="G545" t="s">
        <v>51</v>
      </c>
      <c r="H545">
        <v>3</v>
      </c>
      <c r="I545" t="s">
        <v>49</v>
      </c>
      <c r="J545">
        <f>LOG10(Table13[[#This Row],[Time]])</f>
        <v>1.1074134972940948</v>
      </c>
    </row>
    <row r="546" spans="1:10" x14ac:dyDescent="0.45">
      <c r="A546">
        <v>544</v>
      </c>
      <c r="B546">
        <v>0.1771142453071661</v>
      </c>
      <c r="C546">
        <v>13.543009421532579</v>
      </c>
      <c r="D546">
        <v>17.76999998092651</v>
      </c>
      <c r="E546" t="s">
        <v>9</v>
      </c>
      <c r="F546">
        <v>20</v>
      </c>
      <c r="G546" t="s">
        <v>51</v>
      </c>
      <c r="H546">
        <v>3</v>
      </c>
      <c r="I546" t="s">
        <v>49</v>
      </c>
      <c r="J546">
        <f>LOG10(Table13[[#This Row],[Time]])</f>
        <v>1.2496874273391501</v>
      </c>
    </row>
    <row r="547" spans="1:10" x14ac:dyDescent="0.45">
      <c r="A547">
        <v>545</v>
      </c>
      <c r="B547">
        <v>0.8176329424563139</v>
      </c>
      <c r="C547">
        <v>0.85092286770841696</v>
      </c>
      <c r="D547">
        <v>280.76600003242493</v>
      </c>
      <c r="E547" t="s">
        <v>10</v>
      </c>
      <c r="F547">
        <v>20</v>
      </c>
      <c r="G547" t="s">
        <v>51</v>
      </c>
      <c r="H547">
        <v>3</v>
      </c>
      <c r="I547" t="s">
        <v>49</v>
      </c>
      <c r="J547">
        <f>LOG10(Table13[[#This Row],[Time]])</f>
        <v>2.4483445148098797</v>
      </c>
    </row>
    <row r="548" spans="1:10" x14ac:dyDescent="0.45">
      <c r="A548">
        <v>546</v>
      </c>
      <c r="B548">
        <v>0.26567136810626829</v>
      </c>
      <c r="C548">
        <v>11.95342371144088</v>
      </c>
      <c r="D548">
        <v>8.5130000114440918</v>
      </c>
      <c r="E548" t="s">
        <v>6</v>
      </c>
      <c r="F548">
        <v>30</v>
      </c>
      <c r="G548" t="s">
        <v>51</v>
      </c>
      <c r="H548">
        <v>3</v>
      </c>
      <c r="I548" t="s">
        <v>49</v>
      </c>
      <c r="J548">
        <f>LOG10(Table13[[#This Row],[Time]])</f>
        <v>0.93008263397619662</v>
      </c>
    </row>
    <row r="549" spans="1:10" x14ac:dyDescent="0.45">
      <c r="A549">
        <v>547</v>
      </c>
      <c r="B549">
        <v>0.26567136810626829</v>
      </c>
      <c r="C549">
        <v>11.95526065628559</v>
      </c>
      <c r="D549">
        <v>2.6109998226165771</v>
      </c>
      <c r="E549" t="s">
        <v>9</v>
      </c>
      <c r="F549">
        <v>30</v>
      </c>
      <c r="G549" t="s">
        <v>51</v>
      </c>
      <c r="H549">
        <v>3</v>
      </c>
      <c r="I549" t="s">
        <v>49</v>
      </c>
      <c r="J549">
        <f>LOG10(Table13[[#This Row],[Time]])</f>
        <v>0.41680684231829324</v>
      </c>
    </row>
    <row r="550" spans="1:10" x14ac:dyDescent="0.45">
      <c r="A550">
        <v>548</v>
      </c>
      <c r="B550">
        <v>0.81763294242903761</v>
      </c>
      <c r="C550">
        <v>0.85102713604187419</v>
      </c>
      <c r="D550">
        <v>227.6870000362396</v>
      </c>
      <c r="E550" t="s">
        <v>10</v>
      </c>
      <c r="F550">
        <v>30</v>
      </c>
      <c r="G550" t="s">
        <v>51</v>
      </c>
      <c r="H550">
        <v>3</v>
      </c>
      <c r="I550" t="s">
        <v>49</v>
      </c>
      <c r="J550">
        <f>LOG10(Table13[[#This Row],[Time]])</f>
        <v>2.3573382349467238</v>
      </c>
    </row>
    <row r="551" spans="1:10" x14ac:dyDescent="0.45">
      <c r="A551">
        <v>549</v>
      </c>
      <c r="B551">
        <v>0.3542284908471629</v>
      </c>
      <c r="C551">
        <v>10.36316756943943</v>
      </c>
      <c r="D551">
        <v>4.3180000782012939</v>
      </c>
      <c r="E551" t="s">
        <v>6</v>
      </c>
      <c r="F551">
        <v>40</v>
      </c>
      <c r="G551" t="s">
        <v>51</v>
      </c>
      <c r="H551">
        <v>3</v>
      </c>
      <c r="I551" t="s">
        <v>49</v>
      </c>
      <c r="J551">
        <f>LOG10(Table13[[#This Row],[Time]])</f>
        <v>0.63528264586351768</v>
      </c>
    </row>
    <row r="552" spans="1:10" x14ac:dyDescent="0.45">
      <c r="A552">
        <v>550</v>
      </c>
      <c r="B552">
        <v>0.3542284908555125</v>
      </c>
      <c r="C552">
        <v>10.362629220976499</v>
      </c>
      <c r="D552">
        <v>2.6940000057220459</v>
      </c>
      <c r="E552" t="s">
        <v>9</v>
      </c>
      <c r="F552">
        <v>40</v>
      </c>
      <c r="G552" t="s">
        <v>51</v>
      </c>
      <c r="H552">
        <v>3</v>
      </c>
      <c r="I552" t="s">
        <v>49</v>
      </c>
      <c r="J552">
        <f>LOG10(Table13[[#This Row],[Time]])</f>
        <v>0.43039759230940666</v>
      </c>
    </row>
    <row r="553" spans="1:10" x14ac:dyDescent="0.45">
      <c r="A553">
        <v>551</v>
      </c>
      <c r="B553">
        <v>0.81763294242927309</v>
      </c>
      <c r="C553">
        <v>0.85092286786260285</v>
      </c>
      <c r="D553">
        <v>120.4919998645782</v>
      </c>
      <c r="E553" t="s">
        <v>10</v>
      </c>
      <c r="F553">
        <v>40</v>
      </c>
      <c r="G553" t="s">
        <v>51</v>
      </c>
      <c r="H553">
        <v>3</v>
      </c>
      <c r="I553" t="s">
        <v>49</v>
      </c>
      <c r="J553">
        <f>LOG10(Table13[[#This Row],[Time]])</f>
        <v>2.0809582126369577</v>
      </c>
    </row>
    <row r="554" spans="1:10" x14ac:dyDescent="0.45">
      <c r="A554">
        <v>552</v>
      </c>
      <c r="B554">
        <v>0.44278561378936471</v>
      </c>
      <c r="C554">
        <v>8.7437648230999407</v>
      </c>
      <c r="D554">
        <v>25.511000156402591</v>
      </c>
      <c r="E554" t="s">
        <v>6</v>
      </c>
      <c r="F554">
        <v>50</v>
      </c>
      <c r="G554" t="s">
        <v>51</v>
      </c>
      <c r="H554">
        <v>3</v>
      </c>
      <c r="I554" t="s">
        <v>49</v>
      </c>
      <c r="J554">
        <f>LOG10(Table13[[#This Row],[Time]])</f>
        <v>1.4067274854185712</v>
      </c>
    </row>
    <row r="555" spans="1:10" x14ac:dyDescent="0.45">
      <c r="A555">
        <v>553</v>
      </c>
      <c r="B555">
        <v>0.44278561378936471</v>
      </c>
      <c r="C555">
        <v>8.7557547955560935</v>
      </c>
      <c r="D555">
        <v>11.55099987983704</v>
      </c>
      <c r="E555" t="s">
        <v>9</v>
      </c>
      <c r="F555">
        <v>50</v>
      </c>
      <c r="G555" t="s">
        <v>51</v>
      </c>
      <c r="H555">
        <v>3</v>
      </c>
      <c r="I555" t="s">
        <v>49</v>
      </c>
      <c r="J555">
        <f>LOG10(Table13[[#This Row],[Time]])</f>
        <v>1.0626195793364548</v>
      </c>
    </row>
    <row r="556" spans="1:10" x14ac:dyDescent="0.45">
      <c r="A556">
        <v>554</v>
      </c>
      <c r="B556">
        <v>0.81763294245766183</v>
      </c>
      <c r="C556">
        <v>0.85092286778551618</v>
      </c>
      <c r="D556">
        <v>385.11100006103521</v>
      </c>
      <c r="E556" t="s">
        <v>10</v>
      </c>
      <c r="F556">
        <v>50</v>
      </c>
      <c r="G556" t="s">
        <v>51</v>
      </c>
      <c r="H556">
        <v>3</v>
      </c>
      <c r="I556" t="s">
        <v>49</v>
      </c>
      <c r="J556">
        <f>LOG10(Table13[[#This Row],[Time]])</f>
        <v>2.5855859237060348</v>
      </c>
    </row>
    <row r="557" spans="1:10" x14ac:dyDescent="0.45">
      <c r="A557">
        <v>555</v>
      </c>
      <c r="B557">
        <v>0.53134273654723774</v>
      </c>
      <c r="C557">
        <v>7.1778179229257582</v>
      </c>
      <c r="D557">
        <v>8.5360000133514404</v>
      </c>
      <c r="E557" t="s">
        <v>6</v>
      </c>
      <c r="F557">
        <v>60</v>
      </c>
      <c r="G557" t="s">
        <v>51</v>
      </c>
      <c r="H557">
        <v>3</v>
      </c>
      <c r="I557" t="s">
        <v>49</v>
      </c>
      <c r="J557">
        <f>LOG10(Table13[[#This Row],[Time]])</f>
        <v>0.93125440709570784</v>
      </c>
    </row>
    <row r="558" spans="1:10" x14ac:dyDescent="0.45">
      <c r="A558">
        <v>556</v>
      </c>
      <c r="B558">
        <v>0.53134273654723774</v>
      </c>
      <c r="C558">
        <v>3.2031441084109251</v>
      </c>
      <c r="D558">
        <v>89.577000141143799</v>
      </c>
      <c r="E558" t="s">
        <v>9</v>
      </c>
      <c r="F558">
        <v>60</v>
      </c>
      <c r="G558" t="s">
        <v>51</v>
      </c>
      <c r="H558">
        <v>3</v>
      </c>
      <c r="I558" t="s">
        <v>49</v>
      </c>
      <c r="J558">
        <f>LOG10(Table13[[#This Row],[Time]])</f>
        <v>1.9521965141930326</v>
      </c>
    </row>
    <row r="559" spans="1:10" x14ac:dyDescent="0.45">
      <c r="A559">
        <v>557</v>
      </c>
      <c r="B559">
        <v>0.81763294251204865</v>
      </c>
      <c r="C559">
        <v>0.85103955158299982</v>
      </c>
      <c r="D559">
        <v>361.1949999332428</v>
      </c>
      <c r="E559" t="s">
        <v>10</v>
      </c>
      <c r="F559">
        <v>60</v>
      </c>
      <c r="G559" t="s">
        <v>51</v>
      </c>
      <c r="H559">
        <v>3</v>
      </c>
      <c r="I559" t="s">
        <v>49</v>
      </c>
      <c r="J559">
        <f>LOG10(Table13[[#This Row],[Time]])</f>
        <v>2.5577417296912137</v>
      </c>
    </row>
    <row r="560" spans="1:10" x14ac:dyDescent="0.45">
      <c r="A560">
        <v>558</v>
      </c>
      <c r="B560">
        <v>0.6198998593051106</v>
      </c>
      <c r="C560">
        <v>5.5542612346235556</v>
      </c>
      <c r="D560">
        <v>8.4730000495910645</v>
      </c>
      <c r="E560" t="s">
        <v>6</v>
      </c>
      <c r="F560">
        <v>70</v>
      </c>
      <c r="G560" t="s">
        <v>51</v>
      </c>
      <c r="H560">
        <v>3</v>
      </c>
      <c r="I560" t="s">
        <v>49</v>
      </c>
      <c r="J560">
        <f>LOG10(Table13[[#This Row],[Time]])</f>
        <v>0.92803720894873665</v>
      </c>
    </row>
    <row r="561" spans="1:10" x14ac:dyDescent="0.45">
      <c r="A561">
        <v>559</v>
      </c>
      <c r="B561">
        <v>0.6198998593051106</v>
      </c>
      <c r="C561">
        <v>5.5461768395225839</v>
      </c>
      <c r="D561">
        <v>16.869999885559078</v>
      </c>
      <c r="E561" t="s">
        <v>9</v>
      </c>
      <c r="F561">
        <v>70</v>
      </c>
      <c r="G561" t="s">
        <v>51</v>
      </c>
      <c r="H561">
        <v>3</v>
      </c>
      <c r="I561" t="s">
        <v>49</v>
      </c>
      <c r="J561">
        <f>LOG10(Table13[[#This Row],[Time]])</f>
        <v>1.2271150796430041</v>
      </c>
    </row>
    <row r="562" spans="1:10" x14ac:dyDescent="0.45">
      <c r="A562">
        <v>560</v>
      </c>
      <c r="B562">
        <v>0.81763294251205032</v>
      </c>
      <c r="C562">
        <v>0.85092292210244658</v>
      </c>
      <c r="D562">
        <v>217.712000131607</v>
      </c>
      <c r="E562" t="s">
        <v>10</v>
      </c>
      <c r="F562">
        <v>70</v>
      </c>
      <c r="G562" t="s">
        <v>51</v>
      </c>
      <c r="H562">
        <v>3</v>
      </c>
      <c r="I562" t="s">
        <v>49</v>
      </c>
      <c r="J562">
        <f>LOG10(Table13[[#This Row],[Time]])</f>
        <v>2.3378823677058018</v>
      </c>
    </row>
    <row r="563" spans="1:10" x14ac:dyDescent="0.45">
      <c r="A563">
        <v>561</v>
      </c>
      <c r="B563">
        <v>0.70845698206298369</v>
      </c>
      <c r="C563">
        <v>3.9494891639565282</v>
      </c>
      <c r="D563">
        <v>21.279999971389771</v>
      </c>
      <c r="E563" t="s">
        <v>6</v>
      </c>
      <c r="F563">
        <v>80</v>
      </c>
      <c r="G563" t="s">
        <v>51</v>
      </c>
      <c r="H563">
        <v>3</v>
      </c>
      <c r="I563" t="s">
        <v>49</v>
      </c>
      <c r="J563">
        <f>LOG10(Table13[[#This Row],[Time]])</f>
        <v>1.3279716230391165</v>
      </c>
    </row>
    <row r="564" spans="1:10" x14ac:dyDescent="0.45">
      <c r="A564">
        <v>562</v>
      </c>
      <c r="B564">
        <v>0.70845698206298369</v>
      </c>
      <c r="C564">
        <v>3.9377223851071652</v>
      </c>
      <c r="D564">
        <v>11.671999931335449</v>
      </c>
      <c r="E564" t="s">
        <v>9</v>
      </c>
      <c r="F564">
        <v>80</v>
      </c>
      <c r="G564" t="s">
        <v>51</v>
      </c>
      <c r="H564">
        <v>3</v>
      </c>
      <c r="I564" t="s">
        <v>49</v>
      </c>
      <c r="J564">
        <f>LOG10(Table13[[#This Row],[Time]])</f>
        <v>1.0671452763305087</v>
      </c>
    </row>
    <row r="565" spans="1:10" x14ac:dyDescent="0.45">
      <c r="A565">
        <v>563</v>
      </c>
      <c r="B565">
        <v>0.81763294245560247</v>
      </c>
      <c r="C565">
        <v>0.85092286782542204</v>
      </c>
      <c r="D565">
        <v>145.27900004386899</v>
      </c>
      <c r="E565" t="s">
        <v>10</v>
      </c>
      <c r="F565">
        <v>80</v>
      </c>
      <c r="G565" t="s">
        <v>51</v>
      </c>
      <c r="H565">
        <v>3</v>
      </c>
      <c r="I565" t="s">
        <v>49</v>
      </c>
      <c r="J565">
        <f>LOG10(Table13[[#This Row],[Time]])</f>
        <v>2.1622028419360655</v>
      </c>
    </row>
    <row r="566" spans="1:10" x14ac:dyDescent="0.45">
      <c r="A566">
        <v>564</v>
      </c>
      <c r="B566">
        <v>0.79701410482085655</v>
      </c>
      <c r="C566">
        <v>2.317337369372904</v>
      </c>
      <c r="D566">
        <v>24.847999811172489</v>
      </c>
      <c r="E566" t="s">
        <v>6</v>
      </c>
      <c r="F566">
        <v>90</v>
      </c>
      <c r="G566" t="s">
        <v>51</v>
      </c>
      <c r="H566">
        <v>3</v>
      </c>
      <c r="I566" t="s">
        <v>49</v>
      </c>
      <c r="J566">
        <f>LOG10(Table13[[#This Row],[Time]])</f>
        <v>1.3952914350841474</v>
      </c>
    </row>
    <row r="567" spans="1:10" x14ac:dyDescent="0.45">
      <c r="A567">
        <v>565</v>
      </c>
      <c r="B567">
        <v>0.81763294251181129</v>
      </c>
      <c r="C567">
        <v>0.85104175494110956</v>
      </c>
      <c r="D567">
        <v>57.516999959945679</v>
      </c>
      <c r="E567" t="s">
        <v>9</v>
      </c>
      <c r="F567">
        <v>90</v>
      </c>
      <c r="G567" t="s">
        <v>51</v>
      </c>
      <c r="H567">
        <v>3</v>
      </c>
      <c r="I567" t="s">
        <v>49</v>
      </c>
      <c r="J567">
        <f>LOG10(Table13[[#This Row],[Time]])</f>
        <v>1.7597962255177397</v>
      </c>
    </row>
    <row r="568" spans="1:10" x14ac:dyDescent="0.45">
      <c r="A568">
        <v>566</v>
      </c>
      <c r="B568">
        <v>0.79701322282198817</v>
      </c>
      <c r="C568">
        <v>2.1517002759100059</v>
      </c>
      <c r="D568">
        <v>9.9939999580383301</v>
      </c>
      <c r="E568" t="s">
        <v>10</v>
      </c>
      <c r="F568">
        <v>90</v>
      </c>
      <c r="G568" t="s">
        <v>51</v>
      </c>
      <c r="H568">
        <v>3</v>
      </c>
      <c r="I568" t="s">
        <v>49</v>
      </c>
      <c r="J568">
        <f>LOG10(Table13[[#This Row],[Time]])</f>
        <v>0.99973934328310177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7FFEF-6E84-4DD9-B200-26D0678BFD3D}">
  <dimension ref="A3:U61"/>
  <sheetViews>
    <sheetView tabSelected="1" topLeftCell="A13" zoomScale="70" zoomScaleNormal="70" workbookViewId="0">
      <selection activeCell="A50" sqref="A50:E61"/>
    </sheetView>
  </sheetViews>
  <sheetFormatPr defaultRowHeight="18.5" x14ac:dyDescent="0.45"/>
  <cols>
    <col min="1" max="1" width="15.78515625" bestFit="1" customWidth="1"/>
    <col min="2" max="2" width="16.2109375" bestFit="1" customWidth="1"/>
    <col min="3" max="3" width="11.0703125" bestFit="1" customWidth="1"/>
    <col min="4" max="5" width="12.140625" bestFit="1" customWidth="1"/>
    <col min="6" max="6" width="11.78515625" bestFit="1" customWidth="1"/>
    <col min="7" max="8" width="5.78515625" bestFit="1" customWidth="1"/>
    <col min="9" max="11" width="11.78515625" bestFit="1" customWidth="1"/>
    <col min="12" max="13" width="5.78515625" bestFit="1" customWidth="1"/>
    <col min="14" max="16" width="11.78515625" bestFit="1" customWidth="1"/>
    <col min="17" max="17" width="8.5703125" bestFit="1" customWidth="1"/>
    <col min="18" max="18" width="8.78515625" bestFit="1" customWidth="1"/>
    <col min="19" max="21" width="11.78515625" bestFit="1" customWidth="1"/>
    <col min="22" max="22" width="8.78515625" bestFit="1" customWidth="1"/>
    <col min="23" max="25" width="12.7109375" bestFit="1" customWidth="1"/>
    <col min="26" max="31" width="8.42578125" bestFit="1" customWidth="1"/>
    <col min="32" max="32" width="10.5" bestFit="1" customWidth="1"/>
  </cols>
  <sheetData>
    <row r="3" spans="1:5" x14ac:dyDescent="0.45">
      <c r="A3" s="1" t="s">
        <v>17</v>
      </c>
      <c r="B3" s="1" t="s">
        <v>18</v>
      </c>
    </row>
    <row r="4" spans="1:5" x14ac:dyDescent="0.45">
      <c r="A4" s="1" t="s">
        <v>15</v>
      </c>
      <c r="B4" t="s">
        <v>6</v>
      </c>
      <c r="C4" t="s">
        <v>9</v>
      </c>
      <c r="D4" t="s">
        <v>10</v>
      </c>
      <c r="E4" t="s">
        <v>16</v>
      </c>
    </row>
    <row r="5" spans="1:5" x14ac:dyDescent="0.45">
      <c r="A5" s="2">
        <v>90</v>
      </c>
      <c r="B5">
        <v>20.683999999999997</v>
      </c>
      <c r="C5">
        <v>2.4649999999999999</v>
      </c>
      <c r="D5">
        <v>1.92</v>
      </c>
      <c r="E5">
        <v>25.068999999999996</v>
      </c>
    </row>
    <row r="6" spans="1:5" x14ac:dyDescent="0.45">
      <c r="A6" s="2">
        <v>80</v>
      </c>
      <c r="B6">
        <v>17.463000000000001</v>
      </c>
      <c r="C6">
        <v>2.2410000000000001</v>
      </c>
      <c r="D6">
        <v>1.887</v>
      </c>
      <c r="E6">
        <v>21.591000000000001</v>
      </c>
    </row>
    <row r="7" spans="1:5" x14ac:dyDescent="0.45">
      <c r="A7" s="2">
        <v>70</v>
      </c>
      <c r="B7">
        <v>34.326000000000001</v>
      </c>
      <c r="C7">
        <v>2.4180000000000001</v>
      </c>
      <c r="D7">
        <v>1.7690000000000001</v>
      </c>
      <c r="E7">
        <v>38.512999999999998</v>
      </c>
    </row>
    <row r="8" spans="1:5" x14ac:dyDescent="0.45">
      <c r="A8" s="2">
        <v>60</v>
      </c>
      <c r="B8">
        <v>27.225999999999999</v>
      </c>
      <c r="C8">
        <v>3.0350000000000001</v>
      </c>
      <c r="D8">
        <v>2.7050000000000001</v>
      </c>
      <c r="E8">
        <v>32.966000000000001</v>
      </c>
    </row>
    <row r="9" spans="1:5" x14ac:dyDescent="0.45">
      <c r="A9" s="2">
        <v>50</v>
      </c>
      <c r="B9">
        <v>35.292999999999999</v>
      </c>
      <c r="C9">
        <v>2.7909999999999999</v>
      </c>
      <c r="D9">
        <v>2.4700000000000002</v>
      </c>
      <c r="E9">
        <v>40.553999999999995</v>
      </c>
    </row>
    <row r="10" spans="1:5" x14ac:dyDescent="0.45">
      <c r="A10" s="2">
        <v>40</v>
      </c>
      <c r="B10">
        <v>25.173000000000002</v>
      </c>
      <c r="C10">
        <v>2.5419999999999998</v>
      </c>
      <c r="D10">
        <v>1.8780000000000001</v>
      </c>
      <c r="E10">
        <v>29.593000000000004</v>
      </c>
    </row>
    <row r="11" spans="1:5" x14ac:dyDescent="0.45">
      <c r="A11" s="2">
        <v>30</v>
      </c>
      <c r="B11">
        <v>38.198999999999998</v>
      </c>
      <c r="C11">
        <v>2.6660000000000004</v>
      </c>
      <c r="D11">
        <v>2.4079999999999999</v>
      </c>
      <c r="E11">
        <v>43.272999999999996</v>
      </c>
    </row>
    <row r="12" spans="1:5" x14ac:dyDescent="0.45">
      <c r="A12" s="2">
        <v>20</v>
      </c>
      <c r="B12">
        <v>25.399000000000001</v>
      </c>
      <c r="C12">
        <v>2.5510000000000002</v>
      </c>
      <c r="D12">
        <v>2.3650000000000002</v>
      </c>
      <c r="E12">
        <v>30.315000000000005</v>
      </c>
    </row>
    <row r="13" spans="1:5" x14ac:dyDescent="0.45">
      <c r="A13" s="2">
        <v>10</v>
      </c>
      <c r="B13">
        <v>38.19</v>
      </c>
      <c r="C13">
        <v>2.532</v>
      </c>
      <c r="D13">
        <v>2.323</v>
      </c>
      <c r="E13">
        <v>43.044999999999995</v>
      </c>
    </row>
    <row r="14" spans="1:5" x14ac:dyDescent="0.45">
      <c r="A14" s="2" t="s">
        <v>16</v>
      </c>
      <c r="B14">
        <v>261.95299999999997</v>
      </c>
      <c r="C14">
        <v>23.241000000000003</v>
      </c>
      <c r="D14">
        <v>19.725000000000001</v>
      </c>
      <c r="E14">
        <v>304.91900000000004</v>
      </c>
    </row>
    <row r="16" spans="1:5" x14ac:dyDescent="0.45">
      <c r="A16" s="1" t="s">
        <v>3</v>
      </c>
      <c r="B16" t="s">
        <v>11</v>
      </c>
    </row>
    <row r="18" spans="1:21" x14ac:dyDescent="0.45">
      <c r="A18" s="1" t="s">
        <v>19</v>
      </c>
      <c r="B18" s="1" t="s">
        <v>18</v>
      </c>
    </row>
    <row r="19" spans="1:21" x14ac:dyDescent="0.45">
      <c r="A19" s="1" t="s">
        <v>15</v>
      </c>
      <c r="B19">
        <v>90</v>
      </c>
      <c r="C19">
        <v>80</v>
      </c>
      <c r="D19">
        <v>70</v>
      </c>
      <c r="E19">
        <v>60</v>
      </c>
      <c r="F19">
        <v>50</v>
      </c>
      <c r="G19">
        <v>40</v>
      </c>
      <c r="H19">
        <v>30</v>
      </c>
      <c r="I19">
        <v>20</v>
      </c>
      <c r="J19">
        <v>10</v>
      </c>
      <c r="K19" t="s">
        <v>16</v>
      </c>
    </row>
    <row r="20" spans="1:21" x14ac:dyDescent="0.45">
      <c r="A20" s="2" t="s">
        <v>8</v>
      </c>
      <c r="B20">
        <v>0.75114999999999998</v>
      </c>
      <c r="C20">
        <v>0.75174999999999992</v>
      </c>
      <c r="D20">
        <v>0.75113999999999992</v>
      </c>
      <c r="E20">
        <v>0.75114999999999998</v>
      </c>
      <c r="F20">
        <v>0.75112999999999996</v>
      </c>
      <c r="G20">
        <v>0.75170000000000003</v>
      </c>
      <c r="H20">
        <v>0.75113999999999992</v>
      </c>
      <c r="I20">
        <v>0.75112999999999996</v>
      </c>
      <c r="J20">
        <v>0.75112999999999996</v>
      </c>
      <c r="K20">
        <v>6.7614199999999993</v>
      </c>
    </row>
    <row r="21" spans="1:21" x14ac:dyDescent="0.45">
      <c r="A21" s="2" t="s">
        <v>16</v>
      </c>
      <c r="B21">
        <v>0.75114999999999998</v>
      </c>
      <c r="C21">
        <v>0.75174999999999992</v>
      </c>
      <c r="D21">
        <v>0.75113999999999992</v>
      </c>
      <c r="E21">
        <v>0.75114999999999998</v>
      </c>
      <c r="F21">
        <v>0.75112999999999996</v>
      </c>
      <c r="G21">
        <v>0.75170000000000003</v>
      </c>
      <c r="H21">
        <v>0.75113999999999992</v>
      </c>
      <c r="I21">
        <v>0.75112999999999996</v>
      </c>
      <c r="J21">
        <v>0.75112999999999996</v>
      </c>
      <c r="K21">
        <v>6.7614199999999993</v>
      </c>
    </row>
    <row r="25" spans="1:21" x14ac:dyDescent="0.45">
      <c r="E25" t="s">
        <v>32</v>
      </c>
    </row>
    <row r="26" spans="1:21" x14ac:dyDescent="0.45">
      <c r="A26" s="2"/>
    </row>
    <row r="27" spans="1:21" x14ac:dyDescent="0.45">
      <c r="A27" s="2"/>
    </row>
    <row r="28" spans="1:21" x14ac:dyDescent="0.45">
      <c r="A28" s="1" t="s">
        <v>4</v>
      </c>
      <c r="B28" s="2">
        <v>1</v>
      </c>
    </row>
    <row r="30" spans="1:21" x14ac:dyDescent="0.45">
      <c r="B30" s="1" t="s">
        <v>18</v>
      </c>
    </row>
    <row r="31" spans="1:21" x14ac:dyDescent="0.45">
      <c r="B31" t="s">
        <v>6</v>
      </c>
      <c r="G31" t="s">
        <v>9</v>
      </c>
      <c r="L31" t="s">
        <v>10</v>
      </c>
      <c r="Q31" t="s">
        <v>25</v>
      </c>
      <c r="R31" t="s">
        <v>26</v>
      </c>
      <c r="S31" t="s">
        <v>27</v>
      </c>
      <c r="T31" t="s">
        <v>28</v>
      </c>
      <c r="U31" t="s">
        <v>29</v>
      </c>
    </row>
    <row r="32" spans="1:21" x14ac:dyDescent="0.45">
      <c r="A32" s="1" t="s">
        <v>15</v>
      </c>
      <c r="B32" t="s">
        <v>20</v>
      </c>
      <c r="C32" t="s">
        <v>21</v>
      </c>
      <c r="D32" t="s">
        <v>22</v>
      </c>
      <c r="E32" t="s">
        <v>23</v>
      </c>
      <c r="F32" t="s">
        <v>24</v>
      </c>
      <c r="G32" t="s">
        <v>20</v>
      </c>
      <c r="H32" t="s">
        <v>21</v>
      </c>
      <c r="I32" t="s">
        <v>22</v>
      </c>
      <c r="J32" t="s">
        <v>23</v>
      </c>
      <c r="K32" t="s">
        <v>24</v>
      </c>
      <c r="L32" t="s">
        <v>20</v>
      </c>
      <c r="M32" t="s">
        <v>21</v>
      </c>
      <c r="N32" t="s">
        <v>22</v>
      </c>
      <c r="O32" t="s">
        <v>23</v>
      </c>
      <c r="P32" t="s">
        <v>24</v>
      </c>
    </row>
    <row r="33" spans="1:21" x14ac:dyDescent="0.45">
      <c r="A33" s="2" t="s">
        <v>7</v>
      </c>
      <c r="B33">
        <v>0.95599999999999996</v>
      </c>
      <c r="C33">
        <v>8.5250000000000004</v>
      </c>
      <c r="D33">
        <v>5.6854444444444443</v>
      </c>
      <c r="E33">
        <v>2.518593859235303</v>
      </c>
      <c r="F33">
        <v>6.343315027777777</v>
      </c>
      <c r="G33">
        <v>1.05</v>
      </c>
      <c r="H33">
        <v>1.2649999999999999</v>
      </c>
      <c r="I33">
        <v>1.1665555555555558</v>
      </c>
      <c r="J33">
        <v>6.9094339694194928E-2</v>
      </c>
      <c r="K33">
        <v>4.7740277777768014E-3</v>
      </c>
      <c r="L33">
        <v>0.56000000000000005</v>
      </c>
      <c r="M33">
        <v>1.0269999999999999</v>
      </c>
      <c r="N33">
        <v>0.81344444444444453</v>
      </c>
      <c r="O33">
        <v>0.18328946444839045</v>
      </c>
      <c r="P33">
        <v>3.3595027777777786E-2</v>
      </c>
      <c r="Q33">
        <v>0.56000000000000005</v>
      </c>
      <c r="R33">
        <v>8.5250000000000004</v>
      </c>
      <c r="S33">
        <v>2.5551481481481484</v>
      </c>
      <c r="T33">
        <v>2.6595094791174687</v>
      </c>
      <c r="U33">
        <v>7.0729906695156703</v>
      </c>
    </row>
    <row r="34" spans="1:21" x14ac:dyDescent="0.45">
      <c r="A34" s="2" t="s">
        <v>11</v>
      </c>
      <c r="B34">
        <v>12.513</v>
      </c>
      <c r="C34">
        <v>31.713000000000001</v>
      </c>
      <c r="D34">
        <v>21.510444444444445</v>
      </c>
      <c r="E34">
        <v>6.7908144782329094</v>
      </c>
      <c r="F34">
        <v>46.115161277777702</v>
      </c>
      <c r="G34">
        <v>0.90400000000000003</v>
      </c>
      <c r="H34">
        <v>1.569</v>
      </c>
      <c r="I34">
        <v>1.1986666666666668</v>
      </c>
      <c r="J34">
        <v>0.19109225520674628</v>
      </c>
      <c r="K34">
        <v>3.651625000000025E-2</v>
      </c>
      <c r="L34">
        <v>0.71099999999999997</v>
      </c>
      <c r="M34">
        <v>1.3089999999999999</v>
      </c>
      <c r="N34">
        <v>0.98566666666666669</v>
      </c>
      <c r="O34">
        <v>0.17867568385205632</v>
      </c>
      <c r="P34">
        <v>3.1924999999999981E-2</v>
      </c>
      <c r="Q34">
        <v>0.71099999999999997</v>
      </c>
      <c r="R34">
        <v>31.713000000000001</v>
      </c>
      <c r="S34">
        <v>7.8982592592592606</v>
      </c>
      <c r="T34">
        <v>10.508438706372321</v>
      </c>
      <c r="U34">
        <v>110.42728404558396</v>
      </c>
    </row>
    <row r="35" spans="1:21" x14ac:dyDescent="0.45">
      <c r="A35" s="2" t="s">
        <v>12</v>
      </c>
      <c r="B35">
        <v>1.681</v>
      </c>
      <c r="C35">
        <v>2.2709999999999999</v>
      </c>
      <c r="D35">
        <v>1.9099999999999997</v>
      </c>
      <c r="E35">
        <v>0.19031487067489408</v>
      </c>
      <c r="F35">
        <v>3.621975000000166E-2</v>
      </c>
      <c r="G35">
        <v>0.13</v>
      </c>
      <c r="H35">
        <v>0.51100000000000001</v>
      </c>
      <c r="I35">
        <v>0.21711111111111114</v>
      </c>
      <c r="J35">
        <v>0.11384577774828149</v>
      </c>
      <c r="K35">
        <v>1.2960861111111104E-2</v>
      </c>
      <c r="L35">
        <v>0.36499999999999999</v>
      </c>
      <c r="M35">
        <v>0.434</v>
      </c>
      <c r="N35">
        <v>0.3925555555555556</v>
      </c>
      <c r="O35">
        <v>2.5234456161719359E-2</v>
      </c>
      <c r="P35">
        <v>6.3677777777773614E-4</v>
      </c>
      <c r="Q35">
        <v>0.13</v>
      </c>
      <c r="R35">
        <v>2.2709999999999999</v>
      </c>
      <c r="S35">
        <v>0.8398888888888888</v>
      </c>
      <c r="T35">
        <v>0.78437659387926761</v>
      </c>
      <c r="U35">
        <v>0.61524664102564153</v>
      </c>
    </row>
    <row r="36" spans="1:21" x14ac:dyDescent="0.45">
      <c r="A36" s="2" t="s">
        <v>16</v>
      </c>
      <c r="B36">
        <v>0.95599999999999996</v>
      </c>
      <c r="C36">
        <v>31.713000000000001</v>
      </c>
      <c r="D36">
        <v>9.7019629629629627</v>
      </c>
      <c r="E36">
        <v>9.5404879188301877</v>
      </c>
      <c r="F36">
        <v>91.020909729344766</v>
      </c>
      <c r="G36">
        <v>0.13</v>
      </c>
      <c r="H36">
        <v>1.569</v>
      </c>
      <c r="I36">
        <v>0.86077777777777786</v>
      </c>
      <c r="J36">
        <v>0.48165542529691108</v>
      </c>
      <c r="K36">
        <v>0.23199194871794829</v>
      </c>
      <c r="L36">
        <v>0.36499999999999999</v>
      </c>
      <c r="M36">
        <v>1.3089999999999999</v>
      </c>
      <c r="N36">
        <v>0.73055555555555529</v>
      </c>
      <c r="O36">
        <v>0.29121896775362632</v>
      </c>
      <c r="P36">
        <v>8.4808487179487635E-2</v>
      </c>
      <c r="Q36">
        <v>0.13</v>
      </c>
      <c r="R36">
        <v>31.713000000000001</v>
      </c>
      <c r="S36">
        <v>3.7644320987654334</v>
      </c>
      <c r="T36">
        <v>6.8945698214940689</v>
      </c>
      <c r="U36">
        <v>47.53509302345676</v>
      </c>
    </row>
    <row r="47" spans="1:21" x14ac:dyDescent="0.45">
      <c r="A47" s="1" t="s">
        <v>5</v>
      </c>
      <c r="B47" t="s">
        <v>8</v>
      </c>
    </row>
    <row r="48" spans="1:21" x14ac:dyDescent="0.45">
      <c r="A48" s="1" t="s">
        <v>3</v>
      </c>
      <c r="B48" t="s">
        <v>7</v>
      </c>
    </row>
    <row r="50" spans="1:5" x14ac:dyDescent="0.45">
      <c r="A50" s="1" t="s">
        <v>47</v>
      </c>
      <c r="B50" s="1" t="s">
        <v>18</v>
      </c>
    </row>
    <row r="51" spans="1:5" x14ac:dyDescent="0.45">
      <c r="A51" s="1" t="s">
        <v>15</v>
      </c>
      <c r="B51" t="s">
        <v>6</v>
      </c>
      <c r="C51" t="s">
        <v>9</v>
      </c>
      <c r="D51" t="s">
        <v>10</v>
      </c>
      <c r="E51" t="s">
        <v>16</v>
      </c>
    </row>
    <row r="52" spans="1:5" x14ac:dyDescent="0.45">
      <c r="A52" s="2">
        <v>90</v>
      </c>
      <c r="B52" s="4">
        <v>2.3173400000000002</v>
      </c>
      <c r="C52" s="4">
        <v>0.85102999999999995</v>
      </c>
      <c r="D52" s="4">
        <v>0.85092000000000001</v>
      </c>
      <c r="E52" s="4">
        <v>1.3397633333333336</v>
      </c>
    </row>
    <row r="53" spans="1:5" x14ac:dyDescent="0.45">
      <c r="A53" s="2">
        <v>80</v>
      </c>
      <c r="B53" s="4">
        <v>3.93771</v>
      </c>
      <c r="C53" s="4">
        <v>0.85102999999999995</v>
      </c>
      <c r="D53" s="4">
        <v>3.99248</v>
      </c>
      <c r="E53" s="4">
        <v>2.927073333333333</v>
      </c>
    </row>
    <row r="54" spans="1:5" x14ac:dyDescent="0.45">
      <c r="A54" s="2">
        <v>70</v>
      </c>
      <c r="B54" s="4">
        <v>0.85224</v>
      </c>
      <c r="C54" s="4" t="e">
        <v>#DIV/0!</v>
      </c>
      <c r="D54" s="4">
        <v>5.5851499999999996</v>
      </c>
      <c r="E54" s="4">
        <v>3.2186949999999999</v>
      </c>
    </row>
    <row r="55" spans="1:5" x14ac:dyDescent="0.45">
      <c r="A55" s="2">
        <v>60</v>
      </c>
      <c r="B55" s="4">
        <v>0.85333000000000003</v>
      </c>
      <c r="C55" s="4">
        <v>0.85102999999999995</v>
      </c>
      <c r="D55" s="4">
        <v>0.85092000000000001</v>
      </c>
      <c r="E55" s="4">
        <v>0.85175999999999996</v>
      </c>
    </row>
    <row r="56" spans="1:5" x14ac:dyDescent="0.45">
      <c r="A56" s="2">
        <v>50</v>
      </c>
      <c r="B56" s="4">
        <v>0.85185</v>
      </c>
      <c r="C56" s="4">
        <v>0.85102999999999995</v>
      </c>
      <c r="D56" s="4">
        <v>0.85092000000000001</v>
      </c>
      <c r="E56" s="4">
        <v>0.85126666666666662</v>
      </c>
    </row>
    <row r="57" spans="1:5" x14ac:dyDescent="0.45">
      <c r="A57" s="2">
        <v>40</v>
      </c>
      <c r="B57" s="4">
        <v>10.36314</v>
      </c>
      <c r="C57" s="4">
        <v>0.85102999999999995</v>
      </c>
      <c r="D57" s="4">
        <v>10.36317</v>
      </c>
      <c r="E57" s="4">
        <v>7.1924466666666662</v>
      </c>
    </row>
    <row r="58" spans="1:5" x14ac:dyDescent="0.45">
      <c r="A58" s="2">
        <v>30</v>
      </c>
      <c r="B58" s="4">
        <v>0.85382000000000002</v>
      </c>
      <c r="C58" s="4">
        <v>0.85104000000000002</v>
      </c>
      <c r="D58" s="4">
        <v>0.85092000000000001</v>
      </c>
      <c r="E58" s="4">
        <v>0.85192666666666661</v>
      </c>
    </row>
    <row r="59" spans="1:5" x14ac:dyDescent="0.45">
      <c r="A59" s="2">
        <v>20</v>
      </c>
      <c r="B59" s="4">
        <v>0.85243000000000002</v>
      </c>
      <c r="C59" s="4">
        <v>0.85102999999999995</v>
      </c>
      <c r="D59" s="4">
        <v>0.85092000000000001</v>
      </c>
      <c r="E59" s="4">
        <v>0.85145999999999999</v>
      </c>
    </row>
    <row r="60" spans="1:5" x14ac:dyDescent="0.45">
      <c r="A60" s="2">
        <v>10</v>
      </c>
      <c r="B60" s="4">
        <v>15.13261</v>
      </c>
      <c r="C60" s="4">
        <v>0.85101000000000004</v>
      </c>
      <c r="D60" s="4">
        <v>0.85092000000000001</v>
      </c>
      <c r="E60" s="4">
        <v>5.6115133333333338</v>
      </c>
    </row>
    <row r="61" spans="1:5" x14ac:dyDescent="0.45">
      <c r="A61" s="2" t="s">
        <v>16</v>
      </c>
      <c r="B61" s="4">
        <v>4.0016077777777772</v>
      </c>
      <c r="C61" s="4">
        <v>0.85102875</v>
      </c>
      <c r="D61" s="4">
        <v>2.7829244444444443</v>
      </c>
      <c r="E61" s="4">
        <v>2.6103469230769227</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43620-B888-4DFD-AF0E-F0A23EF166A4}">
  <dimension ref="A3:J21"/>
  <sheetViews>
    <sheetView topLeftCell="A46" zoomScale="80" zoomScaleNormal="80" workbookViewId="0">
      <selection activeCell="F24" sqref="F24"/>
    </sheetView>
  </sheetViews>
  <sheetFormatPr defaultRowHeight="18.5" x14ac:dyDescent="0.45"/>
  <cols>
    <col min="1" max="1" width="12.7109375" bestFit="1" customWidth="1"/>
    <col min="2" max="2" width="15.92578125" bestFit="1" customWidth="1"/>
    <col min="3" max="5" width="11.78515625" bestFit="1" customWidth="1"/>
    <col min="6" max="188" width="15.28515625" bestFit="1" customWidth="1"/>
    <col min="189" max="189" width="15.0703125" bestFit="1" customWidth="1"/>
    <col min="190" max="375" width="7.35546875" bestFit="1" customWidth="1"/>
    <col min="376" max="376" width="8.85546875" bestFit="1" customWidth="1"/>
    <col min="377" max="562" width="8.42578125" bestFit="1" customWidth="1"/>
    <col min="563" max="563" width="8.5703125" bestFit="1" customWidth="1"/>
    <col min="564" max="565" width="10.5" bestFit="1" customWidth="1"/>
  </cols>
  <sheetData>
    <row r="3" spans="1:5" x14ac:dyDescent="0.45">
      <c r="A3" s="1" t="s">
        <v>17</v>
      </c>
      <c r="B3" s="1" t="s">
        <v>18</v>
      </c>
    </row>
    <row r="4" spans="1:5" x14ac:dyDescent="0.45">
      <c r="A4" s="1" t="s">
        <v>15</v>
      </c>
      <c r="B4">
        <v>1</v>
      </c>
      <c r="C4">
        <v>2</v>
      </c>
      <c r="D4">
        <v>3</v>
      </c>
      <c r="E4" t="s">
        <v>16</v>
      </c>
    </row>
    <row r="5" spans="1:5" x14ac:dyDescent="0.45">
      <c r="A5" s="2" t="s">
        <v>33</v>
      </c>
      <c r="B5" s="3"/>
      <c r="C5" s="3"/>
      <c r="D5" s="3"/>
      <c r="E5" s="3"/>
    </row>
    <row r="6" spans="1:5" x14ac:dyDescent="0.45">
      <c r="A6" s="2" t="s">
        <v>34</v>
      </c>
      <c r="B6" s="3">
        <v>-0.91127797734708127</v>
      </c>
      <c r="C6" s="3">
        <v>-0.50351577071219478</v>
      </c>
      <c r="D6" s="3">
        <v>0.41616585857028188</v>
      </c>
      <c r="E6" s="3">
        <v>-2.369413740450212E-2</v>
      </c>
    </row>
    <row r="7" spans="1:5" x14ac:dyDescent="0.45">
      <c r="A7" s="2" t="s">
        <v>35</v>
      </c>
      <c r="B7" s="3">
        <v>-0.92470023248445332</v>
      </c>
      <c r="C7" s="3">
        <v>-0.59639747720204628</v>
      </c>
      <c r="D7" s="3">
        <v>1.2922352120953347</v>
      </c>
      <c r="E7" s="3">
        <v>0.43769888749123154</v>
      </c>
    </row>
    <row r="8" spans="1:5" x14ac:dyDescent="0.45">
      <c r="A8" s="2" t="s">
        <v>16</v>
      </c>
      <c r="B8" s="3"/>
      <c r="C8" s="3"/>
      <c r="D8" s="3"/>
      <c r="E8" s="3"/>
    </row>
    <row r="14" spans="1:5" x14ac:dyDescent="0.45">
      <c r="A14" s="1" t="s">
        <v>41</v>
      </c>
      <c r="B14" s="1" t="s">
        <v>18</v>
      </c>
    </row>
    <row r="15" spans="1:5" x14ac:dyDescent="0.45">
      <c r="A15" s="1" t="s">
        <v>15</v>
      </c>
      <c r="B15">
        <v>1</v>
      </c>
      <c r="C15">
        <v>2</v>
      </c>
      <c r="D15">
        <v>3</v>
      </c>
      <c r="E15" t="s">
        <v>16</v>
      </c>
    </row>
    <row r="16" spans="1:5" x14ac:dyDescent="0.45">
      <c r="A16" s="2" t="s">
        <v>33</v>
      </c>
      <c r="B16">
        <v>91.020909729344766</v>
      </c>
      <c r="C16">
        <v>104.90166479444433</v>
      </c>
      <c r="D16">
        <v>300.61147959845727</v>
      </c>
      <c r="E16">
        <v>201.30407919047599</v>
      </c>
    </row>
    <row r="17" spans="1:10" x14ac:dyDescent="0.45">
      <c r="A17" s="2" t="s">
        <v>34</v>
      </c>
      <c r="B17">
        <v>0.23199194871794843</v>
      </c>
      <c r="C17">
        <v>9.2292325697530835</v>
      </c>
      <c r="D17">
        <v>425.82897493734635</v>
      </c>
      <c r="E17">
        <v>312.23188928087376</v>
      </c>
    </row>
    <row r="18" spans="1:10" x14ac:dyDescent="0.45">
      <c r="A18" s="2" t="s">
        <v>35</v>
      </c>
      <c r="B18">
        <v>8.4808487179487288E-2</v>
      </c>
      <c r="C18">
        <v>4.7238803938271419</v>
      </c>
      <c r="D18">
        <v>1944.3251187694482</v>
      </c>
      <c r="E18">
        <v>1225.2779065738503</v>
      </c>
      <c r="H18" s="2" t="s">
        <v>33</v>
      </c>
      <c r="I18" s="2" t="s">
        <v>34</v>
      </c>
      <c r="J18" s="2" t="s">
        <v>35</v>
      </c>
    </row>
    <row r="19" spans="1:10" x14ac:dyDescent="0.45">
      <c r="A19" s="2" t="s">
        <v>16</v>
      </c>
      <c r="B19">
        <v>47.535093023456795</v>
      </c>
      <c r="C19">
        <v>48.382537397918604</v>
      </c>
      <c r="D19">
        <v>988.63672589382145</v>
      </c>
      <c r="E19">
        <v>587.00075390323536</v>
      </c>
      <c r="G19" t="s">
        <v>44</v>
      </c>
      <c r="I19" s="3">
        <v>-0.91127797734708127</v>
      </c>
      <c r="J19" s="3">
        <v>-0.92470023248445332</v>
      </c>
    </row>
    <row r="20" spans="1:10" x14ac:dyDescent="0.45">
      <c r="G20" t="s">
        <v>45</v>
      </c>
      <c r="I20" s="3">
        <v>-0.50351577071219478</v>
      </c>
      <c r="J20" s="3">
        <v>-0.59639747720204628</v>
      </c>
    </row>
    <row r="21" spans="1:10" x14ac:dyDescent="0.45">
      <c r="G21" t="s">
        <v>46</v>
      </c>
      <c r="I21" s="3">
        <v>0.41616585857028188</v>
      </c>
      <c r="J21" s="3">
        <v>1.2922352120953347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6236E-7D00-45CC-AD08-387BD33C9386}">
  <dimension ref="A1:J568"/>
  <sheetViews>
    <sheetView zoomScale="90" zoomScaleNormal="90" workbookViewId="0">
      <pane ySplit="1" topLeftCell="A2" activePane="bottomLeft" state="frozen"/>
      <selection pane="bottomLeft" activeCell="K4" sqref="K4"/>
    </sheetView>
  </sheetViews>
  <sheetFormatPr defaultRowHeight="18.5" x14ac:dyDescent="0.45"/>
  <cols>
    <col min="1" max="1" width="9.35546875" customWidth="1"/>
  </cols>
  <sheetData>
    <row r="1" spans="1:10" x14ac:dyDescent="0.45">
      <c r="A1" t="s">
        <v>14</v>
      </c>
      <c r="B1" t="s">
        <v>30</v>
      </c>
      <c r="C1" t="s">
        <v>31</v>
      </c>
      <c r="D1" t="s">
        <v>1</v>
      </c>
      <c r="E1" t="s">
        <v>0</v>
      </c>
      <c r="F1" t="s">
        <v>2</v>
      </c>
      <c r="G1" t="s">
        <v>3</v>
      </c>
      <c r="H1" t="s">
        <v>4</v>
      </c>
      <c r="I1" t="s">
        <v>5</v>
      </c>
      <c r="J1" t="s">
        <v>40</v>
      </c>
    </row>
    <row r="2" spans="1:10" x14ac:dyDescent="0.45">
      <c r="A2">
        <v>0</v>
      </c>
      <c r="B2">
        <v>7.9189999999999997E-2</v>
      </c>
      <c r="C2">
        <v>18.781970000000001</v>
      </c>
      <c r="D2">
        <v>14.212</v>
      </c>
      <c r="E2" t="str">
        <f>"M"</f>
        <v>M</v>
      </c>
      <c r="F2">
        <v>10</v>
      </c>
      <c r="G2" t="str">
        <f t="shared" ref="G2:G10" si="0">"iJO1366"</f>
        <v>iJO1366</v>
      </c>
      <c r="H2">
        <f>2</f>
        <v>2</v>
      </c>
      <c r="I2" t="str">
        <f t="shared" ref="I2:I28" si="1">"EX_ac_e"</f>
        <v>EX_ac_e</v>
      </c>
      <c r="J2">
        <f>LOG10(Table1[[#This Row],[Time]])</f>
        <v>1.1526551988172904</v>
      </c>
    </row>
    <row r="3" spans="1:10" x14ac:dyDescent="0.45">
      <c r="A3">
        <v>1</v>
      </c>
      <c r="B3">
        <v>7.9189999999999997E-2</v>
      </c>
      <c r="C3">
        <v>18.781939999999999</v>
      </c>
      <c r="D3">
        <v>14.38</v>
      </c>
      <c r="E3" t="str">
        <f t="shared" ref="E3:E10" si="2">"M"</f>
        <v>M</v>
      </c>
      <c r="F3">
        <v>20</v>
      </c>
      <c r="G3" t="str">
        <f t="shared" si="0"/>
        <v>iJO1366</v>
      </c>
      <c r="H3">
        <f>2</f>
        <v>2</v>
      </c>
      <c r="I3" t="str">
        <f t="shared" si="1"/>
        <v>EX_ac_e</v>
      </c>
      <c r="J3">
        <f>LOG10(Table1[[#This Row],[Time]])</f>
        <v>1.1577588860468637</v>
      </c>
    </row>
    <row r="4" spans="1:10" x14ac:dyDescent="0.45">
      <c r="A4">
        <v>2</v>
      </c>
      <c r="B4">
        <v>7.9189999999999997E-2</v>
      </c>
      <c r="C4">
        <v>18.781860000000002</v>
      </c>
      <c r="D4">
        <v>12.526999999999999</v>
      </c>
      <c r="E4" t="str">
        <f t="shared" si="2"/>
        <v>M</v>
      </c>
      <c r="F4">
        <v>30</v>
      </c>
      <c r="G4" t="str">
        <f t="shared" si="0"/>
        <v>iJO1366</v>
      </c>
      <c r="H4">
        <f>2</f>
        <v>2</v>
      </c>
      <c r="I4" t="str">
        <f t="shared" si="1"/>
        <v>EX_ac_e</v>
      </c>
      <c r="J4">
        <f>LOG10(Table1[[#This Row],[Time]])</f>
        <v>1.0978470774233366</v>
      </c>
    </row>
    <row r="5" spans="1:10" x14ac:dyDescent="0.45">
      <c r="A5">
        <v>3</v>
      </c>
      <c r="B5">
        <v>0.12719</v>
      </c>
      <c r="C5">
        <v>18.04372</v>
      </c>
      <c r="D5">
        <v>13.472</v>
      </c>
      <c r="E5" t="str">
        <f t="shared" si="2"/>
        <v>M</v>
      </c>
      <c r="F5">
        <v>40</v>
      </c>
      <c r="G5" t="str">
        <f t="shared" si="0"/>
        <v>iJO1366</v>
      </c>
      <c r="H5">
        <f>2</f>
        <v>2</v>
      </c>
      <c r="I5" t="str">
        <f t="shared" si="1"/>
        <v>EX_ac_e</v>
      </c>
      <c r="J5">
        <f>LOG10(Table1[[#This Row],[Time]])</f>
        <v>1.1294320741555743</v>
      </c>
    </row>
    <row r="6" spans="1:10" x14ac:dyDescent="0.45">
      <c r="A6">
        <v>4</v>
      </c>
      <c r="B6">
        <v>0.12719</v>
      </c>
      <c r="C6">
        <v>18.04365</v>
      </c>
      <c r="D6">
        <v>14.788</v>
      </c>
      <c r="E6" t="str">
        <f t="shared" si="2"/>
        <v>M</v>
      </c>
      <c r="F6">
        <v>50</v>
      </c>
      <c r="G6" t="str">
        <f t="shared" si="0"/>
        <v>iJO1366</v>
      </c>
      <c r="H6">
        <f>2</f>
        <v>2</v>
      </c>
      <c r="I6" t="str">
        <f t="shared" si="1"/>
        <v>EX_ac_e</v>
      </c>
      <c r="J6">
        <f>LOG10(Table1[[#This Row],[Time]])</f>
        <v>1.1699094419010692</v>
      </c>
    </row>
    <row r="7" spans="1:10" x14ac:dyDescent="0.45">
      <c r="A7">
        <v>5</v>
      </c>
      <c r="B7">
        <v>0.19481000000000001</v>
      </c>
      <c r="C7">
        <v>17.00376</v>
      </c>
      <c r="D7">
        <v>9.2550000000000008</v>
      </c>
      <c r="E7" t="str">
        <f t="shared" si="2"/>
        <v>M</v>
      </c>
      <c r="F7">
        <v>60</v>
      </c>
      <c r="G7" t="str">
        <f t="shared" si="0"/>
        <v>iJO1366</v>
      </c>
      <c r="H7">
        <f>2</f>
        <v>2</v>
      </c>
      <c r="I7" t="str">
        <f t="shared" si="1"/>
        <v>EX_ac_e</v>
      </c>
      <c r="J7">
        <f>LOG10(Table1[[#This Row],[Time]])</f>
        <v>0.96637642308892291</v>
      </c>
    </row>
    <row r="8" spans="1:10" x14ac:dyDescent="0.45">
      <c r="A8">
        <v>6</v>
      </c>
      <c r="B8">
        <v>0.19481000000000001</v>
      </c>
      <c r="C8">
        <v>17.003620000000002</v>
      </c>
      <c r="D8">
        <v>18.295000000000002</v>
      </c>
      <c r="E8" t="str">
        <f t="shared" si="2"/>
        <v>M</v>
      </c>
      <c r="F8">
        <v>70</v>
      </c>
      <c r="G8" t="str">
        <f t="shared" si="0"/>
        <v>iJO1366</v>
      </c>
      <c r="H8">
        <f>2</f>
        <v>2</v>
      </c>
      <c r="I8" t="str">
        <f t="shared" si="1"/>
        <v>EX_ac_e</v>
      </c>
      <c r="J8">
        <f>LOG10(Table1[[#This Row],[Time]])</f>
        <v>1.2623324138226264</v>
      </c>
    </row>
    <row r="9" spans="1:10" x14ac:dyDescent="0.45">
      <c r="A9">
        <v>7</v>
      </c>
      <c r="B9">
        <v>0.19481000000000001</v>
      </c>
      <c r="C9">
        <v>17.00357</v>
      </c>
      <c r="D9">
        <v>7.5780000000000003</v>
      </c>
      <c r="E9" t="str">
        <f t="shared" si="2"/>
        <v>M</v>
      </c>
      <c r="F9">
        <v>80</v>
      </c>
      <c r="G9" t="str">
        <f t="shared" si="0"/>
        <v>iJO1366</v>
      </c>
      <c r="H9">
        <f>2</f>
        <v>2</v>
      </c>
      <c r="I9" t="str">
        <f t="shared" si="1"/>
        <v>EX_ac_e</v>
      </c>
      <c r="J9">
        <f>LOG10(Table1[[#This Row],[Time]])</f>
        <v>0.87955460093897442</v>
      </c>
    </row>
    <row r="10" spans="1:10" x14ac:dyDescent="0.45">
      <c r="A10">
        <v>8</v>
      </c>
      <c r="B10">
        <v>0.24009</v>
      </c>
      <c r="C10">
        <v>8.2183200000000003</v>
      </c>
      <c r="D10">
        <v>12.553000000000001</v>
      </c>
      <c r="E10" t="str">
        <f t="shared" si="2"/>
        <v>M</v>
      </c>
      <c r="F10">
        <v>90</v>
      </c>
      <c r="G10" t="str">
        <f t="shared" si="0"/>
        <v>iJO1366</v>
      </c>
      <c r="H10">
        <f>2</f>
        <v>2</v>
      </c>
      <c r="I10" t="str">
        <f t="shared" si="1"/>
        <v>EX_ac_e</v>
      </c>
      <c r="J10">
        <f>LOG10(Table1[[#This Row],[Time]])</f>
        <v>1.0987475288248181</v>
      </c>
    </row>
    <row r="11" spans="1:10" x14ac:dyDescent="0.45">
      <c r="A11">
        <v>9</v>
      </c>
      <c r="B11">
        <v>7.9189999999999997E-2</v>
      </c>
      <c r="C11">
        <v>18.781849999999999</v>
      </c>
      <c r="D11">
        <v>9.0429999999999993</v>
      </c>
      <c r="E11" t="str">
        <f t="shared" ref="E11:E19" si="3">"O"</f>
        <v>O</v>
      </c>
      <c r="F11">
        <v>10</v>
      </c>
      <c r="G11" t="str">
        <f t="shared" ref="G11:G28" si="4">"iJO1366"</f>
        <v>iJO1366</v>
      </c>
      <c r="H11">
        <f>2</f>
        <v>2</v>
      </c>
      <c r="I11" t="str">
        <f t="shared" si="1"/>
        <v>EX_ac_e</v>
      </c>
      <c r="J11">
        <f>LOG10(Table1[[#This Row],[Time]])</f>
        <v>0.9563125308411945</v>
      </c>
    </row>
    <row r="12" spans="1:10" x14ac:dyDescent="0.45">
      <c r="A12">
        <v>10</v>
      </c>
      <c r="B12">
        <v>7.9189999999999997E-2</v>
      </c>
      <c r="C12">
        <v>18.781849999999999</v>
      </c>
      <c r="D12">
        <v>9.1590000000000007</v>
      </c>
      <c r="E12" t="str">
        <f t="shared" si="3"/>
        <v>O</v>
      </c>
      <c r="F12">
        <v>20</v>
      </c>
      <c r="G12" t="str">
        <f t="shared" si="4"/>
        <v>iJO1366</v>
      </c>
      <c r="H12">
        <f>2</f>
        <v>2</v>
      </c>
      <c r="I12" t="str">
        <f t="shared" si="1"/>
        <v>EX_ac_e</v>
      </c>
      <c r="J12">
        <f>LOG10(Table1[[#This Row],[Time]])</f>
        <v>0.96184805901832426</v>
      </c>
    </row>
    <row r="13" spans="1:10" x14ac:dyDescent="0.45">
      <c r="A13">
        <v>11</v>
      </c>
      <c r="B13">
        <v>7.9189999999999997E-2</v>
      </c>
      <c r="C13">
        <v>18.782060000000001</v>
      </c>
      <c r="D13">
        <v>8.9529999999999994</v>
      </c>
      <c r="E13" t="str">
        <f t="shared" si="3"/>
        <v>O</v>
      </c>
      <c r="F13">
        <v>30</v>
      </c>
      <c r="G13" t="str">
        <f t="shared" si="4"/>
        <v>iJO1366</v>
      </c>
      <c r="H13">
        <f>2</f>
        <v>2</v>
      </c>
      <c r="I13" t="str">
        <f t="shared" si="1"/>
        <v>EX_ac_e</v>
      </c>
      <c r="J13">
        <f>LOG10(Table1[[#This Row],[Time]])</f>
        <v>0.95196858449291077</v>
      </c>
    </row>
    <row r="14" spans="1:10" x14ac:dyDescent="0.45">
      <c r="A14">
        <v>12</v>
      </c>
      <c r="B14">
        <v>0.12719</v>
      </c>
      <c r="C14">
        <v>18.044070000000001</v>
      </c>
      <c r="D14">
        <v>8.1690000000000005</v>
      </c>
      <c r="E14" t="str">
        <f t="shared" si="3"/>
        <v>O</v>
      </c>
      <c r="F14">
        <v>40</v>
      </c>
      <c r="G14" t="str">
        <f t="shared" si="4"/>
        <v>iJO1366</v>
      </c>
      <c r="H14">
        <f>2</f>
        <v>2</v>
      </c>
      <c r="I14" t="str">
        <f t="shared" si="1"/>
        <v>EX_ac_e</v>
      </c>
      <c r="J14">
        <f>LOG10(Table1[[#This Row],[Time]])</f>
        <v>0.91216889605962703</v>
      </c>
    </row>
    <row r="15" spans="1:10" x14ac:dyDescent="0.45">
      <c r="A15">
        <v>13</v>
      </c>
      <c r="B15">
        <v>0.12719</v>
      </c>
      <c r="C15">
        <v>18.044090000000001</v>
      </c>
      <c r="D15">
        <v>6.7610000000000001</v>
      </c>
      <c r="E15" t="str">
        <f t="shared" si="3"/>
        <v>O</v>
      </c>
      <c r="F15">
        <v>50</v>
      </c>
      <c r="G15" t="str">
        <f t="shared" si="4"/>
        <v>iJO1366</v>
      </c>
      <c r="H15">
        <f>2</f>
        <v>2</v>
      </c>
      <c r="I15" t="str">
        <f t="shared" si="1"/>
        <v>EX_ac_e</v>
      </c>
      <c r="J15">
        <f>LOG10(Table1[[#This Row],[Time]])</f>
        <v>0.83001093593611786</v>
      </c>
    </row>
    <row r="16" spans="1:10" x14ac:dyDescent="0.45">
      <c r="A16">
        <v>14</v>
      </c>
      <c r="B16">
        <v>0.19481000000000001</v>
      </c>
      <c r="C16">
        <v>17.003540000000001</v>
      </c>
      <c r="D16">
        <v>5.9160000000000004</v>
      </c>
      <c r="E16" t="str">
        <f t="shared" si="3"/>
        <v>O</v>
      </c>
      <c r="F16">
        <v>60</v>
      </c>
      <c r="G16" t="str">
        <f t="shared" si="4"/>
        <v>iJO1366</v>
      </c>
      <c r="H16">
        <f>2</f>
        <v>2</v>
      </c>
      <c r="I16" t="str">
        <f t="shared" si="1"/>
        <v>EX_ac_e</v>
      </c>
      <c r="J16">
        <f>LOG10(Table1[[#This Row],[Time]])</f>
        <v>0.77202816532485485</v>
      </c>
    </row>
    <row r="17" spans="1:10" x14ac:dyDescent="0.45">
      <c r="A17">
        <v>15</v>
      </c>
      <c r="B17">
        <v>0.19481000000000001</v>
      </c>
      <c r="C17">
        <v>17.003550000000001</v>
      </c>
      <c r="D17">
        <v>6</v>
      </c>
      <c r="E17" t="str">
        <f t="shared" si="3"/>
        <v>O</v>
      </c>
      <c r="F17">
        <v>70</v>
      </c>
      <c r="G17" t="str">
        <f t="shared" si="4"/>
        <v>iJO1366</v>
      </c>
      <c r="H17">
        <f>2</f>
        <v>2</v>
      </c>
      <c r="I17" t="str">
        <f t="shared" si="1"/>
        <v>EX_ac_e</v>
      </c>
      <c r="J17">
        <f>LOG10(Table1[[#This Row],[Time]])</f>
        <v>0.77815125038364363</v>
      </c>
    </row>
    <row r="18" spans="1:10" x14ac:dyDescent="0.45">
      <c r="A18">
        <v>16</v>
      </c>
      <c r="B18">
        <v>0.19481000000000001</v>
      </c>
      <c r="C18">
        <v>17.003540000000001</v>
      </c>
      <c r="D18">
        <v>4.1950000000000003</v>
      </c>
      <c r="E18" t="str">
        <f t="shared" si="3"/>
        <v>O</v>
      </c>
      <c r="F18">
        <v>80</v>
      </c>
      <c r="G18" t="str">
        <f t="shared" si="4"/>
        <v>iJO1366</v>
      </c>
      <c r="H18">
        <f>2</f>
        <v>2</v>
      </c>
      <c r="I18" t="str">
        <f t="shared" si="1"/>
        <v>EX_ac_e</v>
      </c>
      <c r="J18">
        <f>LOG10(Table1[[#This Row],[Time]])</f>
        <v>0.62273196516471907</v>
      </c>
    </row>
    <row r="19" spans="1:10" x14ac:dyDescent="0.45">
      <c r="A19">
        <v>17</v>
      </c>
      <c r="B19">
        <v>0.24007999999999999</v>
      </c>
      <c r="C19">
        <v>8.2181599999999992</v>
      </c>
      <c r="D19">
        <v>3.9769999999999999</v>
      </c>
      <c r="E19" t="str">
        <f t="shared" si="3"/>
        <v>O</v>
      </c>
      <c r="F19">
        <v>90</v>
      </c>
      <c r="G19" t="str">
        <f t="shared" si="4"/>
        <v>iJO1366</v>
      </c>
      <c r="H19">
        <f>2</f>
        <v>2</v>
      </c>
      <c r="I19" t="str">
        <f t="shared" si="1"/>
        <v>EX_ac_e</v>
      </c>
      <c r="J19">
        <f>LOG10(Table1[[#This Row],[Time]])</f>
        <v>0.59955559098598032</v>
      </c>
    </row>
    <row r="20" spans="1:10" x14ac:dyDescent="0.45">
      <c r="A20">
        <v>18</v>
      </c>
      <c r="B20">
        <v>5.0200000000000002E-2</v>
      </c>
      <c r="C20">
        <v>14.294969999999999</v>
      </c>
      <c r="D20">
        <v>7.0709999999999997</v>
      </c>
      <c r="E20" t="str">
        <f t="shared" ref="E20:E28" si="5">"P"</f>
        <v>P</v>
      </c>
      <c r="F20">
        <v>10</v>
      </c>
      <c r="G20" t="str">
        <f t="shared" si="4"/>
        <v>iJO1366</v>
      </c>
      <c r="H20">
        <f>2</f>
        <v>2</v>
      </c>
      <c r="I20" t="str">
        <f t="shared" si="1"/>
        <v>EX_ac_e</v>
      </c>
      <c r="J20">
        <f>LOG10(Table1[[#This Row],[Time]])</f>
        <v>0.84948083724398615</v>
      </c>
    </row>
    <row r="21" spans="1:10" x14ac:dyDescent="0.45">
      <c r="A21">
        <v>19</v>
      </c>
      <c r="B21">
        <v>5.0200000000000002E-2</v>
      </c>
      <c r="C21">
        <v>14.294969999999999</v>
      </c>
      <c r="D21">
        <v>6.9729999999999999</v>
      </c>
      <c r="E21" t="str">
        <f t="shared" si="5"/>
        <v>P</v>
      </c>
      <c r="F21">
        <v>20</v>
      </c>
      <c r="G21" t="str">
        <f t="shared" si="4"/>
        <v>iJO1366</v>
      </c>
      <c r="H21">
        <f>2</f>
        <v>2</v>
      </c>
      <c r="I21" t="str">
        <f t="shared" si="1"/>
        <v>EX_ac_e</v>
      </c>
      <c r="J21">
        <f>LOG10(Table1[[#This Row],[Time]])</f>
        <v>0.84341966520491829</v>
      </c>
    </row>
    <row r="22" spans="1:10" x14ac:dyDescent="0.45">
      <c r="A22">
        <v>20</v>
      </c>
      <c r="B22">
        <v>0.15092</v>
      </c>
      <c r="C22">
        <v>12.880179999999999</v>
      </c>
      <c r="D22">
        <v>7.633</v>
      </c>
      <c r="E22" t="str">
        <f t="shared" si="5"/>
        <v>P</v>
      </c>
      <c r="F22">
        <v>30</v>
      </c>
      <c r="G22" t="str">
        <f t="shared" si="4"/>
        <v>iJO1366</v>
      </c>
      <c r="H22">
        <f>2</f>
        <v>2</v>
      </c>
      <c r="I22" t="str">
        <f t="shared" si="1"/>
        <v>EX_ac_e</v>
      </c>
      <c r="J22">
        <f>LOG10(Table1[[#This Row],[Time]])</f>
        <v>0.88269526238159712</v>
      </c>
    </row>
    <row r="23" spans="1:10" x14ac:dyDescent="0.45">
      <c r="A23">
        <v>21</v>
      </c>
      <c r="B23">
        <v>0.15092</v>
      </c>
      <c r="C23">
        <v>12.880179999999999</v>
      </c>
      <c r="D23">
        <v>6.2560000000000002</v>
      </c>
      <c r="E23" t="str">
        <f t="shared" si="5"/>
        <v>P</v>
      </c>
      <c r="F23">
        <v>40</v>
      </c>
      <c r="G23" t="str">
        <f t="shared" si="4"/>
        <v>iJO1366</v>
      </c>
      <c r="H23">
        <f>2</f>
        <v>2</v>
      </c>
      <c r="I23" t="str">
        <f t="shared" si="1"/>
        <v>EX_ac_e</v>
      </c>
      <c r="J23">
        <f>LOG10(Table1[[#This Row],[Time]])</f>
        <v>0.79629674005179163</v>
      </c>
    </row>
    <row r="24" spans="1:10" x14ac:dyDescent="0.45">
      <c r="A24">
        <v>22</v>
      </c>
      <c r="B24">
        <v>0.15092</v>
      </c>
      <c r="C24">
        <v>12.880179999999999</v>
      </c>
      <c r="D24">
        <v>5.69</v>
      </c>
      <c r="E24" t="str">
        <f t="shared" si="5"/>
        <v>P</v>
      </c>
      <c r="F24">
        <v>50</v>
      </c>
      <c r="G24" t="str">
        <f t="shared" si="4"/>
        <v>iJO1366</v>
      </c>
      <c r="H24">
        <f>2</f>
        <v>2</v>
      </c>
      <c r="I24" t="str">
        <f t="shared" si="1"/>
        <v>EX_ac_e</v>
      </c>
      <c r="J24">
        <f>LOG10(Table1[[#This Row],[Time]])</f>
        <v>0.75511226639507123</v>
      </c>
    </row>
    <row r="25" spans="1:10" x14ac:dyDescent="0.45">
      <c r="A25">
        <v>23</v>
      </c>
      <c r="B25">
        <v>0.15092</v>
      </c>
      <c r="C25">
        <v>12.880179999999999</v>
      </c>
      <c r="D25">
        <v>4.6029999999999998</v>
      </c>
      <c r="E25" t="str">
        <f t="shared" si="5"/>
        <v>P</v>
      </c>
      <c r="F25">
        <v>60</v>
      </c>
      <c r="G25" t="str">
        <f t="shared" si="4"/>
        <v>iJO1366</v>
      </c>
      <c r="H25">
        <f>2</f>
        <v>2</v>
      </c>
      <c r="I25" t="str">
        <f t="shared" si="1"/>
        <v>EX_ac_e</v>
      </c>
      <c r="J25">
        <f>LOG10(Table1[[#This Row],[Time]])</f>
        <v>0.66304097489397418</v>
      </c>
    </row>
    <row r="26" spans="1:10" x14ac:dyDescent="0.45">
      <c r="A26">
        <v>24</v>
      </c>
      <c r="B26">
        <v>0.24007999999999999</v>
      </c>
      <c r="C26">
        <v>8.2181599999999992</v>
      </c>
      <c r="D26">
        <v>4.05</v>
      </c>
      <c r="E26" t="str">
        <f t="shared" si="5"/>
        <v>P</v>
      </c>
      <c r="F26">
        <v>70</v>
      </c>
      <c r="G26" t="str">
        <f t="shared" si="4"/>
        <v>iJO1366</v>
      </c>
      <c r="H26">
        <f>2</f>
        <v>2</v>
      </c>
      <c r="I26" t="str">
        <f t="shared" si="1"/>
        <v>EX_ac_e</v>
      </c>
      <c r="J26">
        <f>LOG10(Table1[[#This Row],[Time]])</f>
        <v>0.60745502321466849</v>
      </c>
    </row>
    <row r="27" spans="1:10" x14ac:dyDescent="0.45">
      <c r="A27">
        <v>25</v>
      </c>
      <c r="B27">
        <v>0.24007999999999999</v>
      </c>
      <c r="C27">
        <v>8.2181599999999992</v>
      </c>
      <c r="D27">
        <v>3.6930000000000001</v>
      </c>
      <c r="E27" t="str">
        <f t="shared" si="5"/>
        <v>P</v>
      </c>
      <c r="F27">
        <v>80</v>
      </c>
      <c r="G27" t="str">
        <f t="shared" si="4"/>
        <v>iJO1366</v>
      </c>
      <c r="H27">
        <f>2</f>
        <v>2</v>
      </c>
      <c r="I27" t="str">
        <f t="shared" si="1"/>
        <v>EX_ac_e</v>
      </c>
      <c r="J27">
        <f>LOG10(Table1[[#This Row],[Time]])</f>
        <v>0.56737930765097877</v>
      </c>
    </row>
    <row r="28" spans="1:10" x14ac:dyDescent="0.45">
      <c r="A28">
        <v>26</v>
      </c>
      <c r="B28">
        <v>0.24007999999999999</v>
      </c>
      <c r="C28">
        <v>8.2181599999999992</v>
      </c>
      <c r="D28">
        <v>1.9610000000000001</v>
      </c>
      <c r="E28" t="str">
        <f t="shared" si="5"/>
        <v>P</v>
      </c>
      <c r="F28">
        <v>90</v>
      </c>
      <c r="G28" t="str">
        <f t="shared" si="4"/>
        <v>iJO1366</v>
      </c>
      <c r="H28">
        <f>2</f>
        <v>2</v>
      </c>
      <c r="I28" t="str">
        <f t="shared" si="1"/>
        <v>EX_ac_e</v>
      </c>
      <c r="J28">
        <f>LOG10(Table1[[#This Row],[Time]])</f>
        <v>0.29247759366778409</v>
      </c>
    </row>
    <row r="29" spans="1:10" x14ac:dyDescent="0.45">
      <c r="A29">
        <v>27</v>
      </c>
      <c r="B29">
        <v>7.6920000000000002E-2</v>
      </c>
      <c r="C29">
        <v>18.862909999999999</v>
      </c>
      <c r="D29">
        <v>12.766999999999999</v>
      </c>
      <c r="E29" t="str">
        <f t="shared" ref="E29:E37" si="6">"M"</f>
        <v>M</v>
      </c>
      <c r="F29">
        <v>10</v>
      </c>
      <c r="G29" t="str">
        <f t="shared" ref="G29:G60" si="7">"iJO1366"</f>
        <v>iJO1366</v>
      </c>
      <c r="H29">
        <f>2</f>
        <v>2</v>
      </c>
      <c r="I29" t="str">
        <f>"EX_etoh_e"</f>
        <v>EX_etoh_e</v>
      </c>
      <c r="J29">
        <f>LOG10(Table1[[#This Row],[Time]])</f>
        <v>1.1060888583824422</v>
      </c>
    </row>
    <row r="30" spans="1:10" x14ac:dyDescent="0.45">
      <c r="A30">
        <v>28</v>
      </c>
      <c r="B30">
        <v>7.6920000000000002E-2</v>
      </c>
      <c r="C30">
        <v>18.862909999999999</v>
      </c>
      <c r="D30">
        <v>15.618</v>
      </c>
      <c r="E30" t="str">
        <f t="shared" si="6"/>
        <v>M</v>
      </c>
      <c r="F30">
        <v>20</v>
      </c>
      <c r="G30" t="str">
        <f t="shared" si="7"/>
        <v>iJO1366</v>
      </c>
      <c r="H30">
        <f>2</f>
        <v>2</v>
      </c>
      <c r="I30" t="str">
        <f t="shared" ref="I30:I55" si="8">"EX_etoh_e"</f>
        <v>EX_etoh_e</v>
      </c>
      <c r="J30">
        <f>LOG10(Table1[[#This Row],[Time]])</f>
        <v>1.1936254184928794</v>
      </c>
    </row>
    <row r="31" spans="1:10" x14ac:dyDescent="0.45">
      <c r="A31">
        <v>29</v>
      </c>
      <c r="B31">
        <v>7.6920000000000002E-2</v>
      </c>
      <c r="C31">
        <v>18.862909999999999</v>
      </c>
      <c r="D31">
        <v>16.265999999999998</v>
      </c>
      <c r="E31" t="str">
        <f t="shared" si="6"/>
        <v>M</v>
      </c>
      <c r="F31">
        <v>30</v>
      </c>
      <c r="G31" t="str">
        <f t="shared" si="7"/>
        <v>iJO1366</v>
      </c>
      <c r="H31">
        <f>2</f>
        <v>2</v>
      </c>
      <c r="I31" t="str">
        <f t="shared" si="8"/>
        <v>EX_etoh_e</v>
      </c>
      <c r="J31">
        <f>LOG10(Table1[[#This Row],[Time]])</f>
        <v>1.2112807679641291</v>
      </c>
    </row>
    <row r="32" spans="1:10" x14ac:dyDescent="0.45">
      <c r="A32">
        <v>30</v>
      </c>
      <c r="B32">
        <v>0.18920999999999999</v>
      </c>
      <c r="C32">
        <v>17.202940000000002</v>
      </c>
      <c r="D32">
        <v>13.576000000000001</v>
      </c>
      <c r="E32" t="str">
        <f t="shared" si="6"/>
        <v>M</v>
      </c>
      <c r="F32">
        <v>40</v>
      </c>
      <c r="G32" t="str">
        <f t="shared" si="7"/>
        <v>iJO1366</v>
      </c>
      <c r="H32">
        <f>2</f>
        <v>2</v>
      </c>
      <c r="I32" t="str">
        <f t="shared" si="8"/>
        <v>EX_etoh_e</v>
      </c>
      <c r="J32">
        <f>LOG10(Table1[[#This Row],[Time]])</f>
        <v>1.1327718293096194</v>
      </c>
    </row>
    <row r="33" spans="1:10" x14ac:dyDescent="0.45">
      <c r="A33">
        <v>31</v>
      </c>
      <c r="B33">
        <v>0.18920999999999999</v>
      </c>
      <c r="C33">
        <v>17.202940000000002</v>
      </c>
      <c r="D33">
        <v>8.0350000000000001</v>
      </c>
      <c r="E33" t="str">
        <f t="shared" si="6"/>
        <v>M</v>
      </c>
      <c r="F33">
        <v>50</v>
      </c>
      <c r="G33" t="str">
        <f t="shared" si="7"/>
        <v>iJO1366</v>
      </c>
      <c r="H33">
        <f>2</f>
        <v>2</v>
      </c>
      <c r="I33" t="str">
        <f t="shared" si="8"/>
        <v>EX_etoh_e</v>
      </c>
      <c r="J33">
        <f>LOG10(Table1[[#This Row],[Time]])</f>
        <v>0.9049858810993634</v>
      </c>
    </row>
    <row r="34" spans="1:10" x14ac:dyDescent="0.45">
      <c r="A34">
        <v>32</v>
      </c>
      <c r="B34">
        <v>0.18920999999999999</v>
      </c>
      <c r="C34">
        <v>17.202940000000002</v>
      </c>
      <c r="D34">
        <v>15.404</v>
      </c>
      <c r="E34" t="str">
        <f t="shared" si="6"/>
        <v>M</v>
      </c>
      <c r="F34">
        <v>60</v>
      </c>
      <c r="G34" t="str">
        <f t="shared" si="7"/>
        <v>iJO1366</v>
      </c>
      <c r="H34">
        <f>2</f>
        <v>2</v>
      </c>
      <c r="I34" t="str">
        <f t="shared" si="8"/>
        <v>EX_etoh_e</v>
      </c>
      <c r="J34">
        <f>LOG10(Table1[[#This Row],[Time]])</f>
        <v>1.1876335099506934</v>
      </c>
    </row>
    <row r="35" spans="1:10" x14ac:dyDescent="0.45">
      <c r="A35">
        <v>33</v>
      </c>
      <c r="B35">
        <v>0.18920000000000001</v>
      </c>
      <c r="C35">
        <v>17.203119999999998</v>
      </c>
      <c r="D35">
        <v>11.313000000000001</v>
      </c>
      <c r="E35" t="str">
        <f t="shared" si="6"/>
        <v>M</v>
      </c>
      <c r="F35">
        <v>70</v>
      </c>
      <c r="G35" t="str">
        <f t="shared" si="7"/>
        <v>iJO1366</v>
      </c>
      <c r="H35">
        <f>2</f>
        <v>2</v>
      </c>
      <c r="I35" t="str">
        <f t="shared" si="8"/>
        <v>EX_etoh_e</v>
      </c>
      <c r="J35">
        <f>LOG10(Table1[[#This Row],[Time]])</f>
        <v>1.0535777871252827</v>
      </c>
    </row>
    <row r="36" spans="1:10" x14ac:dyDescent="0.45">
      <c r="A36">
        <v>34</v>
      </c>
      <c r="B36">
        <v>0.19486000000000001</v>
      </c>
      <c r="C36">
        <v>16.889289999999999</v>
      </c>
      <c r="D36">
        <v>13.962999999999999</v>
      </c>
      <c r="E36" t="str">
        <f t="shared" si="6"/>
        <v>M</v>
      </c>
      <c r="F36">
        <v>80</v>
      </c>
      <c r="G36" t="str">
        <f t="shared" si="7"/>
        <v>iJO1366</v>
      </c>
      <c r="H36">
        <f>2</f>
        <v>2</v>
      </c>
      <c r="I36" t="str">
        <f t="shared" si="8"/>
        <v>EX_etoh_e</v>
      </c>
      <c r="J36">
        <f>LOG10(Table1[[#This Row],[Time]])</f>
        <v>1.1449787380200307</v>
      </c>
    </row>
    <row r="37" spans="1:10" x14ac:dyDescent="0.45">
      <c r="A37">
        <v>35</v>
      </c>
      <c r="B37">
        <v>0.23865</v>
      </c>
      <c r="C37">
        <v>8.4457599999999999</v>
      </c>
      <c r="D37">
        <v>8.4580000000000002</v>
      </c>
      <c r="E37" t="str">
        <f t="shared" si="6"/>
        <v>M</v>
      </c>
      <c r="F37">
        <v>90</v>
      </c>
      <c r="G37" t="str">
        <f t="shared" si="7"/>
        <v>iJO1366</v>
      </c>
      <c r="H37">
        <f>2</f>
        <v>2</v>
      </c>
      <c r="I37" t="str">
        <f t="shared" si="8"/>
        <v>EX_etoh_e</v>
      </c>
      <c r="J37">
        <f>LOG10(Table1[[#This Row],[Time]])</f>
        <v>0.92726768081088162</v>
      </c>
    </row>
    <row r="38" spans="1:10" x14ac:dyDescent="0.45">
      <c r="A38">
        <v>36</v>
      </c>
      <c r="B38">
        <v>7.6920000000000002E-2</v>
      </c>
      <c r="C38">
        <v>18.863019999999999</v>
      </c>
      <c r="D38">
        <v>10.074999999999999</v>
      </c>
      <c r="E38" t="str">
        <f t="shared" ref="E38:E46" si="9">"O"</f>
        <v>O</v>
      </c>
      <c r="F38">
        <v>10</v>
      </c>
      <c r="G38" t="str">
        <f t="shared" si="7"/>
        <v>iJO1366</v>
      </c>
      <c r="H38">
        <f>2</f>
        <v>2</v>
      </c>
      <c r="I38" t="str">
        <f t="shared" si="8"/>
        <v>EX_etoh_e</v>
      </c>
      <c r="J38">
        <f>LOG10(Table1[[#This Row],[Time]])</f>
        <v>1.0032450548131471</v>
      </c>
    </row>
    <row r="39" spans="1:10" x14ac:dyDescent="0.45">
      <c r="A39">
        <v>37</v>
      </c>
      <c r="B39">
        <v>7.6920000000000002E-2</v>
      </c>
      <c r="C39">
        <v>18.862909999999999</v>
      </c>
      <c r="D39">
        <v>9.8640000000000008</v>
      </c>
      <c r="E39" t="str">
        <f t="shared" si="9"/>
        <v>O</v>
      </c>
      <c r="F39">
        <v>20</v>
      </c>
      <c r="G39" t="str">
        <f t="shared" si="7"/>
        <v>iJO1366</v>
      </c>
      <c r="H39">
        <f>2</f>
        <v>2</v>
      </c>
      <c r="I39" t="str">
        <f t="shared" si="8"/>
        <v>EX_etoh_e</v>
      </c>
      <c r="J39">
        <f>LOG10(Table1[[#This Row],[Time]])</f>
        <v>0.99405306358767531</v>
      </c>
    </row>
    <row r="40" spans="1:10" x14ac:dyDescent="0.45">
      <c r="A40">
        <v>38</v>
      </c>
      <c r="B40">
        <v>7.6920000000000002E-2</v>
      </c>
      <c r="C40">
        <v>18.863019999999999</v>
      </c>
      <c r="D40">
        <v>9.2859999999999996</v>
      </c>
      <c r="E40" t="str">
        <f t="shared" si="9"/>
        <v>O</v>
      </c>
      <c r="F40">
        <v>30</v>
      </c>
      <c r="G40" t="str">
        <f t="shared" si="7"/>
        <v>iJO1366</v>
      </c>
      <c r="H40">
        <f>2</f>
        <v>2</v>
      </c>
      <c r="I40" t="str">
        <f t="shared" si="8"/>
        <v>EX_etoh_e</v>
      </c>
      <c r="J40">
        <f>LOG10(Table1[[#This Row],[Time]])</f>
        <v>0.96782867933015526</v>
      </c>
    </row>
    <row r="41" spans="1:10" x14ac:dyDescent="0.45">
      <c r="A41">
        <v>39</v>
      </c>
      <c r="B41">
        <v>0.18920999999999999</v>
      </c>
      <c r="C41">
        <v>17.202919999999999</v>
      </c>
      <c r="D41">
        <v>8.3119999999999994</v>
      </c>
      <c r="E41" t="str">
        <f t="shared" si="9"/>
        <v>O</v>
      </c>
      <c r="F41">
        <v>40</v>
      </c>
      <c r="G41" t="str">
        <f t="shared" si="7"/>
        <v>iJO1366</v>
      </c>
      <c r="H41">
        <f>2</f>
        <v>2</v>
      </c>
      <c r="I41" t="str">
        <f t="shared" si="8"/>
        <v>EX_etoh_e</v>
      </c>
      <c r="J41">
        <f>LOG10(Table1[[#This Row],[Time]])</f>
        <v>0.91970553454912096</v>
      </c>
    </row>
    <row r="42" spans="1:10" x14ac:dyDescent="0.45">
      <c r="A42">
        <v>40</v>
      </c>
      <c r="B42">
        <v>0.18920999999999999</v>
      </c>
      <c r="C42">
        <v>17.202919999999999</v>
      </c>
      <c r="D42">
        <v>7.7590000000000003</v>
      </c>
      <c r="E42" t="str">
        <f t="shared" si="9"/>
        <v>O</v>
      </c>
      <c r="F42">
        <v>50</v>
      </c>
      <c r="G42" t="str">
        <f t="shared" si="7"/>
        <v>iJO1366</v>
      </c>
      <c r="H42">
        <f>2</f>
        <v>2</v>
      </c>
      <c r="I42" t="str">
        <f t="shared" si="8"/>
        <v>EX_etoh_e</v>
      </c>
      <c r="J42">
        <f>LOG10(Table1[[#This Row],[Time]])</f>
        <v>0.88980575186808541</v>
      </c>
    </row>
    <row r="43" spans="1:10" x14ac:dyDescent="0.45">
      <c r="A43">
        <v>41</v>
      </c>
      <c r="B43">
        <v>0.18920999999999999</v>
      </c>
      <c r="C43">
        <v>17.202929999999999</v>
      </c>
      <c r="D43">
        <v>7.4020000000000001</v>
      </c>
      <c r="E43" t="str">
        <f t="shared" si="9"/>
        <v>O</v>
      </c>
      <c r="F43">
        <v>60</v>
      </c>
      <c r="G43" t="str">
        <f t="shared" si="7"/>
        <v>iJO1366</v>
      </c>
      <c r="H43">
        <f>2</f>
        <v>2</v>
      </c>
      <c r="I43" t="str">
        <f t="shared" si="8"/>
        <v>EX_etoh_e</v>
      </c>
      <c r="J43">
        <f>LOG10(Table1[[#This Row],[Time]])</f>
        <v>0.86934908075909301</v>
      </c>
    </row>
    <row r="44" spans="1:10" x14ac:dyDescent="0.45">
      <c r="A44">
        <v>42</v>
      </c>
      <c r="B44">
        <v>0.18920999999999999</v>
      </c>
      <c r="C44">
        <v>17.202919999999999</v>
      </c>
      <c r="D44">
        <v>7.0179999999999998</v>
      </c>
      <c r="E44" t="str">
        <f t="shared" si="9"/>
        <v>O</v>
      </c>
      <c r="F44">
        <v>70</v>
      </c>
      <c r="G44" t="str">
        <f t="shared" si="7"/>
        <v>iJO1366</v>
      </c>
      <c r="H44">
        <f>2</f>
        <v>2</v>
      </c>
      <c r="I44" t="str">
        <f t="shared" si="8"/>
        <v>EX_etoh_e</v>
      </c>
      <c r="J44">
        <f>LOG10(Table1[[#This Row],[Time]])</f>
        <v>0.84621336387938739</v>
      </c>
    </row>
    <row r="45" spans="1:10" x14ac:dyDescent="0.45">
      <c r="A45">
        <v>43</v>
      </c>
      <c r="B45">
        <v>0.19486000000000001</v>
      </c>
      <c r="C45">
        <v>16.889250000000001</v>
      </c>
      <c r="D45">
        <v>6.2910000000000004</v>
      </c>
      <c r="E45" t="str">
        <f t="shared" si="9"/>
        <v>O</v>
      </c>
      <c r="F45">
        <v>80</v>
      </c>
      <c r="G45" t="str">
        <f t="shared" si="7"/>
        <v>iJO1366</v>
      </c>
      <c r="H45">
        <f>2</f>
        <v>2</v>
      </c>
      <c r="I45" t="str">
        <f t="shared" si="8"/>
        <v>EX_etoh_e</v>
      </c>
      <c r="J45">
        <f>LOG10(Table1[[#This Row],[Time]])</f>
        <v>0.79871968518500636</v>
      </c>
    </row>
    <row r="46" spans="1:10" x14ac:dyDescent="0.45">
      <c r="A46">
        <v>44</v>
      </c>
      <c r="B46">
        <v>0.23865</v>
      </c>
      <c r="C46">
        <v>8.4457000000000004</v>
      </c>
      <c r="D46">
        <v>3.91</v>
      </c>
      <c r="E46" t="str">
        <f t="shared" si="9"/>
        <v>O</v>
      </c>
      <c r="F46">
        <v>90</v>
      </c>
      <c r="G46" t="str">
        <f t="shared" si="7"/>
        <v>iJO1366</v>
      </c>
      <c r="H46">
        <f>2</f>
        <v>2</v>
      </c>
      <c r="I46" t="str">
        <f t="shared" si="8"/>
        <v>EX_etoh_e</v>
      </c>
      <c r="J46">
        <f>LOG10(Table1[[#This Row],[Time]])</f>
        <v>0.59217675739586684</v>
      </c>
    </row>
    <row r="47" spans="1:10" x14ac:dyDescent="0.45">
      <c r="A47">
        <v>45</v>
      </c>
      <c r="B47">
        <v>0.18920999999999999</v>
      </c>
      <c r="C47">
        <v>17.202919999999999</v>
      </c>
      <c r="D47">
        <v>8.3710000000000004</v>
      </c>
      <c r="E47" t="str">
        <f t="shared" ref="E47:E55" si="10">"P"</f>
        <v>P</v>
      </c>
      <c r="F47">
        <v>10</v>
      </c>
      <c r="G47" t="str">
        <f t="shared" si="7"/>
        <v>iJO1366</v>
      </c>
      <c r="H47">
        <f>2</f>
        <v>2</v>
      </c>
      <c r="I47" t="str">
        <f t="shared" si="8"/>
        <v>EX_etoh_e</v>
      </c>
      <c r="J47">
        <f>LOG10(Table1[[#This Row],[Time]])</f>
        <v>0.9227773419287979</v>
      </c>
    </row>
    <row r="48" spans="1:10" x14ac:dyDescent="0.45">
      <c r="A48">
        <v>46</v>
      </c>
      <c r="B48">
        <v>0.18920999999999999</v>
      </c>
      <c r="C48">
        <v>17.202929999999999</v>
      </c>
      <c r="D48">
        <v>7.9729999999999999</v>
      </c>
      <c r="E48" t="str">
        <f t="shared" si="10"/>
        <v>P</v>
      </c>
      <c r="F48">
        <v>20</v>
      </c>
      <c r="G48" t="str">
        <f t="shared" si="7"/>
        <v>iJO1366</v>
      </c>
      <c r="H48">
        <f>2</f>
        <v>2</v>
      </c>
      <c r="I48" t="str">
        <f t="shared" si="8"/>
        <v>EX_etoh_e</v>
      </c>
      <c r="J48">
        <f>LOG10(Table1[[#This Row],[Time]])</f>
        <v>0.90162176409335715</v>
      </c>
    </row>
    <row r="49" spans="1:10" x14ac:dyDescent="0.45">
      <c r="A49">
        <v>47</v>
      </c>
      <c r="B49">
        <v>0.18920999999999999</v>
      </c>
      <c r="C49">
        <v>17.202919999999999</v>
      </c>
      <c r="D49">
        <v>7.46</v>
      </c>
      <c r="E49" t="str">
        <f t="shared" si="10"/>
        <v>P</v>
      </c>
      <c r="F49">
        <v>30</v>
      </c>
      <c r="G49" t="str">
        <f t="shared" si="7"/>
        <v>iJO1366</v>
      </c>
      <c r="H49">
        <f>2</f>
        <v>2</v>
      </c>
      <c r="I49" t="str">
        <f t="shared" si="8"/>
        <v>EX_etoh_e</v>
      </c>
      <c r="J49">
        <f>LOG10(Table1[[#This Row],[Time]])</f>
        <v>0.87273882747266884</v>
      </c>
    </row>
    <row r="50" spans="1:10" x14ac:dyDescent="0.45">
      <c r="A50">
        <v>48</v>
      </c>
      <c r="B50">
        <v>0.18920999999999999</v>
      </c>
      <c r="C50">
        <v>17.202919999999999</v>
      </c>
      <c r="D50">
        <v>6.2720000000000002</v>
      </c>
      <c r="E50" t="str">
        <f t="shared" si="10"/>
        <v>P</v>
      </c>
      <c r="F50">
        <v>40</v>
      </c>
      <c r="G50" t="str">
        <f t="shared" si="7"/>
        <v>iJO1366</v>
      </c>
      <c r="H50">
        <f>2</f>
        <v>2</v>
      </c>
      <c r="I50" t="str">
        <f t="shared" si="8"/>
        <v>EX_etoh_e</v>
      </c>
      <c r="J50">
        <f>LOG10(Table1[[#This Row],[Time]])</f>
        <v>0.79740604967638207</v>
      </c>
    </row>
    <row r="51" spans="1:10" x14ac:dyDescent="0.45">
      <c r="A51">
        <v>49</v>
      </c>
      <c r="B51">
        <v>0.18920999999999999</v>
      </c>
      <c r="C51">
        <v>17.202919999999999</v>
      </c>
      <c r="D51">
        <v>5.7030000000000003</v>
      </c>
      <c r="E51" t="str">
        <f t="shared" si="10"/>
        <v>P</v>
      </c>
      <c r="F51">
        <v>50</v>
      </c>
      <c r="G51" t="str">
        <f t="shared" si="7"/>
        <v>iJO1366</v>
      </c>
      <c r="H51">
        <f>2</f>
        <v>2</v>
      </c>
      <c r="I51" t="str">
        <f t="shared" si="8"/>
        <v>EX_etoh_e</v>
      </c>
      <c r="J51">
        <f>LOG10(Table1[[#This Row],[Time]])</f>
        <v>0.75610337158510554</v>
      </c>
    </row>
    <row r="52" spans="1:10" x14ac:dyDescent="0.45">
      <c r="A52">
        <v>50</v>
      </c>
      <c r="B52">
        <v>0.18920999999999999</v>
      </c>
      <c r="C52">
        <v>17.202919999999999</v>
      </c>
      <c r="D52">
        <v>5.0129999999999999</v>
      </c>
      <c r="E52" t="str">
        <f t="shared" si="10"/>
        <v>P</v>
      </c>
      <c r="F52">
        <v>60</v>
      </c>
      <c r="G52" t="str">
        <f t="shared" si="7"/>
        <v>iJO1366</v>
      </c>
      <c r="H52">
        <f>2</f>
        <v>2</v>
      </c>
      <c r="I52" t="str">
        <f t="shared" si="8"/>
        <v>EX_etoh_e</v>
      </c>
      <c r="J52">
        <f>LOG10(Table1[[#This Row],[Time]])</f>
        <v>0.70009770461305376</v>
      </c>
    </row>
    <row r="53" spans="1:10" x14ac:dyDescent="0.45">
      <c r="A53">
        <v>51</v>
      </c>
      <c r="B53">
        <v>0.18920999999999999</v>
      </c>
      <c r="C53">
        <v>17.202919999999999</v>
      </c>
      <c r="D53">
        <v>5.5330000000000004</v>
      </c>
      <c r="E53" t="str">
        <f t="shared" si="10"/>
        <v>P</v>
      </c>
      <c r="F53">
        <v>70</v>
      </c>
      <c r="G53" t="str">
        <f t="shared" si="7"/>
        <v>iJO1366</v>
      </c>
      <c r="H53">
        <f>2</f>
        <v>2</v>
      </c>
      <c r="I53" t="str">
        <f t="shared" si="8"/>
        <v>EX_etoh_e</v>
      </c>
      <c r="J53">
        <f>LOG10(Table1[[#This Row],[Time]])</f>
        <v>0.74296067021415246</v>
      </c>
    </row>
    <row r="54" spans="1:10" x14ac:dyDescent="0.45">
      <c r="A54">
        <v>52</v>
      </c>
      <c r="B54">
        <v>0.19717999999999999</v>
      </c>
      <c r="C54">
        <v>16.450050000000001</v>
      </c>
      <c r="D54">
        <v>3.78</v>
      </c>
      <c r="E54" t="str">
        <f t="shared" si="10"/>
        <v>P</v>
      </c>
      <c r="F54">
        <v>80</v>
      </c>
      <c r="G54" t="str">
        <f t="shared" si="7"/>
        <v>iJO1366</v>
      </c>
      <c r="H54">
        <f>2</f>
        <v>2</v>
      </c>
      <c r="I54" t="str">
        <f t="shared" si="8"/>
        <v>EX_etoh_e</v>
      </c>
      <c r="J54">
        <f>LOG10(Table1[[#This Row],[Time]])</f>
        <v>0.57749179983722532</v>
      </c>
    </row>
    <row r="55" spans="1:10" x14ac:dyDescent="0.45">
      <c r="A55">
        <v>53</v>
      </c>
      <c r="B55">
        <v>0.23865</v>
      </c>
      <c r="C55">
        <v>8.4457000000000004</v>
      </c>
      <c r="D55">
        <v>2.0529999999999999</v>
      </c>
      <c r="E55" t="str">
        <f t="shared" si="10"/>
        <v>P</v>
      </c>
      <c r="F55">
        <v>90</v>
      </c>
      <c r="G55" t="str">
        <f t="shared" si="7"/>
        <v>iJO1366</v>
      </c>
      <c r="H55">
        <f>2</f>
        <v>2</v>
      </c>
      <c r="I55" t="str">
        <f t="shared" si="8"/>
        <v>EX_etoh_e</v>
      </c>
      <c r="J55">
        <f>LOG10(Table1[[#This Row],[Time]])</f>
        <v>0.31238894937059186</v>
      </c>
    </row>
    <row r="56" spans="1:10" x14ac:dyDescent="0.45">
      <c r="A56">
        <v>54</v>
      </c>
      <c r="B56">
        <v>7.9189999999999997E-2</v>
      </c>
      <c r="C56">
        <v>37.84892</v>
      </c>
      <c r="D56">
        <v>20.353999999999999</v>
      </c>
      <c r="E56" t="str">
        <f t="shared" ref="E56:E64" si="11">"M"</f>
        <v>M</v>
      </c>
      <c r="F56">
        <v>10</v>
      </c>
      <c r="G56" t="str">
        <f t="shared" si="7"/>
        <v>iJO1366</v>
      </c>
      <c r="H56">
        <f>2</f>
        <v>2</v>
      </c>
      <c r="I56" t="str">
        <f>"EX_for_e"</f>
        <v>EX_for_e</v>
      </c>
      <c r="J56">
        <f>LOG10(Table1[[#This Row],[Time]])</f>
        <v>1.3086497701813846</v>
      </c>
    </row>
    <row r="57" spans="1:10" x14ac:dyDescent="0.45">
      <c r="A57">
        <v>55</v>
      </c>
      <c r="B57">
        <v>7.9189999999999997E-2</v>
      </c>
      <c r="C57">
        <v>37.848379999999999</v>
      </c>
      <c r="D57">
        <v>19.824000000000002</v>
      </c>
      <c r="E57" t="str">
        <f t="shared" si="11"/>
        <v>M</v>
      </c>
      <c r="F57">
        <v>20</v>
      </c>
      <c r="G57" t="str">
        <f t="shared" si="7"/>
        <v>iJO1366</v>
      </c>
      <c r="H57">
        <f>2</f>
        <v>2</v>
      </c>
      <c r="I57" t="str">
        <f t="shared" ref="I57:I82" si="12">"EX_for_e"</f>
        <v>EX_for_e</v>
      </c>
      <c r="J57">
        <f>LOG10(Table1[[#This Row],[Time]])</f>
        <v>1.2971912890319883</v>
      </c>
    </row>
    <row r="58" spans="1:10" x14ac:dyDescent="0.45">
      <c r="A58">
        <v>56</v>
      </c>
      <c r="B58">
        <v>7.9189999999999997E-2</v>
      </c>
      <c r="C58">
        <v>37.848379999999999</v>
      </c>
      <c r="D58">
        <v>13.85</v>
      </c>
      <c r="E58" t="str">
        <f t="shared" si="11"/>
        <v>M</v>
      </c>
      <c r="F58">
        <v>30</v>
      </c>
      <c r="G58" t="str">
        <f t="shared" si="7"/>
        <v>iJO1366</v>
      </c>
      <c r="H58">
        <f>2</f>
        <v>2</v>
      </c>
      <c r="I58" t="str">
        <f t="shared" si="12"/>
        <v>EX_for_e</v>
      </c>
      <c r="J58">
        <f>LOG10(Table1[[#This Row],[Time]])</f>
        <v>1.1414497734004674</v>
      </c>
    </row>
    <row r="59" spans="1:10" x14ac:dyDescent="0.45">
      <c r="A59">
        <v>57</v>
      </c>
      <c r="B59">
        <v>0.12719</v>
      </c>
      <c r="C59">
        <v>36.544469999999997</v>
      </c>
      <c r="D59">
        <v>19.006</v>
      </c>
      <c r="E59" t="str">
        <f t="shared" si="11"/>
        <v>M</v>
      </c>
      <c r="F59">
        <v>40</v>
      </c>
      <c r="G59" t="str">
        <f t="shared" si="7"/>
        <v>iJO1366</v>
      </c>
      <c r="H59">
        <f>2</f>
        <v>2</v>
      </c>
      <c r="I59" t="str">
        <f t="shared" si="12"/>
        <v>EX_for_e</v>
      </c>
      <c r="J59">
        <f>LOG10(Table1[[#This Row],[Time]])</f>
        <v>1.2788907249286785</v>
      </c>
    </row>
    <row r="60" spans="1:10" x14ac:dyDescent="0.45">
      <c r="A60">
        <v>58</v>
      </c>
      <c r="B60">
        <v>0.12719</v>
      </c>
      <c r="C60">
        <v>36.54448</v>
      </c>
      <c r="D60">
        <v>11.170999999999999</v>
      </c>
      <c r="E60" t="str">
        <f t="shared" si="11"/>
        <v>M</v>
      </c>
      <c r="F60">
        <v>50</v>
      </c>
      <c r="G60" t="str">
        <f t="shared" si="7"/>
        <v>iJO1366</v>
      </c>
      <c r="H60">
        <f>2</f>
        <v>2</v>
      </c>
      <c r="I60" t="str">
        <f t="shared" si="12"/>
        <v>EX_for_e</v>
      </c>
      <c r="J60">
        <f>LOG10(Table1[[#This Row],[Time]])</f>
        <v>1.0480920518123722</v>
      </c>
    </row>
    <row r="61" spans="1:10" x14ac:dyDescent="0.45">
      <c r="A61">
        <v>59</v>
      </c>
      <c r="B61">
        <v>0.19159999999999999</v>
      </c>
      <c r="C61">
        <v>35.23807</v>
      </c>
      <c r="D61">
        <v>19.646999999999998</v>
      </c>
      <c r="E61" t="str">
        <f t="shared" si="11"/>
        <v>M</v>
      </c>
      <c r="F61">
        <v>60</v>
      </c>
      <c r="G61" t="str">
        <f t="shared" ref="G61:G92" si="13">"iJO1366"</f>
        <v>iJO1366</v>
      </c>
      <c r="H61">
        <f>2</f>
        <v>2</v>
      </c>
      <c r="I61" t="str">
        <f t="shared" si="12"/>
        <v>EX_for_e</v>
      </c>
      <c r="J61">
        <f>LOG10(Table1[[#This Row],[Time]])</f>
        <v>1.293296245148464</v>
      </c>
    </row>
    <row r="62" spans="1:10" x14ac:dyDescent="0.45">
      <c r="A62">
        <v>60</v>
      </c>
      <c r="B62">
        <v>0.19159999999999999</v>
      </c>
      <c r="C62">
        <v>35.238050000000001</v>
      </c>
      <c r="D62">
        <v>5.9119999999999999</v>
      </c>
      <c r="E62" t="str">
        <f t="shared" si="11"/>
        <v>M</v>
      </c>
      <c r="F62">
        <v>70</v>
      </c>
      <c r="G62" t="str">
        <f t="shared" si="13"/>
        <v>iJO1366</v>
      </c>
      <c r="H62">
        <f>2</f>
        <v>2</v>
      </c>
      <c r="I62" t="str">
        <f t="shared" si="12"/>
        <v>EX_for_e</v>
      </c>
      <c r="J62">
        <f>LOG10(Table1[[#This Row],[Time]])</f>
        <v>0.77173442538676928</v>
      </c>
    </row>
    <row r="63" spans="1:10" x14ac:dyDescent="0.45">
      <c r="A63">
        <v>61</v>
      </c>
      <c r="B63">
        <v>0.19370000000000001</v>
      </c>
      <c r="C63">
        <v>34.890389999999996</v>
      </c>
      <c r="D63">
        <v>7.45</v>
      </c>
      <c r="E63" t="str">
        <f t="shared" si="11"/>
        <v>M</v>
      </c>
      <c r="F63">
        <v>80</v>
      </c>
      <c r="G63" t="str">
        <f t="shared" si="13"/>
        <v>iJO1366</v>
      </c>
      <c r="H63">
        <f>2</f>
        <v>2</v>
      </c>
      <c r="I63" t="str">
        <f t="shared" si="12"/>
        <v>EX_for_e</v>
      </c>
      <c r="J63">
        <f>LOG10(Table1[[#This Row],[Time]])</f>
        <v>0.87215627274829288</v>
      </c>
    </row>
    <row r="64" spans="1:10" x14ac:dyDescent="0.45">
      <c r="A64">
        <v>62</v>
      </c>
      <c r="B64">
        <v>0.22286</v>
      </c>
      <c r="C64">
        <v>17.449120000000001</v>
      </c>
      <c r="D64">
        <v>15.031000000000001</v>
      </c>
      <c r="E64" t="str">
        <f t="shared" si="11"/>
        <v>M</v>
      </c>
      <c r="F64">
        <v>90</v>
      </c>
      <c r="G64" t="str">
        <f t="shared" si="13"/>
        <v>iJO1366</v>
      </c>
      <c r="H64">
        <f>2</f>
        <v>2</v>
      </c>
      <c r="I64" t="str">
        <f t="shared" si="12"/>
        <v>EX_for_e</v>
      </c>
      <c r="J64">
        <f>LOG10(Table1[[#This Row],[Time]])</f>
        <v>1.1769878748008109</v>
      </c>
    </row>
    <row r="65" spans="1:10" x14ac:dyDescent="0.45">
      <c r="A65">
        <v>63</v>
      </c>
      <c r="B65">
        <v>7.9189999999999997E-2</v>
      </c>
      <c r="C65">
        <v>37.848370000000003</v>
      </c>
      <c r="D65">
        <v>10.643000000000001</v>
      </c>
      <c r="E65" t="str">
        <f t="shared" ref="E65:E73" si="14">"O"</f>
        <v>O</v>
      </c>
      <c r="F65">
        <v>10</v>
      </c>
      <c r="G65" t="str">
        <f t="shared" si="13"/>
        <v>iJO1366</v>
      </c>
      <c r="H65">
        <f>2</f>
        <v>2</v>
      </c>
      <c r="I65" t="str">
        <f t="shared" si="12"/>
        <v>EX_for_e</v>
      </c>
      <c r="J65">
        <f>LOG10(Table1[[#This Row],[Time]])</f>
        <v>1.0270640621510454</v>
      </c>
    </row>
    <row r="66" spans="1:10" x14ac:dyDescent="0.45">
      <c r="A66">
        <v>64</v>
      </c>
      <c r="B66">
        <v>7.9189999999999997E-2</v>
      </c>
      <c r="C66">
        <v>37.8489</v>
      </c>
      <c r="D66">
        <v>10.086</v>
      </c>
      <c r="E66" t="str">
        <f t="shared" si="14"/>
        <v>O</v>
      </c>
      <c r="F66">
        <v>20</v>
      </c>
      <c r="G66" t="str">
        <f t="shared" si="13"/>
        <v>iJO1366</v>
      </c>
      <c r="H66">
        <f>2</f>
        <v>2</v>
      </c>
      <c r="I66" t="str">
        <f t="shared" si="12"/>
        <v>EX_for_e</v>
      </c>
      <c r="J66">
        <f>LOG10(Table1[[#This Row],[Time]])</f>
        <v>1.0037189638231145</v>
      </c>
    </row>
    <row r="67" spans="1:10" x14ac:dyDescent="0.45">
      <c r="A67">
        <v>65</v>
      </c>
      <c r="B67">
        <v>7.9189999999999997E-2</v>
      </c>
      <c r="C67">
        <v>37.848909999999997</v>
      </c>
      <c r="D67">
        <v>10.263</v>
      </c>
      <c r="E67" t="str">
        <f t="shared" si="14"/>
        <v>O</v>
      </c>
      <c r="F67">
        <v>30</v>
      </c>
      <c r="G67" t="str">
        <f t="shared" si="13"/>
        <v>iJO1366</v>
      </c>
      <c r="H67">
        <f>2</f>
        <v>2</v>
      </c>
      <c r="I67" t="str">
        <f t="shared" si="12"/>
        <v>EX_for_e</v>
      </c>
      <c r="J67">
        <f>LOG10(Table1[[#This Row],[Time]])</f>
        <v>1.011274328904725</v>
      </c>
    </row>
    <row r="68" spans="1:10" x14ac:dyDescent="0.45">
      <c r="A68">
        <v>66</v>
      </c>
      <c r="B68">
        <v>0.12719</v>
      </c>
      <c r="C68">
        <v>36.544440000000002</v>
      </c>
      <c r="D68">
        <v>8.1359999999999992</v>
      </c>
      <c r="E68" t="str">
        <f t="shared" si="14"/>
        <v>O</v>
      </c>
      <c r="F68">
        <v>40</v>
      </c>
      <c r="G68" t="str">
        <f t="shared" si="13"/>
        <v>iJO1366</v>
      </c>
      <c r="H68">
        <f>2</f>
        <v>2</v>
      </c>
      <c r="I68" t="str">
        <f t="shared" si="12"/>
        <v>EX_for_e</v>
      </c>
      <c r="J68">
        <f>LOG10(Table1[[#This Row],[Time]])</f>
        <v>0.91041093991468813</v>
      </c>
    </row>
    <row r="69" spans="1:10" x14ac:dyDescent="0.45">
      <c r="A69">
        <v>67</v>
      </c>
      <c r="B69">
        <v>0.12719</v>
      </c>
      <c r="C69">
        <v>36.545499999999997</v>
      </c>
      <c r="D69">
        <v>7.5149999999999997</v>
      </c>
      <c r="E69" t="str">
        <f t="shared" si="14"/>
        <v>O</v>
      </c>
      <c r="F69">
        <v>50</v>
      </c>
      <c r="G69" t="str">
        <f t="shared" si="13"/>
        <v>iJO1366</v>
      </c>
      <c r="H69">
        <f>2</f>
        <v>2</v>
      </c>
      <c r="I69" t="str">
        <f t="shared" si="12"/>
        <v>EX_for_e</v>
      </c>
      <c r="J69">
        <f>LOG10(Table1[[#This Row],[Time]])</f>
        <v>0.87592898492292692</v>
      </c>
    </row>
    <row r="70" spans="1:10" x14ac:dyDescent="0.45">
      <c r="A70">
        <v>68</v>
      </c>
      <c r="B70">
        <v>0.19159999999999999</v>
      </c>
      <c r="C70">
        <v>35.238010000000003</v>
      </c>
      <c r="D70">
        <v>6.3689999999999998</v>
      </c>
      <c r="E70" t="str">
        <f t="shared" si="14"/>
        <v>O</v>
      </c>
      <c r="F70">
        <v>60</v>
      </c>
      <c r="G70" t="str">
        <f t="shared" si="13"/>
        <v>iJO1366</v>
      </c>
      <c r="H70">
        <f>2</f>
        <v>2</v>
      </c>
      <c r="I70" t="str">
        <f t="shared" si="12"/>
        <v>EX_for_e</v>
      </c>
      <c r="J70">
        <f>LOG10(Table1[[#This Row],[Time]])</f>
        <v>0.80407124888566117</v>
      </c>
    </row>
    <row r="71" spans="1:10" x14ac:dyDescent="0.45">
      <c r="A71">
        <v>69</v>
      </c>
      <c r="B71">
        <v>0.19159999999999999</v>
      </c>
      <c r="C71">
        <v>35.238039999999998</v>
      </c>
      <c r="D71">
        <v>6.4160000000000004</v>
      </c>
      <c r="E71" t="str">
        <f t="shared" si="14"/>
        <v>O</v>
      </c>
      <c r="F71">
        <v>70</v>
      </c>
      <c r="G71" t="str">
        <f t="shared" si="13"/>
        <v>iJO1366</v>
      </c>
      <c r="H71">
        <f>2</f>
        <v>2</v>
      </c>
      <c r="I71" t="str">
        <f t="shared" si="12"/>
        <v>EX_for_e</v>
      </c>
      <c r="J71">
        <f>LOG10(Table1[[#This Row],[Time]])</f>
        <v>0.80726435527610707</v>
      </c>
    </row>
    <row r="72" spans="1:10" x14ac:dyDescent="0.45">
      <c r="A72">
        <v>70</v>
      </c>
      <c r="B72">
        <v>0.19370000000000001</v>
      </c>
      <c r="C72">
        <v>34.890349999999998</v>
      </c>
      <c r="D72">
        <v>5.2190000000000003</v>
      </c>
      <c r="E72" t="str">
        <f t="shared" si="14"/>
        <v>O</v>
      </c>
      <c r="F72">
        <v>80</v>
      </c>
      <c r="G72" t="str">
        <f t="shared" si="13"/>
        <v>iJO1366</v>
      </c>
      <c r="H72">
        <f>2</f>
        <v>2</v>
      </c>
      <c r="I72" t="str">
        <f t="shared" si="12"/>
        <v>EX_for_e</v>
      </c>
      <c r="J72">
        <f>LOG10(Table1[[#This Row],[Time]])</f>
        <v>0.71758729685546041</v>
      </c>
    </row>
    <row r="73" spans="1:10" x14ac:dyDescent="0.45">
      <c r="A73">
        <v>71</v>
      </c>
      <c r="B73">
        <v>0.22286</v>
      </c>
      <c r="C73">
        <v>17.449010000000001</v>
      </c>
      <c r="D73">
        <v>3.7930000000000001</v>
      </c>
      <c r="E73" t="str">
        <f t="shared" si="14"/>
        <v>O</v>
      </c>
      <c r="F73">
        <v>90</v>
      </c>
      <c r="G73" t="str">
        <f t="shared" si="13"/>
        <v>iJO1366</v>
      </c>
      <c r="H73">
        <f>2</f>
        <v>2</v>
      </c>
      <c r="I73" t="str">
        <f t="shared" si="12"/>
        <v>EX_for_e</v>
      </c>
      <c r="J73">
        <f>LOG10(Table1[[#This Row],[Time]])</f>
        <v>0.57898284270279055</v>
      </c>
    </row>
    <row r="74" spans="1:10" x14ac:dyDescent="0.45">
      <c r="A74">
        <v>72</v>
      </c>
      <c r="B74">
        <v>5.0200000000000002E-2</v>
      </c>
      <c r="C74">
        <v>28.77037</v>
      </c>
      <c r="D74">
        <v>7.5289999999999999</v>
      </c>
      <c r="E74" t="str">
        <f t="shared" ref="E74:E82" si="15">"P"</f>
        <v>P</v>
      </c>
      <c r="F74">
        <v>10</v>
      </c>
      <c r="G74" t="str">
        <f t="shared" si="13"/>
        <v>iJO1366</v>
      </c>
      <c r="H74">
        <f>2</f>
        <v>2</v>
      </c>
      <c r="I74" t="str">
        <f t="shared" si="12"/>
        <v>EX_for_e</v>
      </c>
      <c r="J74">
        <f>LOG10(Table1[[#This Row],[Time]])</f>
        <v>0.87673729714066451</v>
      </c>
    </row>
    <row r="75" spans="1:10" x14ac:dyDescent="0.45">
      <c r="A75">
        <v>73</v>
      </c>
      <c r="B75">
        <v>5.0200000000000002E-2</v>
      </c>
      <c r="C75">
        <v>28.77037</v>
      </c>
      <c r="D75">
        <v>7.7969999999999997</v>
      </c>
      <c r="E75" t="str">
        <f t="shared" si="15"/>
        <v>P</v>
      </c>
      <c r="F75">
        <v>20</v>
      </c>
      <c r="G75" t="str">
        <f t="shared" si="13"/>
        <v>iJO1366</v>
      </c>
      <c r="H75">
        <f>2</f>
        <v>2</v>
      </c>
      <c r="I75" t="str">
        <f t="shared" si="12"/>
        <v>EX_for_e</v>
      </c>
      <c r="J75">
        <f>LOG10(Table1[[#This Row],[Time]])</f>
        <v>0.89192753422067506</v>
      </c>
    </row>
    <row r="76" spans="1:10" x14ac:dyDescent="0.45">
      <c r="A76">
        <v>74</v>
      </c>
      <c r="B76">
        <v>0.15106</v>
      </c>
      <c r="C76">
        <v>26.64939</v>
      </c>
      <c r="D76">
        <v>7.4459999999999997</v>
      </c>
      <c r="E76" t="str">
        <f t="shared" si="15"/>
        <v>P</v>
      </c>
      <c r="F76">
        <v>30</v>
      </c>
      <c r="G76" t="str">
        <f t="shared" si="13"/>
        <v>iJO1366</v>
      </c>
      <c r="H76">
        <f>2</f>
        <v>2</v>
      </c>
      <c r="I76" t="str">
        <f t="shared" si="12"/>
        <v>EX_for_e</v>
      </c>
      <c r="J76">
        <f>LOG10(Table1[[#This Row],[Time]])</f>
        <v>0.87192303188237341</v>
      </c>
    </row>
    <row r="77" spans="1:10" x14ac:dyDescent="0.45">
      <c r="A77">
        <v>75</v>
      </c>
      <c r="B77">
        <v>0.15106</v>
      </c>
      <c r="C77">
        <v>26.64939</v>
      </c>
      <c r="D77">
        <v>7.2290000000000001</v>
      </c>
      <c r="E77" t="str">
        <f t="shared" si="15"/>
        <v>P</v>
      </c>
      <c r="F77">
        <v>40</v>
      </c>
      <c r="G77" t="str">
        <f t="shared" si="13"/>
        <v>iJO1366</v>
      </c>
      <c r="H77">
        <f>2</f>
        <v>2</v>
      </c>
      <c r="I77" t="str">
        <f t="shared" si="12"/>
        <v>EX_for_e</v>
      </c>
      <c r="J77">
        <f>LOG10(Table1[[#This Row],[Time]])</f>
        <v>0.85907822474696938</v>
      </c>
    </row>
    <row r="78" spans="1:10" x14ac:dyDescent="0.45">
      <c r="A78">
        <v>76</v>
      </c>
      <c r="B78">
        <v>0.15106</v>
      </c>
      <c r="C78">
        <v>26.64939</v>
      </c>
      <c r="D78">
        <v>6.57</v>
      </c>
      <c r="E78" t="str">
        <f t="shared" si="15"/>
        <v>P</v>
      </c>
      <c r="F78">
        <v>50</v>
      </c>
      <c r="G78" t="str">
        <f t="shared" si="13"/>
        <v>iJO1366</v>
      </c>
      <c r="H78">
        <f>2</f>
        <v>2</v>
      </c>
      <c r="I78" t="str">
        <f t="shared" si="12"/>
        <v>EX_for_e</v>
      </c>
      <c r="J78">
        <f>LOG10(Table1[[#This Row],[Time]])</f>
        <v>0.81756536955978076</v>
      </c>
    </row>
    <row r="79" spans="1:10" x14ac:dyDescent="0.45">
      <c r="A79">
        <v>77</v>
      </c>
      <c r="B79">
        <v>0.15106</v>
      </c>
      <c r="C79">
        <v>26.64939</v>
      </c>
      <c r="D79">
        <v>6.0679999999999996</v>
      </c>
      <c r="E79" t="str">
        <f t="shared" si="15"/>
        <v>P</v>
      </c>
      <c r="F79">
        <v>60</v>
      </c>
      <c r="G79" t="str">
        <f t="shared" si="13"/>
        <v>iJO1366</v>
      </c>
      <c r="H79">
        <f>2</f>
        <v>2</v>
      </c>
      <c r="I79" t="str">
        <f t="shared" si="12"/>
        <v>EX_for_e</v>
      </c>
      <c r="J79">
        <f>LOG10(Table1[[#This Row],[Time]])</f>
        <v>0.78304557211469283</v>
      </c>
    </row>
    <row r="80" spans="1:10" x14ac:dyDescent="0.45">
      <c r="A80">
        <v>78</v>
      </c>
      <c r="B80">
        <v>0.19481000000000001</v>
      </c>
      <c r="C80">
        <v>17.808589999999999</v>
      </c>
      <c r="D80">
        <v>4.9610000000000003</v>
      </c>
      <c r="E80" t="str">
        <f t="shared" si="15"/>
        <v>P</v>
      </c>
      <c r="F80">
        <v>70</v>
      </c>
      <c r="G80" t="str">
        <f t="shared" si="13"/>
        <v>iJO1366</v>
      </c>
      <c r="H80">
        <f>2</f>
        <v>2</v>
      </c>
      <c r="I80" t="str">
        <f t="shared" si="12"/>
        <v>EX_for_e</v>
      </c>
      <c r="J80">
        <f>LOG10(Table1[[#This Row],[Time]])</f>
        <v>0.69556922703618562</v>
      </c>
    </row>
    <row r="81" spans="1:10" x14ac:dyDescent="0.45">
      <c r="A81">
        <v>79</v>
      </c>
      <c r="B81">
        <v>0.19481000000000001</v>
      </c>
      <c r="C81">
        <v>17.808589999999999</v>
      </c>
      <c r="D81">
        <v>4.1740000000000004</v>
      </c>
      <c r="E81" t="str">
        <f t="shared" si="15"/>
        <v>P</v>
      </c>
      <c r="F81">
        <v>80</v>
      </c>
      <c r="G81" t="str">
        <f t="shared" si="13"/>
        <v>iJO1366</v>
      </c>
      <c r="H81">
        <f>2</f>
        <v>2</v>
      </c>
      <c r="I81" t="str">
        <f t="shared" si="12"/>
        <v>EX_for_e</v>
      </c>
      <c r="J81">
        <f>LOG10(Table1[[#This Row],[Time]])</f>
        <v>0.62055244472943527</v>
      </c>
    </row>
    <row r="82" spans="1:10" x14ac:dyDescent="0.45">
      <c r="A82">
        <v>80</v>
      </c>
      <c r="B82">
        <v>0.22286</v>
      </c>
      <c r="C82">
        <v>17.449010000000001</v>
      </c>
      <c r="D82">
        <v>2.5299999999999998</v>
      </c>
      <c r="E82" t="str">
        <f t="shared" si="15"/>
        <v>P</v>
      </c>
      <c r="F82">
        <v>90</v>
      </c>
      <c r="G82" t="str">
        <f t="shared" si="13"/>
        <v>iJO1366</v>
      </c>
      <c r="H82">
        <f>2</f>
        <v>2</v>
      </c>
      <c r="I82" t="str">
        <f t="shared" si="12"/>
        <v>EX_for_e</v>
      </c>
      <c r="J82">
        <f>LOG10(Table1[[#This Row],[Time]])</f>
        <v>0.40312052117581787</v>
      </c>
    </row>
    <row r="83" spans="1:10" x14ac:dyDescent="0.45">
      <c r="A83">
        <v>81</v>
      </c>
      <c r="B83">
        <v>7.6920000000000002E-2</v>
      </c>
      <c r="C83">
        <v>18.862909999999999</v>
      </c>
      <c r="D83">
        <v>11.039</v>
      </c>
      <c r="E83" t="str">
        <f t="shared" ref="E83:E91" si="16">"M"</f>
        <v>M</v>
      </c>
      <c r="F83">
        <v>10</v>
      </c>
      <c r="G83" t="str">
        <f t="shared" si="13"/>
        <v>iJO1366</v>
      </c>
      <c r="H83">
        <f>2</f>
        <v>2</v>
      </c>
      <c r="I83" t="str">
        <f>"Ex_lac_e"</f>
        <v>Ex_lac_e</v>
      </c>
      <c r="J83">
        <f>LOG10(Table1[[#This Row],[Time]])</f>
        <v>1.0429297333431597</v>
      </c>
    </row>
    <row r="84" spans="1:10" x14ac:dyDescent="0.45">
      <c r="A84">
        <v>82</v>
      </c>
      <c r="B84">
        <v>7.6920000000000002E-2</v>
      </c>
      <c r="C84">
        <v>18.862909999999999</v>
      </c>
      <c r="D84">
        <v>17.030999999999999</v>
      </c>
      <c r="E84" t="str">
        <f t="shared" si="16"/>
        <v>M</v>
      </c>
      <c r="F84">
        <v>20</v>
      </c>
      <c r="G84" t="str">
        <f t="shared" si="13"/>
        <v>iJO1366</v>
      </c>
      <c r="H84">
        <f>2</f>
        <v>2</v>
      </c>
      <c r="I84" t="str">
        <f t="shared" ref="I84:I109" si="17">"Ex_lac_e"</f>
        <v>Ex_lac_e</v>
      </c>
      <c r="J84">
        <f>LOG10(Table1[[#This Row],[Time]])</f>
        <v>1.2312401489450753</v>
      </c>
    </row>
    <row r="85" spans="1:10" x14ac:dyDescent="0.45">
      <c r="A85">
        <v>83</v>
      </c>
      <c r="B85">
        <v>7.6920000000000002E-2</v>
      </c>
      <c r="C85">
        <v>18.862950000000001</v>
      </c>
      <c r="D85">
        <v>10.516</v>
      </c>
      <c r="E85" t="str">
        <f t="shared" si="16"/>
        <v>M</v>
      </c>
      <c r="F85">
        <v>30</v>
      </c>
      <c r="G85" t="str">
        <f t="shared" si="13"/>
        <v>iJO1366</v>
      </c>
      <c r="H85">
        <f>2</f>
        <v>2</v>
      </c>
      <c r="I85" t="str">
        <f t="shared" si="17"/>
        <v>Ex_lac_e</v>
      </c>
      <c r="J85">
        <f>LOG10(Table1[[#This Row],[Time]])</f>
        <v>1.0218505774343252</v>
      </c>
    </row>
    <row r="86" spans="1:10" x14ac:dyDescent="0.45">
      <c r="A86">
        <v>84</v>
      </c>
      <c r="B86">
        <v>0.18920999999999999</v>
      </c>
      <c r="C86">
        <v>17.202929999999999</v>
      </c>
      <c r="D86">
        <v>13.968</v>
      </c>
      <c r="E86" t="str">
        <f t="shared" si="16"/>
        <v>M</v>
      </c>
      <c r="F86">
        <v>40</v>
      </c>
      <c r="G86" t="str">
        <f t="shared" si="13"/>
        <v>iJO1366</v>
      </c>
      <c r="H86">
        <f>2</f>
        <v>2</v>
      </c>
      <c r="I86" t="str">
        <f t="shared" si="17"/>
        <v>Ex_lac_e</v>
      </c>
      <c r="J86">
        <f>LOG10(Table1[[#This Row],[Time]])</f>
        <v>1.1451342263614945</v>
      </c>
    </row>
    <row r="87" spans="1:10" x14ac:dyDescent="0.45">
      <c r="A87">
        <v>85</v>
      </c>
      <c r="B87">
        <v>0.18920999999999999</v>
      </c>
      <c r="C87">
        <v>17.20299</v>
      </c>
      <c r="D87">
        <v>7.0369999999999999</v>
      </c>
      <c r="E87" t="str">
        <f t="shared" si="16"/>
        <v>M</v>
      </c>
      <c r="F87">
        <v>50</v>
      </c>
      <c r="G87" t="str">
        <f t="shared" si="13"/>
        <v>iJO1366</v>
      </c>
      <c r="H87">
        <f>2</f>
        <v>2</v>
      </c>
      <c r="I87" t="str">
        <f t="shared" si="17"/>
        <v>Ex_lac_e</v>
      </c>
      <c r="J87">
        <f>LOG10(Table1[[#This Row],[Time]])</f>
        <v>0.84738755102739538</v>
      </c>
    </row>
    <row r="88" spans="1:10" x14ac:dyDescent="0.45">
      <c r="A88">
        <v>86</v>
      </c>
      <c r="B88">
        <v>0.18919</v>
      </c>
      <c r="C88">
        <v>17.203230000000001</v>
      </c>
      <c r="D88">
        <v>18.091000000000001</v>
      </c>
      <c r="E88" t="str">
        <f t="shared" si="16"/>
        <v>M</v>
      </c>
      <c r="F88">
        <v>60</v>
      </c>
      <c r="G88" t="str">
        <f t="shared" si="13"/>
        <v>iJO1366</v>
      </c>
      <c r="H88">
        <f>2</f>
        <v>2</v>
      </c>
      <c r="I88" t="str">
        <f t="shared" si="17"/>
        <v>Ex_lac_e</v>
      </c>
      <c r="J88">
        <f>LOG10(Table1[[#This Row],[Time]])</f>
        <v>1.2574625736303295</v>
      </c>
    </row>
    <row r="89" spans="1:10" x14ac:dyDescent="0.45">
      <c r="A89">
        <v>87</v>
      </c>
      <c r="B89">
        <v>0.18920999999999999</v>
      </c>
      <c r="C89">
        <v>17.203009999999999</v>
      </c>
      <c r="D89">
        <v>9.3119999999999994</v>
      </c>
      <c r="E89" t="str">
        <f t="shared" si="16"/>
        <v>M</v>
      </c>
      <c r="F89">
        <v>70</v>
      </c>
      <c r="G89" t="str">
        <f t="shared" si="13"/>
        <v>iJO1366</v>
      </c>
      <c r="H89">
        <f>2</f>
        <v>2</v>
      </c>
      <c r="I89" t="str">
        <f t="shared" si="17"/>
        <v>Ex_lac_e</v>
      </c>
      <c r="J89">
        <f>LOG10(Table1[[#This Row],[Time]])</f>
        <v>0.96904296730581319</v>
      </c>
    </row>
    <row r="90" spans="1:10" x14ac:dyDescent="0.45">
      <c r="A90">
        <v>88</v>
      </c>
      <c r="B90">
        <v>0.19320000000000001</v>
      </c>
      <c r="C90">
        <v>17.02543</v>
      </c>
      <c r="D90">
        <v>6.8090000000000002</v>
      </c>
      <c r="E90" t="str">
        <f t="shared" si="16"/>
        <v>M</v>
      </c>
      <c r="F90">
        <v>80</v>
      </c>
      <c r="G90" t="str">
        <f t="shared" si="13"/>
        <v>iJO1366</v>
      </c>
      <c r="H90">
        <f>2</f>
        <v>2</v>
      </c>
      <c r="I90" t="str">
        <f t="shared" si="17"/>
        <v>Ex_lac_e</v>
      </c>
      <c r="J90">
        <f>LOG10(Table1[[#This Row],[Time]])</f>
        <v>0.83308333417834302</v>
      </c>
    </row>
    <row r="91" spans="1:10" x14ac:dyDescent="0.45">
      <c r="A91">
        <v>89</v>
      </c>
      <c r="B91">
        <v>0.24084</v>
      </c>
      <c r="C91">
        <v>1.89E-3</v>
      </c>
      <c r="D91">
        <v>11.847</v>
      </c>
      <c r="E91" t="str">
        <f t="shared" si="16"/>
        <v>M</v>
      </c>
      <c r="F91">
        <v>90</v>
      </c>
      <c r="G91" t="str">
        <f t="shared" si="13"/>
        <v>iJO1366</v>
      </c>
      <c r="H91">
        <f>2</f>
        <v>2</v>
      </c>
      <c r="I91" t="str">
        <f t="shared" si="17"/>
        <v>Ex_lac_e</v>
      </c>
      <c r="J91">
        <f>LOG10(Table1[[#This Row],[Time]])</f>
        <v>1.0736083884562067</v>
      </c>
    </row>
    <row r="92" spans="1:10" x14ac:dyDescent="0.45">
      <c r="A92">
        <v>90</v>
      </c>
      <c r="B92">
        <v>7.6920000000000002E-2</v>
      </c>
      <c r="C92">
        <v>18.863019999999999</v>
      </c>
      <c r="D92">
        <v>9.4369999999999994</v>
      </c>
      <c r="E92" t="str">
        <f t="shared" ref="E92:E100" si="18">"O"</f>
        <v>O</v>
      </c>
      <c r="F92">
        <v>10</v>
      </c>
      <c r="G92" t="str">
        <f t="shared" si="13"/>
        <v>iJO1366</v>
      </c>
      <c r="H92">
        <f>2</f>
        <v>2</v>
      </c>
      <c r="I92" t="str">
        <f t="shared" si="17"/>
        <v>Ex_lac_e</v>
      </c>
      <c r="J92">
        <f>LOG10(Table1[[#This Row],[Time]])</f>
        <v>0.97483395504853998</v>
      </c>
    </row>
    <row r="93" spans="1:10" x14ac:dyDescent="0.45">
      <c r="A93">
        <v>91</v>
      </c>
      <c r="B93">
        <v>7.6920000000000002E-2</v>
      </c>
      <c r="C93">
        <v>18.862909999999999</v>
      </c>
      <c r="D93">
        <v>10.255000000000001</v>
      </c>
      <c r="E93" t="str">
        <f t="shared" si="18"/>
        <v>O</v>
      </c>
      <c r="F93">
        <v>20</v>
      </c>
      <c r="G93" t="str">
        <f t="shared" ref="G93:G109" si="19">"iJO1366"</f>
        <v>iJO1366</v>
      </c>
      <c r="H93">
        <f>2</f>
        <v>2</v>
      </c>
      <c r="I93" t="str">
        <f t="shared" si="17"/>
        <v>Ex_lac_e</v>
      </c>
      <c r="J93">
        <f>LOG10(Table1[[#This Row],[Time]])</f>
        <v>1.0109356647043852</v>
      </c>
    </row>
    <row r="94" spans="1:10" x14ac:dyDescent="0.45">
      <c r="A94">
        <v>92</v>
      </c>
      <c r="B94">
        <v>7.6920000000000002E-2</v>
      </c>
      <c r="C94">
        <v>18.863019999999999</v>
      </c>
      <c r="D94">
        <v>8.5500000000000007</v>
      </c>
      <c r="E94" t="str">
        <f t="shared" si="18"/>
        <v>O</v>
      </c>
      <c r="F94">
        <v>30</v>
      </c>
      <c r="G94" t="str">
        <f t="shared" si="19"/>
        <v>iJO1366</v>
      </c>
      <c r="H94">
        <f>2</f>
        <v>2</v>
      </c>
      <c r="I94" t="str">
        <f t="shared" si="17"/>
        <v>Ex_lac_e</v>
      </c>
      <c r="J94">
        <f>LOG10(Table1[[#This Row],[Time]])</f>
        <v>0.9319661147281727</v>
      </c>
    </row>
    <row r="95" spans="1:10" x14ac:dyDescent="0.45">
      <c r="A95">
        <v>93</v>
      </c>
      <c r="B95">
        <v>0.18920999999999999</v>
      </c>
      <c r="C95">
        <v>17.202919999999999</v>
      </c>
      <c r="D95">
        <v>6.9020000000000001</v>
      </c>
      <c r="E95" t="str">
        <f t="shared" si="18"/>
        <v>O</v>
      </c>
      <c r="F95">
        <v>40</v>
      </c>
      <c r="G95" t="str">
        <f t="shared" si="19"/>
        <v>iJO1366</v>
      </c>
      <c r="H95">
        <f>2</f>
        <v>2</v>
      </c>
      <c r="I95" t="str">
        <f t="shared" si="17"/>
        <v>Ex_lac_e</v>
      </c>
      <c r="J95">
        <f>LOG10(Table1[[#This Row],[Time]])</f>
        <v>0.83897495495546803</v>
      </c>
    </row>
    <row r="96" spans="1:10" x14ac:dyDescent="0.45">
      <c r="A96">
        <v>94</v>
      </c>
      <c r="B96">
        <v>0.18920999999999999</v>
      </c>
      <c r="C96">
        <v>17.202919999999999</v>
      </c>
      <c r="D96">
        <v>6.8620000000000001</v>
      </c>
      <c r="E96" t="str">
        <f t="shared" si="18"/>
        <v>O</v>
      </c>
      <c r="F96">
        <v>50</v>
      </c>
      <c r="G96" t="str">
        <f t="shared" si="19"/>
        <v>iJO1366</v>
      </c>
      <c r="H96">
        <f>2</f>
        <v>2</v>
      </c>
      <c r="I96" t="str">
        <f t="shared" si="17"/>
        <v>Ex_lac_e</v>
      </c>
      <c r="J96">
        <f>LOG10(Table1[[#This Row],[Time]])</f>
        <v>0.83645071372015456</v>
      </c>
    </row>
    <row r="97" spans="1:10" x14ac:dyDescent="0.45">
      <c r="A97">
        <v>95</v>
      </c>
      <c r="B97">
        <v>0.18920999999999999</v>
      </c>
      <c r="C97">
        <v>17.202929999999999</v>
      </c>
      <c r="D97">
        <v>7.0410000000000004</v>
      </c>
      <c r="E97" t="str">
        <f t="shared" si="18"/>
        <v>O</v>
      </c>
      <c r="F97">
        <v>60</v>
      </c>
      <c r="G97" t="str">
        <f t="shared" si="19"/>
        <v>iJO1366</v>
      </c>
      <c r="H97">
        <f>2</f>
        <v>2</v>
      </c>
      <c r="I97" t="str">
        <f t="shared" si="17"/>
        <v>Ex_lac_e</v>
      </c>
      <c r="J97">
        <f>LOG10(Table1[[#This Row],[Time]])</f>
        <v>0.84763434431825502</v>
      </c>
    </row>
    <row r="98" spans="1:10" x14ac:dyDescent="0.45">
      <c r="A98">
        <v>96</v>
      </c>
      <c r="B98">
        <v>0.18920999999999999</v>
      </c>
      <c r="C98">
        <v>17.202929999999999</v>
      </c>
      <c r="D98">
        <v>7.3609999999999998</v>
      </c>
      <c r="E98" t="str">
        <f t="shared" si="18"/>
        <v>O</v>
      </c>
      <c r="F98">
        <v>70</v>
      </c>
      <c r="G98" t="str">
        <f t="shared" si="19"/>
        <v>iJO1366</v>
      </c>
      <c r="H98">
        <f>2</f>
        <v>2</v>
      </c>
      <c r="I98" t="str">
        <f t="shared" si="17"/>
        <v>Ex_lac_e</v>
      </c>
      <c r="J98">
        <f>LOG10(Table1[[#This Row],[Time]])</f>
        <v>0.86693681773163933</v>
      </c>
    </row>
    <row r="99" spans="1:10" x14ac:dyDescent="0.45">
      <c r="A99">
        <v>97</v>
      </c>
      <c r="B99">
        <v>0.19370000000000001</v>
      </c>
      <c r="C99">
        <v>16.982289999999999</v>
      </c>
      <c r="D99">
        <v>6.01</v>
      </c>
      <c r="E99" t="str">
        <f t="shared" si="18"/>
        <v>O</v>
      </c>
      <c r="F99">
        <v>80</v>
      </c>
      <c r="G99" t="str">
        <f t="shared" si="19"/>
        <v>iJO1366</v>
      </c>
      <c r="H99">
        <f>2</f>
        <v>2</v>
      </c>
      <c r="I99" t="str">
        <f t="shared" si="17"/>
        <v>Ex_lac_e</v>
      </c>
      <c r="J99">
        <f>LOG10(Table1[[#This Row],[Time]])</f>
        <v>0.77887447200273952</v>
      </c>
    </row>
    <row r="100" spans="1:10" x14ac:dyDescent="0.45">
      <c r="A100">
        <v>98</v>
      </c>
      <c r="B100">
        <v>0.24149999999999999</v>
      </c>
      <c r="C100">
        <v>6.9999999999999994E-5</v>
      </c>
      <c r="D100">
        <v>4.0759999999999996</v>
      </c>
      <c r="E100" t="str">
        <f t="shared" si="18"/>
        <v>O</v>
      </c>
      <c r="F100">
        <v>90</v>
      </c>
      <c r="G100" t="str">
        <f t="shared" si="19"/>
        <v>iJO1366</v>
      </c>
      <c r="H100">
        <f>2</f>
        <v>2</v>
      </c>
      <c r="I100" t="str">
        <f t="shared" si="17"/>
        <v>Ex_lac_e</v>
      </c>
      <c r="J100">
        <f>LOG10(Table1[[#This Row],[Time]])</f>
        <v>0.61023417533438873</v>
      </c>
    </row>
    <row r="101" spans="1:10" x14ac:dyDescent="0.45">
      <c r="A101">
        <v>99</v>
      </c>
      <c r="B101">
        <v>0.18920999999999999</v>
      </c>
      <c r="C101">
        <v>17.202919999999999</v>
      </c>
      <c r="D101">
        <v>8.2349999999999994</v>
      </c>
      <c r="E101" t="str">
        <f t="shared" ref="E101:E109" si="20">"P"</f>
        <v>P</v>
      </c>
      <c r="F101">
        <v>10</v>
      </c>
      <c r="G101" t="str">
        <f t="shared" si="19"/>
        <v>iJO1366</v>
      </c>
      <c r="H101">
        <f>2</f>
        <v>2</v>
      </c>
      <c r="I101" t="str">
        <f t="shared" si="17"/>
        <v>Ex_lac_e</v>
      </c>
      <c r="J101">
        <f>LOG10(Table1[[#This Row],[Time]])</f>
        <v>0.91566360350577314</v>
      </c>
    </row>
    <row r="102" spans="1:10" x14ac:dyDescent="0.45">
      <c r="A102">
        <v>100</v>
      </c>
      <c r="B102">
        <v>0.18920999999999999</v>
      </c>
      <c r="C102">
        <v>17.202919999999999</v>
      </c>
      <c r="D102">
        <v>7.7069999999999999</v>
      </c>
      <c r="E102" t="str">
        <f t="shared" si="20"/>
        <v>P</v>
      </c>
      <c r="F102">
        <v>20</v>
      </c>
      <c r="G102" t="str">
        <f t="shared" si="19"/>
        <v>iJO1366</v>
      </c>
      <c r="H102">
        <f>2</f>
        <v>2</v>
      </c>
      <c r="I102" t="str">
        <f t="shared" si="17"/>
        <v>Ex_lac_e</v>
      </c>
      <c r="J102">
        <f>LOG10(Table1[[#This Row],[Time]])</f>
        <v>0.88688535898600862</v>
      </c>
    </row>
    <row r="103" spans="1:10" x14ac:dyDescent="0.45">
      <c r="A103">
        <v>101</v>
      </c>
      <c r="B103">
        <v>0.18920999999999999</v>
      </c>
      <c r="C103">
        <v>17.202919999999999</v>
      </c>
      <c r="D103">
        <v>6.891</v>
      </c>
      <c r="E103" t="str">
        <f t="shared" si="20"/>
        <v>P</v>
      </c>
      <c r="F103">
        <v>30</v>
      </c>
      <c r="G103" t="str">
        <f t="shared" si="19"/>
        <v>iJO1366</v>
      </c>
      <c r="H103">
        <f>2</f>
        <v>2</v>
      </c>
      <c r="I103" t="str">
        <f t="shared" si="17"/>
        <v>Ex_lac_e</v>
      </c>
      <c r="J103">
        <f>LOG10(Table1[[#This Row],[Time]])</f>
        <v>0.83828224991468847</v>
      </c>
    </row>
    <row r="104" spans="1:10" x14ac:dyDescent="0.45">
      <c r="A104">
        <v>102</v>
      </c>
      <c r="B104">
        <v>0.18920999999999999</v>
      </c>
      <c r="C104">
        <v>17.202919999999999</v>
      </c>
      <c r="D104">
        <v>4.2750000000000004</v>
      </c>
      <c r="E104" t="str">
        <f t="shared" si="20"/>
        <v>P</v>
      </c>
      <c r="F104">
        <v>40</v>
      </c>
      <c r="G104" t="str">
        <f t="shared" si="19"/>
        <v>iJO1366</v>
      </c>
      <c r="H104">
        <f>2</f>
        <v>2</v>
      </c>
      <c r="I104" t="str">
        <f t="shared" si="17"/>
        <v>Ex_lac_e</v>
      </c>
      <c r="J104">
        <f>LOG10(Table1[[#This Row],[Time]])</f>
        <v>0.63093611906419145</v>
      </c>
    </row>
    <row r="105" spans="1:10" x14ac:dyDescent="0.45">
      <c r="A105">
        <v>103</v>
      </c>
      <c r="B105">
        <v>0.18920999999999999</v>
      </c>
      <c r="C105">
        <v>17.202919999999999</v>
      </c>
      <c r="D105">
        <v>4.391</v>
      </c>
      <c r="E105" t="str">
        <f t="shared" si="20"/>
        <v>P</v>
      </c>
      <c r="F105">
        <v>50</v>
      </c>
      <c r="G105" t="str">
        <f t="shared" si="19"/>
        <v>iJO1366</v>
      </c>
      <c r="H105">
        <f>2</f>
        <v>2</v>
      </c>
      <c r="I105" t="str">
        <f t="shared" si="17"/>
        <v>Ex_lac_e</v>
      </c>
      <c r="J105">
        <f>LOG10(Table1[[#This Row],[Time]])</f>
        <v>0.64256343710438779</v>
      </c>
    </row>
    <row r="106" spans="1:10" x14ac:dyDescent="0.45">
      <c r="A106">
        <v>104</v>
      </c>
      <c r="B106">
        <v>0.18920999999999999</v>
      </c>
      <c r="C106">
        <v>17.202919999999999</v>
      </c>
      <c r="D106">
        <v>4.6029999999999998</v>
      </c>
      <c r="E106" t="str">
        <f t="shared" si="20"/>
        <v>P</v>
      </c>
      <c r="F106">
        <v>60</v>
      </c>
      <c r="G106" t="str">
        <f t="shared" si="19"/>
        <v>iJO1366</v>
      </c>
      <c r="H106">
        <f>2</f>
        <v>2</v>
      </c>
      <c r="I106" t="str">
        <f t="shared" si="17"/>
        <v>Ex_lac_e</v>
      </c>
      <c r="J106">
        <f>LOG10(Table1[[#This Row],[Time]])</f>
        <v>0.66304097489397418</v>
      </c>
    </row>
    <row r="107" spans="1:10" x14ac:dyDescent="0.45">
      <c r="A107">
        <v>105</v>
      </c>
      <c r="B107">
        <v>0.18923000000000001</v>
      </c>
      <c r="C107">
        <v>17.20271</v>
      </c>
      <c r="D107">
        <v>5.3730000000000002</v>
      </c>
      <c r="E107" t="str">
        <f t="shared" si="20"/>
        <v>P</v>
      </c>
      <c r="F107">
        <v>70</v>
      </c>
      <c r="G107" t="str">
        <f t="shared" si="19"/>
        <v>iJO1366</v>
      </c>
      <c r="H107">
        <f>2</f>
        <v>2</v>
      </c>
      <c r="I107" t="str">
        <f t="shared" si="17"/>
        <v>Ex_lac_e</v>
      </c>
      <c r="J107">
        <f>LOG10(Table1[[#This Row],[Time]])</f>
        <v>0.73021684056869396</v>
      </c>
    </row>
    <row r="108" spans="1:10" x14ac:dyDescent="0.45">
      <c r="A108">
        <v>106</v>
      </c>
      <c r="B108">
        <v>0.19481000000000001</v>
      </c>
      <c r="C108">
        <v>16.864070000000002</v>
      </c>
      <c r="D108">
        <v>4.1989999999999998</v>
      </c>
      <c r="E108" t="str">
        <f t="shared" si="20"/>
        <v>P</v>
      </c>
      <c r="F108">
        <v>80</v>
      </c>
      <c r="G108" t="str">
        <f t="shared" si="19"/>
        <v>iJO1366</v>
      </c>
      <c r="H108">
        <f>2</f>
        <v>2</v>
      </c>
      <c r="I108" t="str">
        <f t="shared" si="17"/>
        <v>Ex_lac_e</v>
      </c>
      <c r="J108">
        <f>LOG10(Table1[[#This Row],[Time]])</f>
        <v>0.62314587463793969</v>
      </c>
    </row>
    <row r="109" spans="1:10" x14ac:dyDescent="0.45">
      <c r="A109">
        <v>107</v>
      </c>
      <c r="B109">
        <v>0.24149999999999999</v>
      </c>
      <c r="C109">
        <v>0</v>
      </c>
      <c r="D109">
        <v>7.2880000000000003</v>
      </c>
      <c r="E109" t="str">
        <f t="shared" si="20"/>
        <v>P</v>
      </c>
      <c r="F109">
        <v>90</v>
      </c>
      <c r="G109" t="str">
        <f t="shared" si="19"/>
        <v>iJO1366</v>
      </c>
      <c r="H109">
        <f>2</f>
        <v>2</v>
      </c>
      <c r="I109" t="str">
        <f t="shared" si="17"/>
        <v>Ex_lac_e</v>
      </c>
      <c r="J109">
        <f>LOG10(Table1[[#This Row],[Time]])</f>
        <v>0.86260836396494189</v>
      </c>
    </row>
    <row r="110" spans="1:10" x14ac:dyDescent="0.45">
      <c r="A110">
        <v>108</v>
      </c>
      <c r="B110">
        <v>0.83406999999999998</v>
      </c>
      <c r="C110">
        <v>10.260809999999999</v>
      </c>
      <c r="D110">
        <v>4.25</v>
      </c>
      <c r="E110" t="str">
        <f t="shared" ref="E110:E118" si="21">"M"</f>
        <v>M</v>
      </c>
      <c r="F110">
        <v>10</v>
      </c>
      <c r="G110" t="str">
        <f>"iJR904"</f>
        <v>iJR904</v>
      </c>
      <c r="H110">
        <f>2</f>
        <v>2</v>
      </c>
      <c r="I110" t="str">
        <f>"EX_for_e"</f>
        <v>EX_for_e</v>
      </c>
      <c r="J110">
        <f>LOG10(Table1[[#This Row],[Time]])</f>
        <v>0.62838893005031149</v>
      </c>
    </row>
    <row r="111" spans="1:10" x14ac:dyDescent="0.45">
      <c r="A111">
        <v>109</v>
      </c>
      <c r="B111">
        <v>0.18439</v>
      </c>
      <c r="C111">
        <v>39.994549999999997</v>
      </c>
      <c r="D111">
        <v>1.3759999999999999</v>
      </c>
      <c r="E111" t="str">
        <f t="shared" si="21"/>
        <v>M</v>
      </c>
      <c r="F111">
        <v>20</v>
      </c>
      <c r="G111" t="str">
        <f t="shared" ref="G111:G142" si="22">"iJR904"</f>
        <v>iJR904</v>
      </c>
      <c r="H111">
        <f>2</f>
        <v>2</v>
      </c>
      <c r="I111" t="str">
        <f t="shared" ref="I111:I136" si="23">"EX_for_e"</f>
        <v>EX_for_e</v>
      </c>
      <c r="J111">
        <f>LOG10(Table1[[#This Row],[Time]])</f>
        <v>0.13861843389949247</v>
      </c>
    </row>
    <row r="112" spans="1:10" x14ac:dyDescent="0.45">
      <c r="A112">
        <v>110</v>
      </c>
      <c r="B112">
        <v>0.89381999999999995</v>
      </c>
      <c r="C112">
        <v>2.6070199999999999</v>
      </c>
      <c r="D112">
        <v>4.6749999999999998</v>
      </c>
      <c r="E112" t="str">
        <f t="shared" si="21"/>
        <v>M</v>
      </c>
      <c r="F112">
        <v>30</v>
      </c>
      <c r="G112" t="str">
        <f t="shared" si="22"/>
        <v>iJR904</v>
      </c>
      <c r="H112">
        <f>2</f>
        <v>2</v>
      </c>
      <c r="I112" t="str">
        <f t="shared" si="23"/>
        <v>EX_for_e</v>
      </c>
      <c r="J112">
        <f>LOG10(Table1[[#This Row],[Time]])</f>
        <v>0.66978161520853652</v>
      </c>
    </row>
    <row r="113" spans="1:10" x14ac:dyDescent="0.45">
      <c r="A113">
        <v>111</v>
      </c>
      <c r="B113">
        <v>0.36878</v>
      </c>
      <c r="C113">
        <v>33.974069999999998</v>
      </c>
      <c r="D113">
        <v>1.2509999999999999</v>
      </c>
      <c r="E113" t="str">
        <f t="shared" si="21"/>
        <v>M</v>
      </c>
      <c r="F113">
        <v>40</v>
      </c>
      <c r="G113" t="str">
        <f t="shared" si="22"/>
        <v>iJR904</v>
      </c>
      <c r="H113">
        <f>2</f>
        <v>2</v>
      </c>
      <c r="I113" t="str">
        <f t="shared" si="23"/>
        <v>EX_for_e</v>
      </c>
      <c r="J113">
        <f>LOG10(Table1[[#This Row],[Time]])</f>
        <v>9.7257309693419919E-2</v>
      </c>
    </row>
    <row r="114" spans="1:10" x14ac:dyDescent="0.45">
      <c r="A114">
        <v>112</v>
      </c>
      <c r="B114">
        <v>0.90613999999999995</v>
      </c>
      <c r="C114">
        <v>0.83182</v>
      </c>
      <c r="D114">
        <v>4.8280000000000003</v>
      </c>
      <c r="E114" t="str">
        <f t="shared" si="21"/>
        <v>M</v>
      </c>
      <c r="F114">
        <v>50</v>
      </c>
      <c r="G114" t="str">
        <f t="shared" si="22"/>
        <v>iJR904</v>
      </c>
      <c r="H114">
        <f>2</f>
        <v>2</v>
      </c>
      <c r="I114" t="str">
        <f t="shared" si="23"/>
        <v>EX_for_e</v>
      </c>
      <c r="J114">
        <f>LOG10(Table1[[#This Row],[Time]])</f>
        <v>0.68376726142531163</v>
      </c>
    </row>
    <row r="115" spans="1:10" x14ac:dyDescent="0.45">
      <c r="A115">
        <v>113</v>
      </c>
      <c r="B115">
        <v>0.89387000000000005</v>
      </c>
      <c r="C115">
        <v>2.6008300000000002</v>
      </c>
      <c r="D115">
        <v>5.7439999999999998</v>
      </c>
      <c r="E115" t="str">
        <f t="shared" si="21"/>
        <v>M</v>
      </c>
      <c r="F115">
        <v>60</v>
      </c>
      <c r="G115" t="str">
        <f t="shared" si="22"/>
        <v>iJR904</v>
      </c>
      <c r="H115">
        <f>2</f>
        <v>2</v>
      </c>
      <c r="I115" t="str">
        <f t="shared" si="23"/>
        <v>EX_for_e</v>
      </c>
      <c r="J115">
        <f>LOG10(Table1[[#This Row],[Time]])</f>
        <v>0.75921443123424392</v>
      </c>
    </row>
    <row r="116" spans="1:10" x14ac:dyDescent="0.45">
      <c r="A116">
        <v>114</v>
      </c>
      <c r="B116">
        <v>0.90846000000000005</v>
      </c>
      <c r="C116">
        <v>0.34467999999999999</v>
      </c>
      <c r="D116">
        <v>3.8540000000000001</v>
      </c>
      <c r="E116" t="str">
        <f t="shared" si="21"/>
        <v>M</v>
      </c>
      <c r="F116">
        <v>70</v>
      </c>
      <c r="G116" t="str">
        <f t="shared" si="22"/>
        <v>iJR904</v>
      </c>
      <c r="H116">
        <f>2</f>
        <v>2</v>
      </c>
      <c r="I116" t="str">
        <f t="shared" si="23"/>
        <v>EX_for_e</v>
      </c>
      <c r="J116">
        <f>LOG10(Table1[[#This Row],[Time]])</f>
        <v>0.58591171031943412</v>
      </c>
    </row>
    <row r="117" spans="1:10" x14ac:dyDescent="0.45">
      <c r="A117">
        <v>115</v>
      </c>
      <c r="B117">
        <v>0.91117999999999999</v>
      </c>
      <c r="C117">
        <v>0.33609</v>
      </c>
      <c r="D117">
        <v>5.6920000000000002</v>
      </c>
      <c r="E117" t="str">
        <f t="shared" si="21"/>
        <v>M</v>
      </c>
      <c r="F117">
        <v>80</v>
      </c>
      <c r="G117" t="str">
        <f t="shared" si="22"/>
        <v>iJR904</v>
      </c>
      <c r="H117">
        <f>2</f>
        <v>2</v>
      </c>
      <c r="I117" t="str">
        <f t="shared" si="23"/>
        <v>EX_for_e</v>
      </c>
      <c r="J117">
        <f>LOG10(Table1[[#This Row],[Time]])</f>
        <v>0.75526489141224673</v>
      </c>
    </row>
    <row r="118" spans="1:10" x14ac:dyDescent="0.45">
      <c r="A118">
        <v>116</v>
      </c>
      <c r="B118">
        <v>0.82974999999999999</v>
      </c>
      <c r="C118">
        <v>10.85661</v>
      </c>
      <c r="D118">
        <v>2.4289999999999998</v>
      </c>
      <c r="E118" t="str">
        <f t="shared" si="21"/>
        <v>M</v>
      </c>
      <c r="F118">
        <v>90</v>
      </c>
      <c r="G118" t="str">
        <f t="shared" si="22"/>
        <v>iJR904</v>
      </c>
      <c r="H118">
        <f>2</f>
        <v>2</v>
      </c>
      <c r="I118" t="str">
        <f t="shared" si="23"/>
        <v>EX_for_e</v>
      </c>
      <c r="J118">
        <f>LOG10(Table1[[#This Row],[Time]])</f>
        <v>0.38542751480513054</v>
      </c>
    </row>
    <row r="119" spans="1:10" x14ac:dyDescent="0.45">
      <c r="A119">
        <v>117</v>
      </c>
      <c r="B119">
        <v>0.91117999999999999</v>
      </c>
      <c r="C119">
        <v>0.33476</v>
      </c>
      <c r="D119">
        <v>4.1120000000000001</v>
      </c>
      <c r="E119" t="str">
        <f t="shared" ref="E119:E127" si="24">"O"</f>
        <v>O</v>
      </c>
      <c r="F119">
        <v>10</v>
      </c>
      <c r="G119" t="str">
        <f t="shared" si="22"/>
        <v>iJR904</v>
      </c>
      <c r="H119">
        <f>2</f>
        <v>2</v>
      </c>
      <c r="I119" t="str">
        <f t="shared" si="23"/>
        <v>EX_for_e</v>
      </c>
      <c r="J119">
        <f>LOG10(Table1[[#This Row],[Time]])</f>
        <v>0.61405310598721929</v>
      </c>
    </row>
    <row r="120" spans="1:10" x14ac:dyDescent="0.45">
      <c r="A120">
        <v>118</v>
      </c>
      <c r="B120">
        <v>0.91117999999999999</v>
      </c>
      <c r="C120">
        <v>0.33476</v>
      </c>
      <c r="D120">
        <v>4.1260000000000003</v>
      </c>
      <c r="E120" t="str">
        <f t="shared" si="24"/>
        <v>O</v>
      </c>
      <c r="F120">
        <v>20</v>
      </c>
      <c r="G120" t="str">
        <f t="shared" si="22"/>
        <v>iJR904</v>
      </c>
      <c r="H120">
        <f>2</f>
        <v>2</v>
      </c>
      <c r="I120" t="str">
        <f t="shared" si="23"/>
        <v>EX_for_e</v>
      </c>
      <c r="J120">
        <f>LOG10(Table1[[#This Row],[Time]])</f>
        <v>0.61552922363713281</v>
      </c>
    </row>
    <row r="121" spans="1:10" x14ac:dyDescent="0.45">
      <c r="A121">
        <v>119</v>
      </c>
      <c r="B121">
        <v>0.91117999999999999</v>
      </c>
      <c r="C121">
        <v>0.33476</v>
      </c>
      <c r="D121">
        <v>4.077</v>
      </c>
      <c r="E121" t="str">
        <f t="shared" si="24"/>
        <v>O</v>
      </c>
      <c r="F121">
        <v>30</v>
      </c>
      <c r="G121" t="str">
        <f t="shared" si="22"/>
        <v>iJR904</v>
      </c>
      <c r="H121">
        <f>2</f>
        <v>2</v>
      </c>
      <c r="I121" t="str">
        <f t="shared" si="23"/>
        <v>EX_for_e</v>
      </c>
      <c r="J121">
        <f>LOG10(Table1[[#This Row],[Time]])</f>
        <v>0.61034071145215674</v>
      </c>
    </row>
    <row r="122" spans="1:10" x14ac:dyDescent="0.45">
      <c r="A122">
        <v>120</v>
      </c>
      <c r="B122">
        <v>0.91117999999999999</v>
      </c>
      <c r="C122">
        <v>0.33476</v>
      </c>
      <c r="D122">
        <v>4.2119999999999997</v>
      </c>
      <c r="E122" t="str">
        <f t="shared" si="24"/>
        <v>O</v>
      </c>
      <c r="F122">
        <v>40</v>
      </c>
      <c r="G122" t="str">
        <f t="shared" si="22"/>
        <v>iJR904</v>
      </c>
      <c r="H122">
        <f>2</f>
        <v>2</v>
      </c>
      <c r="I122" t="str">
        <f t="shared" si="23"/>
        <v>EX_for_e</v>
      </c>
      <c r="J122">
        <f>LOG10(Table1[[#This Row],[Time]])</f>
        <v>0.62448836251344886</v>
      </c>
    </row>
    <row r="123" spans="1:10" x14ac:dyDescent="0.45">
      <c r="A123">
        <v>121</v>
      </c>
      <c r="B123">
        <v>0.91117999999999999</v>
      </c>
      <c r="C123">
        <v>0.33476</v>
      </c>
      <c r="D123">
        <v>4.0910000000000002</v>
      </c>
      <c r="E123" t="str">
        <f t="shared" si="24"/>
        <v>O</v>
      </c>
      <c r="F123">
        <v>50</v>
      </c>
      <c r="G123" t="str">
        <f t="shared" si="22"/>
        <v>iJR904</v>
      </c>
      <c r="H123">
        <f>2</f>
        <v>2</v>
      </c>
      <c r="I123" t="str">
        <f t="shared" si="23"/>
        <v>EX_for_e</v>
      </c>
      <c r="J123">
        <f>LOG10(Table1[[#This Row],[Time]])</f>
        <v>0.61182947949837374</v>
      </c>
    </row>
    <row r="124" spans="1:10" x14ac:dyDescent="0.45">
      <c r="A124">
        <v>122</v>
      </c>
      <c r="B124">
        <v>0.55317000000000005</v>
      </c>
      <c r="C124">
        <v>27.581990000000001</v>
      </c>
      <c r="D124">
        <v>2.8170000000000002</v>
      </c>
      <c r="E124" t="str">
        <f t="shared" si="24"/>
        <v>O</v>
      </c>
      <c r="F124">
        <v>60</v>
      </c>
      <c r="G124" t="str">
        <f t="shared" si="22"/>
        <v>iJR904</v>
      </c>
      <c r="H124">
        <f>2</f>
        <v>2</v>
      </c>
      <c r="I124" t="str">
        <f t="shared" si="23"/>
        <v>EX_for_e</v>
      </c>
      <c r="J124">
        <f>LOG10(Table1[[#This Row],[Time]])</f>
        <v>0.44978684698577337</v>
      </c>
    </row>
    <row r="125" spans="1:10" x14ac:dyDescent="0.45">
      <c r="A125">
        <v>123</v>
      </c>
      <c r="B125">
        <v>0.91117999999999999</v>
      </c>
      <c r="C125">
        <v>0.33476</v>
      </c>
      <c r="D125">
        <v>3.5619999999999998</v>
      </c>
      <c r="E125" t="str">
        <f t="shared" si="24"/>
        <v>O</v>
      </c>
      <c r="F125">
        <v>70</v>
      </c>
      <c r="G125" t="str">
        <f t="shared" si="22"/>
        <v>iJR904</v>
      </c>
      <c r="H125">
        <f>2</f>
        <v>2</v>
      </c>
      <c r="I125" t="str">
        <f t="shared" si="23"/>
        <v>EX_for_e</v>
      </c>
      <c r="J125">
        <f>LOG10(Table1[[#This Row],[Time]])</f>
        <v>0.55169391512722477</v>
      </c>
    </row>
    <row r="126" spans="1:10" x14ac:dyDescent="0.45">
      <c r="A126">
        <v>124</v>
      </c>
      <c r="B126">
        <v>0.91117999999999999</v>
      </c>
      <c r="C126">
        <v>0.33474999999999999</v>
      </c>
      <c r="D126">
        <v>3.593</v>
      </c>
      <c r="E126" t="str">
        <f t="shared" si="24"/>
        <v>O</v>
      </c>
      <c r="F126">
        <v>80</v>
      </c>
      <c r="G126" t="str">
        <f t="shared" si="22"/>
        <v>iJR904</v>
      </c>
      <c r="H126">
        <f>2</f>
        <v>2</v>
      </c>
      <c r="I126" t="str">
        <f t="shared" si="23"/>
        <v>EX_for_e</v>
      </c>
      <c r="J126">
        <f>LOG10(Table1[[#This Row],[Time]])</f>
        <v>0.55545721720464947</v>
      </c>
    </row>
    <row r="127" spans="1:10" x14ac:dyDescent="0.45">
      <c r="A127">
        <v>125</v>
      </c>
      <c r="B127">
        <v>0.82974999999999999</v>
      </c>
      <c r="C127">
        <v>10.85661</v>
      </c>
      <c r="D127">
        <v>1.47</v>
      </c>
      <c r="E127" t="str">
        <f t="shared" si="24"/>
        <v>O</v>
      </c>
      <c r="F127">
        <v>90</v>
      </c>
      <c r="G127" t="str">
        <f t="shared" si="22"/>
        <v>iJR904</v>
      </c>
      <c r="H127">
        <f>2</f>
        <v>2</v>
      </c>
      <c r="I127" t="str">
        <f t="shared" si="23"/>
        <v>EX_for_e</v>
      </c>
      <c r="J127">
        <f>LOG10(Table1[[#This Row],[Time]])</f>
        <v>0.16731733474817609</v>
      </c>
    </row>
    <row r="128" spans="1:10" x14ac:dyDescent="0.45">
      <c r="A128">
        <v>126</v>
      </c>
      <c r="B128">
        <v>0.83375999999999995</v>
      </c>
      <c r="C128">
        <v>0.30629000000000001</v>
      </c>
      <c r="D128">
        <v>6.5110000000000001</v>
      </c>
      <c r="E128" t="str">
        <f t="shared" ref="E128:E136" si="25">"P"</f>
        <v>P</v>
      </c>
      <c r="F128">
        <v>10</v>
      </c>
      <c r="G128" t="str">
        <f t="shared" si="22"/>
        <v>iJR904</v>
      </c>
      <c r="H128">
        <f>2</f>
        <v>2</v>
      </c>
      <c r="I128" t="str">
        <f t="shared" si="23"/>
        <v>EX_for_e</v>
      </c>
      <c r="J128">
        <f>LOG10(Table1[[#This Row],[Time]])</f>
        <v>0.81364769534689663</v>
      </c>
    </row>
    <row r="129" spans="1:10" x14ac:dyDescent="0.45">
      <c r="A129">
        <v>127</v>
      </c>
      <c r="B129">
        <v>0.83477999999999997</v>
      </c>
      <c r="C129">
        <v>0.30667</v>
      </c>
      <c r="D129">
        <v>5.5819999999999999</v>
      </c>
      <c r="E129" t="str">
        <f t="shared" si="25"/>
        <v>P</v>
      </c>
      <c r="F129">
        <v>20</v>
      </c>
      <c r="G129" t="str">
        <f t="shared" si="22"/>
        <v>iJR904</v>
      </c>
      <c r="H129">
        <f>2</f>
        <v>2</v>
      </c>
      <c r="I129" t="str">
        <f t="shared" si="23"/>
        <v>EX_for_e</v>
      </c>
      <c r="J129">
        <f>LOG10(Table1[[#This Row],[Time]])</f>
        <v>0.74678983215261219</v>
      </c>
    </row>
    <row r="130" spans="1:10" x14ac:dyDescent="0.45">
      <c r="A130">
        <v>128</v>
      </c>
      <c r="B130">
        <v>0.83530000000000004</v>
      </c>
      <c r="C130">
        <v>0.30686000000000002</v>
      </c>
      <c r="D130">
        <v>5.7990000000000004</v>
      </c>
      <c r="E130" t="str">
        <f t="shared" si="25"/>
        <v>P</v>
      </c>
      <c r="F130">
        <v>30</v>
      </c>
      <c r="G130" t="str">
        <f t="shared" si="22"/>
        <v>iJR904</v>
      </c>
      <c r="H130">
        <f>2</f>
        <v>2</v>
      </c>
      <c r="I130" t="str">
        <f t="shared" si="23"/>
        <v>EX_for_e</v>
      </c>
      <c r="J130">
        <f>LOG10(Table1[[#This Row],[Time]])</f>
        <v>0.76335310874821549</v>
      </c>
    </row>
    <row r="131" spans="1:10" x14ac:dyDescent="0.45">
      <c r="A131">
        <v>129</v>
      </c>
      <c r="B131">
        <v>0.83375999999999995</v>
      </c>
      <c r="C131">
        <v>0.30629000000000001</v>
      </c>
      <c r="D131">
        <v>6.8689999999999998</v>
      </c>
      <c r="E131" t="str">
        <f t="shared" si="25"/>
        <v>P</v>
      </c>
      <c r="F131">
        <v>40</v>
      </c>
      <c r="G131" t="str">
        <f t="shared" si="22"/>
        <v>iJR904</v>
      </c>
      <c r="H131">
        <f>2</f>
        <v>2</v>
      </c>
      <c r="I131" t="str">
        <f t="shared" si="23"/>
        <v>EX_for_e</v>
      </c>
      <c r="J131">
        <f>LOG10(Table1[[#This Row],[Time]])</f>
        <v>0.83689351637643372</v>
      </c>
    </row>
    <row r="132" spans="1:10" x14ac:dyDescent="0.45">
      <c r="A132">
        <v>130</v>
      </c>
      <c r="B132">
        <v>0.83631999999999995</v>
      </c>
      <c r="C132">
        <v>0.30723</v>
      </c>
      <c r="D132">
        <v>5.548</v>
      </c>
      <c r="E132" t="str">
        <f t="shared" si="25"/>
        <v>P</v>
      </c>
      <c r="F132">
        <v>50</v>
      </c>
      <c r="G132" t="str">
        <f t="shared" si="22"/>
        <v>iJR904</v>
      </c>
      <c r="H132">
        <f>2</f>
        <v>2</v>
      </c>
      <c r="I132" t="str">
        <f t="shared" si="23"/>
        <v>EX_for_e</v>
      </c>
      <c r="J132">
        <f>LOG10(Table1[[#This Row],[Time]])</f>
        <v>0.74413645240124726</v>
      </c>
    </row>
    <row r="133" spans="1:10" x14ac:dyDescent="0.45">
      <c r="A133">
        <v>131</v>
      </c>
      <c r="B133">
        <v>0.83684000000000003</v>
      </c>
      <c r="C133">
        <v>0.30742000000000003</v>
      </c>
      <c r="D133">
        <v>5.3019999999999996</v>
      </c>
      <c r="E133" t="str">
        <f t="shared" si="25"/>
        <v>P</v>
      </c>
      <c r="F133">
        <v>60</v>
      </c>
      <c r="G133" t="str">
        <f t="shared" si="22"/>
        <v>iJR904</v>
      </c>
      <c r="H133">
        <f>2</f>
        <v>2</v>
      </c>
      <c r="I133" t="str">
        <f t="shared" si="23"/>
        <v>EX_for_e</v>
      </c>
      <c r="J133">
        <f>LOG10(Table1[[#This Row],[Time]])</f>
        <v>0.72443972339707463</v>
      </c>
    </row>
    <row r="134" spans="1:10" x14ac:dyDescent="0.45">
      <c r="A134">
        <v>132</v>
      </c>
      <c r="B134">
        <v>0.83375999999999995</v>
      </c>
      <c r="C134">
        <v>0.30629000000000001</v>
      </c>
      <c r="D134">
        <v>5.6539999999999999</v>
      </c>
      <c r="E134" t="str">
        <f t="shared" si="25"/>
        <v>P</v>
      </c>
      <c r="F134">
        <v>70</v>
      </c>
      <c r="G134" t="str">
        <f t="shared" si="22"/>
        <v>iJR904</v>
      </c>
      <c r="H134">
        <f>2</f>
        <v>2</v>
      </c>
      <c r="I134" t="str">
        <f t="shared" si="23"/>
        <v>EX_for_e</v>
      </c>
      <c r="J134">
        <f>LOG10(Table1[[#This Row],[Time]])</f>
        <v>0.75235580415350078</v>
      </c>
    </row>
    <row r="135" spans="1:10" x14ac:dyDescent="0.45">
      <c r="A135">
        <v>133</v>
      </c>
      <c r="B135">
        <v>0.83375999999999995</v>
      </c>
      <c r="C135">
        <v>0.30629000000000001</v>
      </c>
      <c r="D135">
        <v>5.15</v>
      </c>
      <c r="E135" t="str">
        <f t="shared" si="25"/>
        <v>P</v>
      </c>
      <c r="F135">
        <v>80</v>
      </c>
      <c r="G135" t="str">
        <f t="shared" si="22"/>
        <v>iJR904</v>
      </c>
      <c r="H135">
        <f>2</f>
        <v>2</v>
      </c>
      <c r="I135" t="str">
        <f t="shared" si="23"/>
        <v>EX_for_e</v>
      </c>
      <c r="J135">
        <f>LOG10(Table1[[#This Row],[Time]])</f>
        <v>0.71180722904119109</v>
      </c>
    </row>
    <row r="136" spans="1:10" x14ac:dyDescent="0.45">
      <c r="A136">
        <v>134</v>
      </c>
      <c r="B136">
        <v>0.83375999999999995</v>
      </c>
      <c r="C136">
        <v>0.30629000000000001</v>
      </c>
      <c r="D136">
        <v>4.0640000000000001</v>
      </c>
      <c r="E136" t="str">
        <f t="shared" si="25"/>
        <v>P</v>
      </c>
      <c r="F136">
        <v>90</v>
      </c>
      <c r="G136" t="str">
        <f t="shared" si="22"/>
        <v>iJR904</v>
      </c>
      <c r="H136">
        <f>2</f>
        <v>2</v>
      </c>
      <c r="I136" t="str">
        <f t="shared" si="23"/>
        <v>EX_for_e</v>
      </c>
      <c r="J136">
        <f>LOG10(Table1[[#This Row],[Time]])</f>
        <v>0.60895369927586285</v>
      </c>
    </row>
    <row r="137" spans="1:10" x14ac:dyDescent="0.45">
      <c r="A137">
        <v>135</v>
      </c>
      <c r="B137">
        <v>0.84292999999999996</v>
      </c>
      <c r="C137">
        <v>0.34799000000000002</v>
      </c>
      <c r="D137">
        <v>4.6399999999999997</v>
      </c>
      <c r="E137" t="str">
        <f t="shared" ref="E137:E145" si="26">"M"</f>
        <v>M</v>
      </c>
      <c r="F137">
        <v>10</v>
      </c>
      <c r="G137" t="str">
        <f t="shared" si="22"/>
        <v>iJR904</v>
      </c>
      <c r="H137">
        <f>2</f>
        <v>2</v>
      </c>
      <c r="I137" t="str">
        <f>"EX_fum_e"</f>
        <v>EX_fum_e</v>
      </c>
      <c r="J137">
        <f>LOG10(Table1[[#This Row],[Time]])</f>
        <v>0.66651798055488087</v>
      </c>
    </row>
    <row r="138" spans="1:10" x14ac:dyDescent="0.45">
      <c r="A138">
        <v>136</v>
      </c>
      <c r="B138">
        <v>0.84292999999999996</v>
      </c>
      <c r="C138">
        <v>0.35150999999999999</v>
      </c>
      <c r="D138">
        <v>4.2530000000000001</v>
      </c>
      <c r="E138" t="str">
        <f t="shared" si="26"/>
        <v>M</v>
      </c>
      <c r="F138">
        <v>20</v>
      </c>
      <c r="G138" t="str">
        <f t="shared" si="22"/>
        <v>iJR904</v>
      </c>
      <c r="H138">
        <f>2</f>
        <v>2</v>
      </c>
      <c r="I138" t="str">
        <f t="shared" ref="I138:I163" si="27">"EX_fum_e"</f>
        <v>EX_fum_e</v>
      </c>
      <c r="J138">
        <f>LOG10(Table1[[#This Row],[Time]])</f>
        <v>0.62869538271402337</v>
      </c>
    </row>
    <row r="139" spans="1:10" x14ac:dyDescent="0.45">
      <c r="A139">
        <v>137</v>
      </c>
      <c r="B139">
        <v>0.84289999999999998</v>
      </c>
      <c r="C139">
        <v>0.41905999999999999</v>
      </c>
      <c r="D139">
        <v>4.3760000000000003</v>
      </c>
      <c r="E139" t="str">
        <f t="shared" si="26"/>
        <v>M</v>
      </c>
      <c r="F139">
        <v>30</v>
      </c>
      <c r="G139" t="str">
        <f t="shared" si="22"/>
        <v>iJR904</v>
      </c>
      <c r="H139">
        <f>2</f>
        <v>2</v>
      </c>
      <c r="I139" t="str">
        <f t="shared" si="27"/>
        <v>EX_fum_e</v>
      </c>
      <c r="J139">
        <f>LOG10(Table1[[#This Row],[Time]])</f>
        <v>0.64107731332537443</v>
      </c>
    </row>
    <row r="140" spans="1:10" x14ac:dyDescent="0.45">
      <c r="A140">
        <v>138</v>
      </c>
      <c r="B140">
        <v>0.84292</v>
      </c>
      <c r="C140">
        <v>0.36548000000000003</v>
      </c>
      <c r="D140">
        <v>6.6189999999999998</v>
      </c>
      <c r="E140" t="str">
        <f t="shared" si="26"/>
        <v>M</v>
      </c>
      <c r="F140">
        <v>40</v>
      </c>
      <c r="G140" t="str">
        <f t="shared" si="22"/>
        <v>iJR904</v>
      </c>
      <c r="H140">
        <f>2</f>
        <v>2</v>
      </c>
      <c r="I140" t="str">
        <f t="shared" si="27"/>
        <v>EX_fum_e</v>
      </c>
      <c r="J140">
        <f>LOG10(Table1[[#This Row],[Time]])</f>
        <v>0.82079238108820374</v>
      </c>
    </row>
    <row r="141" spans="1:10" x14ac:dyDescent="0.45">
      <c r="A141">
        <v>139</v>
      </c>
      <c r="B141">
        <v>0.46096999999999999</v>
      </c>
      <c r="C141">
        <v>9.2675599999999996</v>
      </c>
      <c r="D141">
        <v>1.9950000000000001</v>
      </c>
      <c r="E141" t="str">
        <f t="shared" si="26"/>
        <v>M</v>
      </c>
      <c r="F141">
        <v>50</v>
      </c>
      <c r="G141" t="str">
        <f t="shared" si="22"/>
        <v>iJR904</v>
      </c>
      <c r="H141">
        <f>2</f>
        <v>2</v>
      </c>
      <c r="I141" t="str">
        <f t="shared" si="27"/>
        <v>EX_fum_e</v>
      </c>
      <c r="J141">
        <f>LOG10(Table1[[#This Row],[Time]])</f>
        <v>0.29994290002276708</v>
      </c>
    </row>
    <row r="142" spans="1:10" x14ac:dyDescent="0.45">
      <c r="A142">
        <v>140</v>
      </c>
      <c r="B142">
        <v>0.84296000000000004</v>
      </c>
      <c r="C142">
        <v>0.28732000000000002</v>
      </c>
      <c r="D142">
        <v>5.3360000000000003</v>
      </c>
      <c r="E142" t="str">
        <f t="shared" si="26"/>
        <v>M</v>
      </c>
      <c r="F142">
        <v>60</v>
      </c>
      <c r="G142" t="str">
        <f t="shared" si="22"/>
        <v>iJR904</v>
      </c>
      <c r="H142">
        <f>2</f>
        <v>2</v>
      </c>
      <c r="I142" t="str">
        <f t="shared" si="27"/>
        <v>EX_fum_e</v>
      </c>
      <c r="J142">
        <f>LOG10(Table1[[#This Row],[Time]])</f>
        <v>0.72721582090849257</v>
      </c>
    </row>
    <row r="143" spans="1:10" x14ac:dyDescent="0.45">
      <c r="A143">
        <v>141</v>
      </c>
      <c r="B143">
        <v>0.84297</v>
      </c>
      <c r="C143">
        <v>0.26452999999999999</v>
      </c>
      <c r="D143">
        <v>5.2889999999999997</v>
      </c>
      <c r="E143" t="str">
        <f t="shared" si="26"/>
        <v>M</v>
      </c>
      <c r="F143">
        <v>70</v>
      </c>
      <c r="G143" t="str">
        <f t="shared" ref="G143:G163" si="28">"iJR904"</f>
        <v>iJR904</v>
      </c>
      <c r="H143">
        <f>2</f>
        <v>2</v>
      </c>
      <c r="I143" t="str">
        <f t="shared" si="27"/>
        <v>EX_fum_e</v>
      </c>
      <c r="J143">
        <f>LOG10(Table1[[#This Row],[Time]])</f>
        <v>0.72337356701898448</v>
      </c>
    </row>
    <row r="144" spans="1:10" x14ac:dyDescent="0.45">
      <c r="A144">
        <v>142</v>
      </c>
      <c r="B144">
        <v>0.73755999999999999</v>
      </c>
      <c r="C144">
        <v>3.5976699999999999</v>
      </c>
      <c r="D144">
        <v>2.585</v>
      </c>
      <c r="E144" t="str">
        <f t="shared" si="26"/>
        <v>M</v>
      </c>
      <c r="F144">
        <v>80</v>
      </c>
      <c r="G144" t="str">
        <f t="shared" si="28"/>
        <v>iJR904</v>
      </c>
      <c r="H144">
        <f>2</f>
        <v>2</v>
      </c>
      <c r="I144" t="str">
        <f t="shared" si="27"/>
        <v>EX_fum_e</v>
      </c>
      <c r="J144">
        <f>LOG10(Table1[[#This Row],[Time]])</f>
        <v>0.4124605474299613</v>
      </c>
    </row>
    <row r="145" spans="1:10" x14ac:dyDescent="0.45">
      <c r="A145">
        <v>143</v>
      </c>
      <c r="B145">
        <v>0.84543000000000001</v>
      </c>
      <c r="C145">
        <v>0.29751</v>
      </c>
      <c r="D145">
        <v>4.5149999999999997</v>
      </c>
      <c r="E145" t="str">
        <f t="shared" si="26"/>
        <v>M</v>
      </c>
      <c r="F145">
        <v>90</v>
      </c>
      <c r="G145" t="str">
        <f t="shared" si="28"/>
        <v>iJR904</v>
      </c>
      <c r="H145">
        <f>2</f>
        <v>2</v>
      </c>
      <c r="I145" t="str">
        <f t="shared" si="27"/>
        <v>EX_fum_e</v>
      </c>
      <c r="J145">
        <f>LOG10(Table1[[#This Row],[Time]])</f>
        <v>0.65465775464952458</v>
      </c>
    </row>
    <row r="146" spans="1:10" x14ac:dyDescent="0.45">
      <c r="A146">
        <v>144</v>
      </c>
      <c r="B146">
        <v>0.84269000000000005</v>
      </c>
      <c r="C146">
        <v>0.88348000000000004</v>
      </c>
      <c r="D146">
        <v>4.1539999999999999</v>
      </c>
      <c r="E146" t="str">
        <f t="shared" ref="E146:E154" si="29">"O"</f>
        <v>O</v>
      </c>
      <c r="F146">
        <v>10</v>
      </c>
      <c r="G146" t="str">
        <f t="shared" si="28"/>
        <v>iJR904</v>
      </c>
      <c r="H146">
        <f>2</f>
        <v>2</v>
      </c>
      <c r="I146" t="str">
        <f t="shared" si="27"/>
        <v>EX_fum_e</v>
      </c>
      <c r="J146">
        <f>LOG10(Table1[[#This Row],[Time]])</f>
        <v>0.61846649219908034</v>
      </c>
    </row>
    <row r="147" spans="1:10" x14ac:dyDescent="0.45">
      <c r="A147">
        <v>145</v>
      </c>
      <c r="B147">
        <v>0.84269000000000005</v>
      </c>
      <c r="C147">
        <v>0.88348000000000004</v>
      </c>
      <c r="D147">
        <v>4.0990000000000002</v>
      </c>
      <c r="E147" t="str">
        <f t="shared" si="29"/>
        <v>O</v>
      </c>
      <c r="F147">
        <v>20</v>
      </c>
      <c r="G147" t="str">
        <f t="shared" si="28"/>
        <v>iJR904</v>
      </c>
      <c r="H147">
        <f>2</f>
        <v>2</v>
      </c>
      <c r="I147" t="str">
        <f t="shared" si="27"/>
        <v>EX_fum_e</v>
      </c>
      <c r="J147">
        <f>LOG10(Table1[[#This Row],[Time]])</f>
        <v>0.61267791831650176</v>
      </c>
    </row>
    <row r="148" spans="1:10" x14ac:dyDescent="0.45">
      <c r="A148">
        <v>146</v>
      </c>
      <c r="B148">
        <v>0.27657999999999999</v>
      </c>
      <c r="C148">
        <v>12.78881</v>
      </c>
      <c r="D148">
        <v>1.9219999999999999</v>
      </c>
      <c r="E148" t="str">
        <f t="shared" si="29"/>
        <v>O</v>
      </c>
      <c r="F148">
        <v>30</v>
      </c>
      <c r="G148" t="str">
        <f t="shared" si="28"/>
        <v>iJR904</v>
      </c>
      <c r="H148">
        <f>2</f>
        <v>2</v>
      </c>
      <c r="I148" t="str">
        <f t="shared" si="27"/>
        <v>EX_fum_e</v>
      </c>
      <c r="J148">
        <f>LOG10(Table1[[#This Row],[Time]])</f>
        <v>0.28375338333252653</v>
      </c>
    </row>
    <row r="149" spans="1:10" x14ac:dyDescent="0.45">
      <c r="A149">
        <v>147</v>
      </c>
      <c r="B149">
        <v>0.36878</v>
      </c>
      <c r="C149">
        <v>11.142580000000001</v>
      </c>
      <c r="D149">
        <v>2.62</v>
      </c>
      <c r="E149" t="str">
        <f t="shared" si="29"/>
        <v>O</v>
      </c>
      <c r="F149">
        <v>40</v>
      </c>
      <c r="G149" t="str">
        <f t="shared" si="28"/>
        <v>iJR904</v>
      </c>
      <c r="H149">
        <f>2</f>
        <v>2</v>
      </c>
      <c r="I149" t="str">
        <f t="shared" si="27"/>
        <v>EX_fum_e</v>
      </c>
      <c r="J149">
        <f>LOG10(Table1[[#This Row],[Time]])</f>
        <v>0.41830129131974547</v>
      </c>
    </row>
    <row r="150" spans="1:10" x14ac:dyDescent="0.45">
      <c r="A150">
        <v>148</v>
      </c>
      <c r="B150">
        <v>0.84269000000000005</v>
      </c>
      <c r="C150">
        <v>0.88348000000000004</v>
      </c>
      <c r="D150">
        <v>4.069</v>
      </c>
      <c r="E150" t="str">
        <f t="shared" si="29"/>
        <v>O</v>
      </c>
      <c r="F150">
        <v>50</v>
      </c>
      <c r="G150" t="str">
        <f t="shared" si="28"/>
        <v>iJR904</v>
      </c>
      <c r="H150">
        <f>2</f>
        <v>2</v>
      </c>
      <c r="I150" t="str">
        <f t="shared" si="27"/>
        <v>EX_fum_e</v>
      </c>
      <c r="J150">
        <f>LOG10(Table1[[#This Row],[Time]])</f>
        <v>0.60948768985328527</v>
      </c>
    </row>
    <row r="151" spans="1:10" x14ac:dyDescent="0.45">
      <c r="A151">
        <v>149</v>
      </c>
      <c r="B151">
        <v>0.55317000000000005</v>
      </c>
      <c r="C151">
        <v>7.3925299999999998</v>
      </c>
      <c r="D151">
        <v>2.133</v>
      </c>
      <c r="E151" t="str">
        <f t="shared" si="29"/>
        <v>O</v>
      </c>
      <c r="F151">
        <v>60</v>
      </c>
      <c r="G151" t="str">
        <f t="shared" si="28"/>
        <v>iJR904</v>
      </c>
      <c r="H151">
        <f>2</f>
        <v>2</v>
      </c>
      <c r="I151" t="str">
        <f t="shared" si="27"/>
        <v>EX_fum_e</v>
      </c>
      <c r="J151">
        <f>LOG10(Table1[[#This Row],[Time]])</f>
        <v>0.32899085544942874</v>
      </c>
    </row>
    <row r="152" spans="1:10" x14ac:dyDescent="0.45">
      <c r="A152">
        <v>150</v>
      </c>
      <c r="B152">
        <v>0.64536000000000004</v>
      </c>
      <c r="C152">
        <v>5.5174300000000001</v>
      </c>
      <c r="D152">
        <v>2.927</v>
      </c>
      <c r="E152" t="str">
        <f t="shared" si="29"/>
        <v>O</v>
      </c>
      <c r="F152">
        <v>70</v>
      </c>
      <c r="G152" t="str">
        <f t="shared" si="28"/>
        <v>iJR904</v>
      </c>
      <c r="H152">
        <f>2</f>
        <v>2</v>
      </c>
      <c r="I152" t="str">
        <f t="shared" si="27"/>
        <v>EX_fum_e</v>
      </c>
      <c r="J152">
        <f>LOG10(Table1[[#This Row],[Time]])</f>
        <v>0.46642272243379196</v>
      </c>
    </row>
    <row r="153" spans="1:10" x14ac:dyDescent="0.45">
      <c r="A153">
        <v>151</v>
      </c>
      <c r="B153">
        <v>0.84269000000000005</v>
      </c>
      <c r="C153">
        <v>0.88348000000000004</v>
      </c>
      <c r="D153">
        <v>3.1469999999999998</v>
      </c>
      <c r="E153" t="str">
        <f t="shared" si="29"/>
        <v>O</v>
      </c>
      <c r="F153">
        <v>80</v>
      </c>
      <c r="G153" t="str">
        <f t="shared" si="28"/>
        <v>iJR904</v>
      </c>
      <c r="H153">
        <f>2</f>
        <v>2</v>
      </c>
      <c r="I153" t="str">
        <f t="shared" si="27"/>
        <v>EX_fum_e</v>
      </c>
      <c r="J153">
        <f>LOG10(Table1[[#This Row],[Time]])</f>
        <v>0.49789674291322028</v>
      </c>
    </row>
    <row r="154" spans="1:10" x14ac:dyDescent="0.45">
      <c r="A154">
        <v>152</v>
      </c>
      <c r="B154">
        <v>0.84269000000000005</v>
      </c>
      <c r="C154">
        <v>0.88348000000000004</v>
      </c>
      <c r="D154">
        <v>2.3330000000000002</v>
      </c>
      <c r="E154" t="str">
        <f t="shared" si="29"/>
        <v>O</v>
      </c>
      <c r="F154">
        <v>90</v>
      </c>
      <c r="G154" t="str">
        <f t="shared" si="28"/>
        <v>iJR904</v>
      </c>
      <c r="H154">
        <f>2</f>
        <v>2</v>
      </c>
      <c r="I154" t="str">
        <f t="shared" si="27"/>
        <v>EX_fum_e</v>
      </c>
      <c r="J154">
        <f>LOG10(Table1[[#This Row],[Time]])</f>
        <v>0.36791473879375264</v>
      </c>
    </row>
    <row r="155" spans="1:10" x14ac:dyDescent="0.45">
      <c r="A155">
        <v>153</v>
      </c>
      <c r="B155">
        <v>0.84297</v>
      </c>
      <c r="C155">
        <v>0.26402999999999999</v>
      </c>
      <c r="D155">
        <v>6.1580000000000004</v>
      </c>
      <c r="E155" t="str">
        <f t="shared" ref="E155:E163" si="30">"P"</f>
        <v>P</v>
      </c>
      <c r="F155">
        <v>10</v>
      </c>
      <c r="G155" t="str">
        <f t="shared" si="28"/>
        <v>iJR904</v>
      </c>
      <c r="H155">
        <f>2</f>
        <v>2</v>
      </c>
      <c r="I155" t="str">
        <f t="shared" si="27"/>
        <v>EX_fum_e</v>
      </c>
      <c r="J155">
        <f>LOG10(Table1[[#This Row],[Time]])</f>
        <v>0.78943968456717928</v>
      </c>
    </row>
    <row r="156" spans="1:10" x14ac:dyDescent="0.45">
      <c r="A156">
        <v>154</v>
      </c>
      <c r="B156">
        <v>0.84297</v>
      </c>
      <c r="C156">
        <v>0.26402999999999999</v>
      </c>
      <c r="D156">
        <v>5.0259999999999998</v>
      </c>
      <c r="E156" t="str">
        <f t="shared" si="30"/>
        <v>P</v>
      </c>
      <c r="F156">
        <v>20</v>
      </c>
      <c r="G156" t="str">
        <f t="shared" si="28"/>
        <v>iJR904</v>
      </c>
      <c r="H156">
        <f>2</f>
        <v>2</v>
      </c>
      <c r="I156" t="str">
        <f t="shared" si="27"/>
        <v>EX_fum_e</v>
      </c>
      <c r="J156">
        <f>LOG10(Table1[[#This Row],[Time]])</f>
        <v>0.7012224842565572</v>
      </c>
    </row>
    <row r="157" spans="1:10" x14ac:dyDescent="0.45">
      <c r="A157">
        <v>155</v>
      </c>
      <c r="B157">
        <v>0.27657999999999999</v>
      </c>
      <c r="C157">
        <v>12.73535</v>
      </c>
      <c r="D157">
        <v>1.7829999999999999</v>
      </c>
      <c r="E157" t="str">
        <f t="shared" si="30"/>
        <v>P</v>
      </c>
      <c r="F157">
        <v>30</v>
      </c>
      <c r="G157" t="str">
        <f t="shared" si="28"/>
        <v>iJR904</v>
      </c>
      <c r="H157">
        <f>2</f>
        <v>2</v>
      </c>
      <c r="I157" t="str">
        <f t="shared" si="27"/>
        <v>EX_fum_e</v>
      </c>
      <c r="J157">
        <f>LOG10(Table1[[#This Row],[Time]])</f>
        <v>0.25115134317535459</v>
      </c>
    </row>
    <row r="158" spans="1:10" x14ac:dyDescent="0.45">
      <c r="A158">
        <v>156</v>
      </c>
      <c r="B158">
        <v>0.84452000000000005</v>
      </c>
      <c r="C158">
        <v>0.26451999999999998</v>
      </c>
      <c r="D158">
        <v>4.5640000000000001</v>
      </c>
      <c r="E158" t="str">
        <f t="shared" si="30"/>
        <v>P</v>
      </c>
      <c r="F158">
        <v>40</v>
      </c>
      <c r="G158" t="str">
        <f t="shared" si="28"/>
        <v>iJR904</v>
      </c>
      <c r="H158">
        <f>2</f>
        <v>2</v>
      </c>
      <c r="I158" t="str">
        <f t="shared" si="27"/>
        <v>EX_fum_e</v>
      </c>
      <c r="J158">
        <f>LOG10(Table1[[#This Row],[Time]])</f>
        <v>0.65934563574617699</v>
      </c>
    </row>
    <row r="159" spans="1:10" x14ac:dyDescent="0.45">
      <c r="A159">
        <v>157</v>
      </c>
      <c r="B159">
        <v>0.84491000000000005</v>
      </c>
      <c r="C159">
        <v>0.26463999999999999</v>
      </c>
      <c r="D159">
        <v>4.4560000000000004</v>
      </c>
      <c r="E159" t="str">
        <f t="shared" si="30"/>
        <v>P</v>
      </c>
      <c r="F159">
        <v>50</v>
      </c>
      <c r="G159" t="str">
        <f t="shared" si="28"/>
        <v>iJR904</v>
      </c>
      <c r="H159">
        <f>2</f>
        <v>2</v>
      </c>
      <c r="I159" t="str">
        <f t="shared" si="27"/>
        <v>EX_fum_e</v>
      </c>
      <c r="J159">
        <f>LOG10(Table1[[#This Row],[Time]])</f>
        <v>0.64894518216567254</v>
      </c>
    </row>
    <row r="160" spans="1:10" x14ac:dyDescent="0.45">
      <c r="A160">
        <v>158</v>
      </c>
      <c r="B160">
        <v>0.84297</v>
      </c>
      <c r="C160">
        <v>0.26402999999999999</v>
      </c>
      <c r="D160">
        <v>5.1180000000000003</v>
      </c>
      <c r="E160" t="str">
        <f t="shared" si="30"/>
        <v>P</v>
      </c>
      <c r="F160">
        <v>60</v>
      </c>
      <c r="G160" t="str">
        <f t="shared" si="28"/>
        <v>iJR904</v>
      </c>
      <c r="H160">
        <f>2</f>
        <v>2</v>
      </c>
      <c r="I160" t="str">
        <f t="shared" si="27"/>
        <v>EX_fum_e</v>
      </c>
      <c r="J160">
        <f>LOG10(Table1[[#This Row],[Time]])</f>
        <v>0.70910028155116667</v>
      </c>
    </row>
    <row r="161" spans="1:10" x14ac:dyDescent="0.45">
      <c r="A161">
        <v>159</v>
      </c>
      <c r="B161">
        <v>0.84297</v>
      </c>
      <c r="C161">
        <v>0.26402999999999999</v>
      </c>
      <c r="D161">
        <v>4.4859999999999998</v>
      </c>
      <c r="E161" t="str">
        <f t="shared" si="30"/>
        <v>P</v>
      </c>
      <c r="F161">
        <v>70</v>
      </c>
      <c r="G161" t="str">
        <f t="shared" si="28"/>
        <v>iJR904</v>
      </c>
      <c r="H161">
        <f>2</f>
        <v>2</v>
      </c>
      <c r="I161" t="str">
        <f t="shared" si="27"/>
        <v>EX_fum_e</v>
      </c>
      <c r="J161">
        <f>LOG10(Table1[[#This Row],[Time]])</f>
        <v>0.65185926924694892</v>
      </c>
    </row>
    <row r="162" spans="1:10" x14ac:dyDescent="0.45">
      <c r="A162">
        <v>160</v>
      </c>
      <c r="B162">
        <v>0.84297</v>
      </c>
      <c r="C162">
        <v>0.26402999999999999</v>
      </c>
      <c r="D162">
        <v>3.1320000000000001</v>
      </c>
      <c r="E162" t="str">
        <f t="shared" si="30"/>
        <v>P</v>
      </c>
      <c r="F162">
        <v>80</v>
      </c>
      <c r="G162" t="str">
        <f t="shared" si="28"/>
        <v>iJR904</v>
      </c>
      <c r="H162">
        <f>2</f>
        <v>2</v>
      </c>
      <c r="I162" t="str">
        <f t="shared" si="27"/>
        <v>EX_fum_e</v>
      </c>
      <c r="J162">
        <f>LOG10(Table1[[#This Row],[Time]])</f>
        <v>0.49582175338590578</v>
      </c>
    </row>
    <row r="163" spans="1:10" x14ac:dyDescent="0.45">
      <c r="A163">
        <v>161</v>
      </c>
      <c r="B163">
        <v>0.84297</v>
      </c>
      <c r="C163">
        <v>0.26402999999999999</v>
      </c>
      <c r="D163">
        <v>2.15</v>
      </c>
      <c r="E163" t="str">
        <f t="shared" si="30"/>
        <v>P</v>
      </c>
      <c r="F163">
        <v>90</v>
      </c>
      <c r="G163" t="str">
        <f t="shared" si="28"/>
        <v>iJR904</v>
      </c>
      <c r="H163">
        <f>2</f>
        <v>2</v>
      </c>
      <c r="I163" t="str">
        <f t="shared" si="27"/>
        <v>EX_fum_e</v>
      </c>
      <c r="J163">
        <f>LOG10(Table1[[#This Row],[Time]])</f>
        <v>0.33243845991560533</v>
      </c>
    </row>
    <row r="164" spans="1:10" x14ac:dyDescent="0.45">
      <c r="A164">
        <v>162</v>
      </c>
      <c r="B164">
        <v>7.9189999999999997E-2</v>
      </c>
      <c r="C164">
        <v>18.781860000000002</v>
      </c>
      <c r="D164">
        <v>23.707000000000001</v>
      </c>
      <c r="E164" t="str">
        <f t="shared" ref="E164:E172" si="31">"M"</f>
        <v>M</v>
      </c>
      <c r="F164">
        <v>10</v>
      </c>
      <c r="G164" t="str">
        <f t="shared" ref="G164:G189" si="32">"iJO1366"</f>
        <v>iJO1366</v>
      </c>
      <c r="H164">
        <v>3</v>
      </c>
      <c r="I164" t="str">
        <f>"EX_ac_e"</f>
        <v>EX_ac_e</v>
      </c>
      <c r="J164">
        <f>LOG10(Table1[[#This Row],[Time]])</f>
        <v>1.3748765997024033</v>
      </c>
    </row>
    <row r="165" spans="1:10" x14ac:dyDescent="0.45">
      <c r="A165">
        <v>163</v>
      </c>
      <c r="B165">
        <v>7.9189999999999997E-2</v>
      </c>
      <c r="C165">
        <v>18.781870000000001</v>
      </c>
      <c r="D165">
        <v>78.561999999999998</v>
      </c>
      <c r="E165" t="str">
        <f t="shared" si="31"/>
        <v>M</v>
      </c>
      <c r="F165">
        <v>20</v>
      </c>
      <c r="G165" t="str">
        <f t="shared" si="32"/>
        <v>iJO1366</v>
      </c>
      <c r="H165">
        <f>3</f>
        <v>3</v>
      </c>
      <c r="I165" t="str">
        <f t="shared" ref="I165:I190" si="33">"EX_ac_e"</f>
        <v>EX_ac_e</v>
      </c>
      <c r="J165">
        <f>LOG10(Table1[[#This Row],[Time]])</f>
        <v>1.8952125310149881</v>
      </c>
    </row>
    <row r="166" spans="1:10" x14ac:dyDescent="0.45">
      <c r="A166">
        <v>164</v>
      </c>
      <c r="B166">
        <v>7.9189999999999997E-2</v>
      </c>
      <c r="C166">
        <v>18.781860000000002</v>
      </c>
      <c r="D166">
        <v>18.733000000000001</v>
      </c>
      <c r="E166" t="str">
        <f t="shared" si="31"/>
        <v>M</v>
      </c>
      <c r="F166">
        <v>30</v>
      </c>
      <c r="G166" t="str">
        <f t="shared" si="32"/>
        <v>iJO1366</v>
      </c>
      <c r="H166">
        <f>3</f>
        <v>3</v>
      </c>
      <c r="I166" t="str">
        <f t="shared" si="33"/>
        <v>EX_ac_e</v>
      </c>
      <c r="J166">
        <f>LOG10(Table1[[#This Row],[Time]])</f>
        <v>1.2726073331208261</v>
      </c>
    </row>
    <row r="167" spans="1:10" x14ac:dyDescent="0.45">
      <c r="A167">
        <v>165</v>
      </c>
      <c r="B167">
        <v>0.12719</v>
      </c>
      <c r="C167">
        <v>18.043710000000001</v>
      </c>
      <c r="D167">
        <v>15.677</v>
      </c>
      <c r="E167" t="str">
        <f t="shared" si="31"/>
        <v>M</v>
      </c>
      <c r="F167">
        <v>40</v>
      </c>
      <c r="G167" t="str">
        <f t="shared" si="32"/>
        <v>iJO1366</v>
      </c>
      <c r="H167">
        <f>3</f>
        <v>3</v>
      </c>
      <c r="I167" t="str">
        <f t="shared" si="33"/>
        <v>EX_ac_e</v>
      </c>
      <c r="J167">
        <f>LOG10(Table1[[#This Row],[Time]])</f>
        <v>1.1952629583420615</v>
      </c>
    </row>
    <row r="168" spans="1:10" x14ac:dyDescent="0.45">
      <c r="A168">
        <v>166</v>
      </c>
      <c r="B168">
        <v>0.12719</v>
      </c>
      <c r="C168">
        <v>18.043690000000002</v>
      </c>
      <c r="D168">
        <v>23.338000000000001</v>
      </c>
      <c r="E168" t="str">
        <f t="shared" si="31"/>
        <v>M</v>
      </c>
      <c r="F168">
        <v>50</v>
      </c>
      <c r="G168" t="str">
        <f t="shared" si="32"/>
        <v>iJO1366</v>
      </c>
      <c r="H168">
        <f>3</f>
        <v>3</v>
      </c>
      <c r="I168" t="str">
        <f t="shared" si="33"/>
        <v>EX_ac_e</v>
      </c>
      <c r="J168">
        <f>LOG10(Table1[[#This Row],[Time]])</f>
        <v>1.3680636355062434</v>
      </c>
    </row>
    <row r="169" spans="1:10" x14ac:dyDescent="0.45">
      <c r="A169">
        <v>167</v>
      </c>
      <c r="B169">
        <v>0.17867</v>
      </c>
      <c r="C169">
        <v>17.216570000000001</v>
      </c>
      <c r="D169">
        <v>9.5630000000000006</v>
      </c>
      <c r="E169" t="str">
        <f t="shared" si="31"/>
        <v>M</v>
      </c>
      <c r="F169">
        <v>60</v>
      </c>
      <c r="G169" t="str">
        <f t="shared" si="32"/>
        <v>iJO1366</v>
      </c>
      <c r="H169">
        <f>3</f>
        <v>3</v>
      </c>
      <c r="I169" t="str">
        <f t="shared" si="33"/>
        <v>EX_ac_e</v>
      </c>
      <c r="J169">
        <f>LOG10(Table1[[#This Row],[Time]])</f>
        <v>0.98059415577622022</v>
      </c>
    </row>
    <row r="170" spans="1:10" x14ac:dyDescent="0.45">
      <c r="A170">
        <v>168</v>
      </c>
      <c r="B170">
        <v>0.17867</v>
      </c>
      <c r="C170">
        <v>17.216560000000001</v>
      </c>
      <c r="D170">
        <v>16.654</v>
      </c>
      <c r="E170" t="str">
        <f t="shared" si="31"/>
        <v>M</v>
      </c>
      <c r="F170">
        <v>70</v>
      </c>
      <c r="G170" t="str">
        <f t="shared" si="32"/>
        <v>iJO1366</v>
      </c>
      <c r="H170">
        <f>3</f>
        <v>3</v>
      </c>
      <c r="I170" t="str">
        <f t="shared" si="33"/>
        <v>EX_ac_e</v>
      </c>
      <c r="J170">
        <f>LOG10(Table1[[#This Row],[Time]])</f>
        <v>1.2215185603222789</v>
      </c>
    </row>
    <row r="171" spans="1:10" x14ac:dyDescent="0.45">
      <c r="A171">
        <v>169</v>
      </c>
      <c r="B171">
        <v>0.19320000000000001</v>
      </c>
      <c r="C171">
        <v>17.033629999999999</v>
      </c>
      <c r="D171">
        <v>9.8940000000000001</v>
      </c>
      <c r="E171" t="str">
        <f t="shared" si="31"/>
        <v>M</v>
      </c>
      <c r="F171">
        <v>80</v>
      </c>
      <c r="G171" t="str">
        <f t="shared" si="32"/>
        <v>iJO1366</v>
      </c>
      <c r="H171">
        <f>3</f>
        <v>3</v>
      </c>
      <c r="I171" t="str">
        <f t="shared" si="33"/>
        <v>EX_ac_e</v>
      </c>
      <c r="J171">
        <f>LOG10(Table1[[#This Row],[Time]])</f>
        <v>0.99537190602816239</v>
      </c>
    </row>
    <row r="172" spans="1:10" x14ac:dyDescent="0.45">
      <c r="A172">
        <v>170</v>
      </c>
      <c r="B172">
        <v>0.24007999999999999</v>
      </c>
      <c r="C172">
        <v>8.2182300000000001</v>
      </c>
      <c r="D172">
        <v>9.3190000000000008</v>
      </c>
      <c r="E172" t="str">
        <f t="shared" si="31"/>
        <v>M</v>
      </c>
      <c r="F172">
        <v>90</v>
      </c>
      <c r="G172" t="str">
        <f t="shared" si="32"/>
        <v>iJO1366</v>
      </c>
      <c r="H172">
        <f>3</f>
        <v>3</v>
      </c>
      <c r="I172" t="str">
        <f t="shared" si="33"/>
        <v>EX_ac_e</v>
      </c>
      <c r="J172">
        <f>LOG10(Table1[[#This Row],[Time]])</f>
        <v>0.96936931173352747</v>
      </c>
    </row>
    <row r="173" spans="1:10" x14ac:dyDescent="0.45">
      <c r="A173">
        <v>171</v>
      </c>
      <c r="B173">
        <v>7.9189999999999997E-2</v>
      </c>
      <c r="C173">
        <v>18.781849999999999</v>
      </c>
      <c r="D173">
        <v>62.759</v>
      </c>
      <c r="E173" t="str">
        <f t="shared" ref="E173:E181" si="34">"O"</f>
        <v>O</v>
      </c>
      <c r="F173">
        <v>10</v>
      </c>
      <c r="G173" t="str">
        <f t="shared" si="32"/>
        <v>iJO1366</v>
      </c>
      <c r="H173">
        <f>3</f>
        <v>3</v>
      </c>
      <c r="I173" t="str">
        <f t="shared" si="33"/>
        <v>EX_ac_e</v>
      </c>
      <c r="J173">
        <f>LOG10(Table1[[#This Row],[Time]])</f>
        <v>1.7976760149349453</v>
      </c>
    </row>
    <row r="174" spans="1:10" x14ac:dyDescent="0.45">
      <c r="A174">
        <v>172</v>
      </c>
      <c r="B174">
        <v>7.9189999999999997E-2</v>
      </c>
      <c r="C174">
        <v>18.781860000000002</v>
      </c>
      <c r="D174">
        <v>59.719000000000001</v>
      </c>
      <c r="E174" t="str">
        <f t="shared" si="34"/>
        <v>O</v>
      </c>
      <c r="F174">
        <v>20</v>
      </c>
      <c r="G174" t="str">
        <f t="shared" si="32"/>
        <v>iJO1366</v>
      </c>
      <c r="H174">
        <f>3</f>
        <v>3</v>
      </c>
      <c r="I174" t="str">
        <f t="shared" si="33"/>
        <v>EX_ac_e</v>
      </c>
      <c r="J174">
        <f>LOG10(Table1[[#This Row],[Time]])</f>
        <v>1.7761125268139049</v>
      </c>
    </row>
    <row r="175" spans="1:10" x14ac:dyDescent="0.45">
      <c r="A175">
        <v>173</v>
      </c>
      <c r="B175">
        <v>7.9189999999999997E-2</v>
      </c>
      <c r="C175">
        <v>18.782070000000001</v>
      </c>
      <c r="D175">
        <v>58.649000000000001</v>
      </c>
      <c r="E175" t="str">
        <f t="shared" si="34"/>
        <v>O</v>
      </c>
      <c r="F175">
        <v>30</v>
      </c>
      <c r="G175" t="str">
        <f t="shared" si="32"/>
        <v>iJO1366</v>
      </c>
      <c r="H175">
        <f>3</f>
        <v>3</v>
      </c>
      <c r="I175" t="str">
        <f t="shared" si="33"/>
        <v>EX_ac_e</v>
      </c>
      <c r="J175">
        <f>LOG10(Table1[[#This Row],[Time]])</f>
        <v>1.7682606115379185</v>
      </c>
    </row>
    <row r="176" spans="1:10" x14ac:dyDescent="0.45">
      <c r="A176">
        <v>174</v>
      </c>
      <c r="B176">
        <v>0.12719</v>
      </c>
      <c r="C176">
        <v>18.044070000000001</v>
      </c>
      <c r="D176">
        <v>40.822000000000003</v>
      </c>
      <c r="E176" t="str">
        <f t="shared" si="34"/>
        <v>O</v>
      </c>
      <c r="F176">
        <v>40</v>
      </c>
      <c r="G176" t="str">
        <f t="shared" si="32"/>
        <v>iJO1366</v>
      </c>
      <c r="H176">
        <f>3</f>
        <v>3</v>
      </c>
      <c r="I176" t="str">
        <f t="shared" si="33"/>
        <v>EX_ac_e</v>
      </c>
      <c r="J176">
        <f>LOG10(Table1[[#This Row],[Time]])</f>
        <v>1.6108942783733391</v>
      </c>
    </row>
    <row r="177" spans="1:10" x14ac:dyDescent="0.45">
      <c r="A177">
        <v>175</v>
      </c>
      <c r="B177">
        <v>0.12719</v>
      </c>
      <c r="C177">
        <v>18.04364</v>
      </c>
      <c r="D177">
        <v>39.69</v>
      </c>
      <c r="E177" t="str">
        <f t="shared" si="34"/>
        <v>O</v>
      </c>
      <c r="F177">
        <v>50</v>
      </c>
      <c r="G177" t="str">
        <f t="shared" si="32"/>
        <v>iJO1366</v>
      </c>
      <c r="H177">
        <f>3</f>
        <v>3</v>
      </c>
      <c r="I177" t="str">
        <f t="shared" si="33"/>
        <v>EX_ac_e</v>
      </c>
      <c r="J177">
        <f>LOG10(Table1[[#This Row],[Time]])</f>
        <v>1.5986810989071634</v>
      </c>
    </row>
    <row r="178" spans="1:10" x14ac:dyDescent="0.45">
      <c r="A178">
        <v>176</v>
      </c>
      <c r="B178">
        <v>0.17867</v>
      </c>
      <c r="C178">
        <v>17.216539999999998</v>
      </c>
      <c r="D178">
        <v>30.725000000000001</v>
      </c>
      <c r="E178" t="str">
        <f t="shared" si="34"/>
        <v>O</v>
      </c>
      <c r="F178">
        <v>60</v>
      </c>
      <c r="G178" t="str">
        <f t="shared" si="32"/>
        <v>iJO1366</v>
      </c>
      <c r="H178">
        <f>3</f>
        <v>3</v>
      </c>
      <c r="I178" t="str">
        <f t="shared" si="33"/>
        <v>EX_ac_e</v>
      </c>
      <c r="J178">
        <f>LOG10(Table1[[#This Row],[Time]])</f>
        <v>1.4874918915584918</v>
      </c>
    </row>
    <row r="179" spans="1:10" x14ac:dyDescent="0.45">
      <c r="A179">
        <v>177</v>
      </c>
      <c r="B179">
        <v>0.17867</v>
      </c>
      <c r="C179">
        <v>17.216539999999998</v>
      </c>
      <c r="D179">
        <v>30.663</v>
      </c>
      <c r="E179" t="str">
        <f t="shared" si="34"/>
        <v>O</v>
      </c>
      <c r="F179">
        <v>70</v>
      </c>
      <c r="G179" t="str">
        <f t="shared" si="32"/>
        <v>iJO1366</v>
      </c>
      <c r="H179">
        <f>3</f>
        <v>3</v>
      </c>
      <c r="I179" t="str">
        <f t="shared" si="33"/>
        <v>EX_ac_e</v>
      </c>
      <c r="J179">
        <f>LOG10(Table1[[#This Row],[Time]])</f>
        <v>1.4866146430072023</v>
      </c>
    </row>
    <row r="180" spans="1:10" x14ac:dyDescent="0.45">
      <c r="A180">
        <v>178</v>
      </c>
      <c r="B180">
        <v>0.19481000000000001</v>
      </c>
      <c r="C180">
        <v>17.003540000000001</v>
      </c>
      <c r="D180">
        <v>17.867999999999999</v>
      </c>
      <c r="E180" t="str">
        <f t="shared" si="34"/>
        <v>O</v>
      </c>
      <c r="F180">
        <v>80</v>
      </c>
      <c r="G180" t="str">
        <f t="shared" si="32"/>
        <v>iJO1366</v>
      </c>
      <c r="H180">
        <f>3</f>
        <v>3</v>
      </c>
      <c r="I180" t="str">
        <f t="shared" si="33"/>
        <v>EX_ac_e</v>
      </c>
      <c r="J180">
        <f>LOG10(Table1[[#This Row],[Time]])</f>
        <v>1.252075943799801</v>
      </c>
    </row>
    <row r="181" spans="1:10" x14ac:dyDescent="0.45">
      <c r="A181">
        <v>179</v>
      </c>
      <c r="B181">
        <v>0.24007999999999999</v>
      </c>
      <c r="C181">
        <v>8.2181599999999992</v>
      </c>
      <c r="D181">
        <v>19.225999999999999</v>
      </c>
      <c r="E181" t="str">
        <f t="shared" si="34"/>
        <v>O</v>
      </c>
      <c r="F181">
        <v>90</v>
      </c>
      <c r="G181" t="str">
        <f t="shared" si="32"/>
        <v>iJO1366</v>
      </c>
      <c r="H181">
        <f>3</f>
        <v>3</v>
      </c>
      <c r="I181" t="str">
        <f t="shared" si="33"/>
        <v>EX_ac_e</v>
      </c>
      <c r="J181">
        <f>LOG10(Table1[[#This Row],[Time]])</f>
        <v>1.2838889379760563</v>
      </c>
    </row>
    <row r="182" spans="1:10" x14ac:dyDescent="0.45">
      <c r="A182">
        <v>180</v>
      </c>
      <c r="B182">
        <v>4.9889999999999997E-2</v>
      </c>
      <c r="C182">
        <v>14.299300000000001</v>
      </c>
      <c r="D182">
        <v>75.5</v>
      </c>
      <c r="E182" t="str">
        <f t="shared" ref="E182:E190" si="35">"P"</f>
        <v>P</v>
      </c>
      <c r="F182">
        <v>10</v>
      </c>
      <c r="G182" t="str">
        <f t="shared" si="32"/>
        <v>iJO1366</v>
      </c>
      <c r="H182">
        <f>3</f>
        <v>3</v>
      </c>
      <c r="I182" t="str">
        <f t="shared" si="33"/>
        <v>EX_ac_e</v>
      </c>
      <c r="J182">
        <f>LOG10(Table1[[#This Row],[Time]])</f>
        <v>1.8779469516291882</v>
      </c>
    </row>
    <row r="183" spans="1:10" x14ac:dyDescent="0.45">
      <c r="A183">
        <v>181</v>
      </c>
      <c r="B183">
        <v>4.9889999999999997E-2</v>
      </c>
      <c r="C183">
        <v>14.299300000000001</v>
      </c>
      <c r="D183">
        <v>72.77</v>
      </c>
      <c r="E183" t="str">
        <f t="shared" si="35"/>
        <v>P</v>
      </c>
      <c r="F183">
        <v>20</v>
      </c>
      <c r="G183" t="str">
        <f t="shared" si="32"/>
        <v>iJO1366</v>
      </c>
      <c r="H183">
        <f>3</f>
        <v>3</v>
      </c>
      <c r="I183" t="str">
        <f t="shared" si="33"/>
        <v>EX_ac_e</v>
      </c>
      <c r="J183">
        <f>LOG10(Table1[[#This Row],[Time]])</f>
        <v>1.8619523749214517</v>
      </c>
    </row>
    <row r="184" spans="1:10" x14ac:dyDescent="0.45">
      <c r="A184">
        <v>182</v>
      </c>
      <c r="B184">
        <v>0.15092</v>
      </c>
      <c r="C184">
        <v>12.880319999999999</v>
      </c>
      <c r="D184">
        <v>71.953999999999994</v>
      </c>
      <c r="E184" t="str">
        <f t="shared" si="35"/>
        <v>P</v>
      </c>
      <c r="F184">
        <v>30</v>
      </c>
      <c r="G184" t="str">
        <f t="shared" si="32"/>
        <v>iJO1366</v>
      </c>
      <c r="H184">
        <f>3</f>
        <v>3</v>
      </c>
      <c r="I184" t="str">
        <f t="shared" si="33"/>
        <v>EX_ac_e</v>
      </c>
      <c r="J184">
        <f>LOG10(Table1[[#This Row],[Time]])</f>
        <v>1.8570549418395583</v>
      </c>
    </row>
    <row r="185" spans="1:10" x14ac:dyDescent="0.45">
      <c r="A185">
        <v>183</v>
      </c>
      <c r="B185">
        <v>0.15092</v>
      </c>
      <c r="C185">
        <v>12.88031</v>
      </c>
      <c r="D185">
        <v>57.962000000000003</v>
      </c>
      <c r="E185" t="str">
        <f t="shared" si="35"/>
        <v>P</v>
      </c>
      <c r="F185">
        <v>40</v>
      </c>
      <c r="G185" t="str">
        <f t="shared" si="32"/>
        <v>iJO1366</v>
      </c>
      <c r="H185">
        <f>3</f>
        <v>3</v>
      </c>
      <c r="I185" t="str">
        <f t="shared" si="33"/>
        <v>EX_ac_e</v>
      </c>
      <c r="J185">
        <f>LOG10(Table1[[#This Row],[Time]])</f>
        <v>1.7631433625475521</v>
      </c>
    </row>
    <row r="186" spans="1:10" x14ac:dyDescent="0.45">
      <c r="A186">
        <v>184</v>
      </c>
      <c r="B186">
        <v>0.15092</v>
      </c>
      <c r="C186">
        <v>12.880319999999999</v>
      </c>
      <c r="D186">
        <v>47.921999999999997</v>
      </c>
      <c r="E186" t="str">
        <f t="shared" si="35"/>
        <v>P</v>
      </c>
      <c r="F186">
        <v>50</v>
      </c>
      <c r="G186" t="str">
        <f t="shared" si="32"/>
        <v>iJO1366</v>
      </c>
      <c r="H186">
        <f>3</f>
        <v>3</v>
      </c>
      <c r="I186" t="str">
        <f t="shared" si="33"/>
        <v>EX_ac_e</v>
      </c>
      <c r="J186">
        <f>LOG10(Table1[[#This Row],[Time]])</f>
        <v>1.6805349348161152</v>
      </c>
    </row>
    <row r="187" spans="1:10" x14ac:dyDescent="0.45">
      <c r="A187">
        <v>185</v>
      </c>
      <c r="B187">
        <v>0.15092</v>
      </c>
      <c r="C187">
        <v>12.880319999999999</v>
      </c>
      <c r="D187">
        <v>33.503999999999998</v>
      </c>
      <c r="E187" t="str">
        <f t="shared" si="35"/>
        <v>P</v>
      </c>
      <c r="F187">
        <v>60</v>
      </c>
      <c r="G187" t="str">
        <f t="shared" si="32"/>
        <v>iJO1366</v>
      </c>
      <c r="H187">
        <f>3</f>
        <v>3</v>
      </c>
      <c r="I187" t="str">
        <f t="shared" si="33"/>
        <v>EX_ac_e</v>
      </c>
      <c r="J187">
        <f>LOG10(Table1[[#This Row],[Time]])</f>
        <v>1.5250966599987483</v>
      </c>
    </row>
    <row r="188" spans="1:10" x14ac:dyDescent="0.45">
      <c r="A188">
        <v>186</v>
      </c>
      <c r="B188">
        <v>0.21568999999999999</v>
      </c>
      <c r="C188">
        <v>8.2500999999999998</v>
      </c>
      <c r="D188">
        <v>26.98</v>
      </c>
      <c r="E188" t="str">
        <f t="shared" si="35"/>
        <v>P</v>
      </c>
      <c r="F188">
        <v>70</v>
      </c>
      <c r="G188" t="str">
        <f t="shared" si="32"/>
        <v>iJO1366</v>
      </c>
      <c r="H188">
        <f>3</f>
        <v>3</v>
      </c>
      <c r="I188" t="str">
        <f t="shared" si="33"/>
        <v>EX_ac_e</v>
      </c>
      <c r="J188">
        <f>LOG10(Table1[[#This Row],[Time]])</f>
        <v>1.4310419453358854</v>
      </c>
    </row>
    <row r="189" spans="1:10" x14ac:dyDescent="0.45">
      <c r="A189">
        <v>187</v>
      </c>
      <c r="B189">
        <v>0.21568999999999999</v>
      </c>
      <c r="C189">
        <v>8.2500999999999998</v>
      </c>
      <c r="D189">
        <v>20.599</v>
      </c>
      <c r="E189" t="str">
        <f t="shared" si="35"/>
        <v>P</v>
      </c>
      <c r="F189">
        <v>80</v>
      </c>
      <c r="G189" t="str">
        <f t="shared" si="32"/>
        <v>iJO1366</v>
      </c>
      <c r="H189">
        <f>3</f>
        <v>3</v>
      </c>
      <c r="I189" t="str">
        <f t="shared" si="33"/>
        <v>EX_ac_e</v>
      </c>
      <c r="J189">
        <f>LOG10(Table1[[#This Row],[Time]])</f>
        <v>1.3138461376010284</v>
      </c>
    </row>
    <row r="190" spans="1:10" x14ac:dyDescent="0.45">
      <c r="A190">
        <v>188</v>
      </c>
      <c r="B190">
        <v>0.24007999999999999</v>
      </c>
      <c r="C190">
        <v>8.2181599999999992</v>
      </c>
      <c r="D190">
        <v>9.1199999999999992</v>
      </c>
      <c r="E190" t="str">
        <f t="shared" si="35"/>
        <v>P</v>
      </c>
      <c r="F190">
        <v>90</v>
      </c>
      <c r="G190" t="str">
        <f t="shared" ref="G190:G221" si="36">"iJO1366"</f>
        <v>iJO1366</v>
      </c>
      <c r="H190">
        <f>3</f>
        <v>3</v>
      </c>
      <c r="I190" t="str">
        <f t="shared" si="33"/>
        <v>EX_ac_e</v>
      </c>
      <c r="J190">
        <f>LOG10(Table1[[#This Row],[Time]])</f>
        <v>0.95999483832841614</v>
      </c>
    </row>
    <row r="191" spans="1:10" x14ac:dyDescent="0.45">
      <c r="A191">
        <v>189</v>
      </c>
      <c r="B191">
        <v>7.6920000000000002E-2</v>
      </c>
      <c r="C191">
        <v>18.862919999999999</v>
      </c>
      <c r="D191">
        <v>27.116</v>
      </c>
      <c r="E191" t="str">
        <f t="shared" ref="E191:E199" si="37">"M"</f>
        <v>M</v>
      </c>
      <c r="F191">
        <v>10</v>
      </c>
      <c r="G191" t="str">
        <f t="shared" si="36"/>
        <v>iJO1366</v>
      </c>
      <c r="H191">
        <f>3</f>
        <v>3</v>
      </c>
      <c r="I191" t="str">
        <f>"EX_etoh_e"</f>
        <v>EX_etoh_e</v>
      </c>
      <c r="J191">
        <f>LOG10(Table1[[#This Row],[Time]])</f>
        <v>1.4332256252374049</v>
      </c>
    </row>
    <row r="192" spans="1:10" x14ac:dyDescent="0.45">
      <c r="A192">
        <v>190</v>
      </c>
      <c r="B192">
        <v>7.6920000000000002E-2</v>
      </c>
      <c r="C192">
        <v>18.863060000000001</v>
      </c>
      <c r="D192">
        <v>44.198</v>
      </c>
      <c r="E192" t="str">
        <f t="shared" si="37"/>
        <v>M</v>
      </c>
      <c r="F192">
        <v>20</v>
      </c>
      <c r="G192" t="str">
        <f t="shared" si="36"/>
        <v>iJO1366</v>
      </c>
      <c r="H192">
        <f>3</f>
        <v>3</v>
      </c>
      <c r="I192" t="str">
        <f t="shared" ref="I192:I217" si="38">"EX_etoh_e"</f>
        <v>EX_etoh_e</v>
      </c>
      <c r="J192">
        <f>LOG10(Table1[[#This Row],[Time]])</f>
        <v>1.6454026175704555</v>
      </c>
    </row>
    <row r="193" spans="1:10" x14ac:dyDescent="0.45">
      <c r="A193">
        <v>191</v>
      </c>
      <c r="B193">
        <v>7.2450000000000001E-2</v>
      </c>
      <c r="C193">
        <v>18.928989999999999</v>
      </c>
      <c r="D193">
        <v>12.369</v>
      </c>
      <c r="E193" t="str">
        <f t="shared" si="37"/>
        <v>M</v>
      </c>
      <c r="F193">
        <v>30</v>
      </c>
      <c r="G193" t="str">
        <f t="shared" si="36"/>
        <v>iJO1366</v>
      </c>
      <c r="H193">
        <f>3</f>
        <v>3</v>
      </c>
      <c r="I193" t="str">
        <f t="shared" si="38"/>
        <v>EX_etoh_e</v>
      </c>
      <c r="J193">
        <f>LOG10(Table1[[#This Row],[Time]])</f>
        <v>1.0923345895210208</v>
      </c>
    </row>
    <row r="194" spans="1:10" x14ac:dyDescent="0.45">
      <c r="A194">
        <v>192</v>
      </c>
      <c r="B194">
        <v>0.17050000000000001</v>
      </c>
      <c r="C194">
        <v>17.334530000000001</v>
      </c>
      <c r="D194">
        <v>35.232999999999997</v>
      </c>
      <c r="E194" t="str">
        <f t="shared" si="37"/>
        <v>M</v>
      </c>
      <c r="F194">
        <v>40</v>
      </c>
      <c r="G194" t="str">
        <f t="shared" si="36"/>
        <v>iJO1366</v>
      </c>
      <c r="H194">
        <f>3</f>
        <v>3</v>
      </c>
      <c r="I194" t="str">
        <f t="shared" si="38"/>
        <v>EX_etoh_e</v>
      </c>
      <c r="J194">
        <f>LOG10(Table1[[#This Row],[Time]])</f>
        <v>1.5469496238220468</v>
      </c>
    </row>
    <row r="195" spans="1:10" x14ac:dyDescent="0.45">
      <c r="A195">
        <v>193</v>
      </c>
      <c r="B195">
        <v>0.17050000000000001</v>
      </c>
      <c r="C195">
        <v>17.334530000000001</v>
      </c>
      <c r="D195">
        <v>31.175999999999998</v>
      </c>
      <c r="E195" t="str">
        <f t="shared" si="37"/>
        <v>M</v>
      </c>
      <c r="F195">
        <v>50</v>
      </c>
      <c r="G195" t="str">
        <f t="shared" si="36"/>
        <v>iJO1366</v>
      </c>
      <c r="H195">
        <f>3</f>
        <v>3</v>
      </c>
      <c r="I195" t="str">
        <f t="shared" si="38"/>
        <v>EX_etoh_e</v>
      </c>
      <c r="J195">
        <f>LOG10(Table1[[#This Row],[Time]])</f>
        <v>1.4938203927846339</v>
      </c>
    </row>
    <row r="196" spans="1:10" x14ac:dyDescent="0.45">
      <c r="A196">
        <v>194</v>
      </c>
      <c r="B196">
        <v>0.17050000000000001</v>
      </c>
      <c r="C196">
        <v>17.334540000000001</v>
      </c>
      <c r="D196">
        <v>33.198999999999998</v>
      </c>
      <c r="E196" t="str">
        <f t="shared" si="37"/>
        <v>M</v>
      </c>
      <c r="F196">
        <v>60</v>
      </c>
      <c r="G196" t="str">
        <f t="shared" si="36"/>
        <v>iJO1366</v>
      </c>
      <c r="H196">
        <f>3</f>
        <v>3</v>
      </c>
      <c r="I196" t="str">
        <f t="shared" si="38"/>
        <v>EX_etoh_e</v>
      </c>
      <c r="J196">
        <f>LOG10(Table1[[#This Row],[Time]])</f>
        <v>1.5211250023479335</v>
      </c>
    </row>
    <row r="197" spans="1:10" x14ac:dyDescent="0.45">
      <c r="A197">
        <v>195</v>
      </c>
      <c r="B197">
        <v>0.17050000000000001</v>
      </c>
      <c r="C197">
        <v>17.334530000000001</v>
      </c>
      <c r="D197">
        <v>15.452</v>
      </c>
      <c r="E197" t="str">
        <f t="shared" si="37"/>
        <v>M</v>
      </c>
      <c r="F197">
        <v>70</v>
      </c>
      <c r="G197" t="str">
        <f t="shared" si="36"/>
        <v>iJO1366</v>
      </c>
      <c r="H197">
        <f>3</f>
        <v>3</v>
      </c>
      <c r="I197" t="str">
        <f t="shared" si="38"/>
        <v>EX_etoh_e</v>
      </c>
      <c r="J197">
        <f>LOG10(Table1[[#This Row],[Time]])</f>
        <v>1.1889846994727826</v>
      </c>
    </row>
    <row r="198" spans="1:10" x14ac:dyDescent="0.45">
      <c r="A198">
        <v>196</v>
      </c>
      <c r="B198">
        <v>0.19406000000000001</v>
      </c>
      <c r="C198">
        <v>16.902080000000002</v>
      </c>
      <c r="D198">
        <v>11.045999999999999</v>
      </c>
      <c r="E198" t="str">
        <f t="shared" si="37"/>
        <v>M</v>
      </c>
      <c r="F198">
        <v>80</v>
      </c>
      <c r="G198" t="str">
        <f t="shared" si="36"/>
        <v>iJO1366</v>
      </c>
      <c r="H198">
        <f>3</f>
        <v>3</v>
      </c>
      <c r="I198" t="str">
        <f t="shared" si="38"/>
        <v>EX_etoh_e</v>
      </c>
      <c r="J198">
        <f>LOG10(Table1[[#This Row],[Time]])</f>
        <v>1.0432050388876584</v>
      </c>
    </row>
    <row r="199" spans="1:10" x14ac:dyDescent="0.45">
      <c r="A199">
        <v>197</v>
      </c>
      <c r="B199">
        <v>0.22264</v>
      </c>
      <c r="C199">
        <v>8.55002</v>
      </c>
      <c r="D199">
        <v>9.734</v>
      </c>
      <c r="E199" t="str">
        <f t="shared" si="37"/>
        <v>M</v>
      </c>
      <c r="F199">
        <v>90</v>
      </c>
      <c r="G199" t="str">
        <f t="shared" si="36"/>
        <v>iJO1366</v>
      </c>
      <c r="H199">
        <f>3</f>
        <v>3</v>
      </c>
      <c r="I199" t="str">
        <f t="shared" si="38"/>
        <v>EX_etoh_e</v>
      </c>
      <c r="J199">
        <f>LOG10(Table1[[#This Row],[Time]])</f>
        <v>0.98829134190748757</v>
      </c>
    </row>
    <row r="200" spans="1:10" x14ac:dyDescent="0.45">
      <c r="A200">
        <v>198</v>
      </c>
      <c r="B200">
        <v>7.6920000000000002E-2</v>
      </c>
      <c r="C200">
        <v>18.863019999999999</v>
      </c>
      <c r="D200">
        <v>55.639000000000003</v>
      </c>
      <c r="E200" t="str">
        <f t="shared" ref="E200:E208" si="39">"O"</f>
        <v>O</v>
      </c>
      <c r="F200">
        <v>10</v>
      </c>
      <c r="G200" t="str">
        <f t="shared" si="36"/>
        <v>iJO1366</v>
      </c>
      <c r="H200">
        <f>3</f>
        <v>3</v>
      </c>
      <c r="I200" t="str">
        <f t="shared" si="38"/>
        <v>EX_etoh_e</v>
      </c>
      <c r="J200">
        <f>LOG10(Table1[[#This Row],[Time]])</f>
        <v>1.7453793158134547</v>
      </c>
    </row>
    <row r="201" spans="1:10" x14ac:dyDescent="0.45">
      <c r="A201">
        <v>199</v>
      </c>
      <c r="B201">
        <v>7.6920000000000002E-2</v>
      </c>
      <c r="C201">
        <v>18.863019999999999</v>
      </c>
      <c r="D201">
        <v>53.564</v>
      </c>
      <c r="E201" t="str">
        <f t="shared" si="39"/>
        <v>O</v>
      </c>
      <c r="F201">
        <v>20</v>
      </c>
      <c r="G201" t="str">
        <f t="shared" si="36"/>
        <v>iJO1366</v>
      </c>
      <c r="H201">
        <f>3</f>
        <v>3</v>
      </c>
      <c r="I201" t="str">
        <f t="shared" si="38"/>
        <v>EX_etoh_e</v>
      </c>
      <c r="J201">
        <f>LOG10(Table1[[#This Row],[Time]])</f>
        <v>1.7288730013695151</v>
      </c>
    </row>
    <row r="202" spans="1:10" x14ac:dyDescent="0.45">
      <c r="A202">
        <v>200</v>
      </c>
      <c r="B202">
        <v>7.6920000000000002E-2</v>
      </c>
      <c r="C202">
        <v>18.863019999999999</v>
      </c>
      <c r="D202">
        <v>51.469000000000001</v>
      </c>
      <c r="E202" t="str">
        <f t="shared" si="39"/>
        <v>O</v>
      </c>
      <c r="F202">
        <v>30</v>
      </c>
      <c r="G202" t="str">
        <f t="shared" si="36"/>
        <v>iJO1366</v>
      </c>
      <c r="H202">
        <f>3</f>
        <v>3</v>
      </c>
      <c r="I202" t="str">
        <f t="shared" si="38"/>
        <v>EX_etoh_e</v>
      </c>
      <c r="J202">
        <f>LOG10(Table1[[#This Row],[Time]])</f>
        <v>1.7115457303504054</v>
      </c>
    </row>
    <row r="203" spans="1:10" x14ac:dyDescent="0.45">
      <c r="A203">
        <v>201</v>
      </c>
      <c r="B203">
        <v>0.17050000000000001</v>
      </c>
      <c r="C203">
        <v>17.334510000000002</v>
      </c>
      <c r="D203">
        <v>39.533999999999999</v>
      </c>
      <c r="E203" t="str">
        <f t="shared" si="39"/>
        <v>O</v>
      </c>
      <c r="F203">
        <v>40</v>
      </c>
      <c r="G203" t="str">
        <f t="shared" si="36"/>
        <v>iJO1366</v>
      </c>
      <c r="H203">
        <f>3</f>
        <v>3</v>
      </c>
      <c r="I203" t="str">
        <f t="shared" si="38"/>
        <v>EX_etoh_e</v>
      </c>
      <c r="J203">
        <f>LOG10(Table1[[#This Row],[Time]])</f>
        <v>1.59697075793118</v>
      </c>
    </row>
    <row r="204" spans="1:10" x14ac:dyDescent="0.45">
      <c r="A204">
        <v>202</v>
      </c>
      <c r="B204">
        <v>0.17050000000000001</v>
      </c>
      <c r="C204">
        <v>17.334520000000001</v>
      </c>
      <c r="D204">
        <v>34.793999999999997</v>
      </c>
      <c r="E204" t="str">
        <f t="shared" si="39"/>
        <v>O</v>
      </c>
      <c r="F204">
        <v>50</v>
      </c>
      <c r="G204" t="str">
        <f t="shared" si="36"/>
        <v>iJO1366</v>
      </c>
      <c r="H204">
        <f>3</f>
        <v>3</v>
      </c>
      <c r="I204" t="str">
        <f t="shared" si="38"/>
        <v>EX_etoh_e</v>
      </c>
      <c r="J204">
        <f>LOG10(Table1[[#This Row],[Time]])</f>
        <v>1.5415043591318591</v>
      </c>
    </row>
    <row r="205" spans="1:10" x14ac:dyDescent="0.45">
      <c r="A205">
        <v>203</v>
      </c>
      <c r="B205">
        <v>0.17050000000000001</v>
      </c>
      <c r="C205">
        <v>17.334510000000002</v>
      </c>
      <c r="D205">
        <v>34.756</v>
      </c>
      <c r="E205" t="str">
        <f t="shared" si="39"/>
        <v>O</v>
      </c>
      <c r="F205">
        <v>60</v>
      </c>
      <c r="G205" t="str">
        <f t="shared" si="36"/>
        <v>iJO1366</v>
      </c>
      <c r="H205">
        <f>3</f>
        <v>3</v>
      </c>
      <c r="I205" t="str">
        <f t="shared" si="38"/>
        <v>EX_etoh_e</v>
      </c>
      <c r="J205">
        <f>LOG10(Table1[[#This Row],[Time]])</f>
        <v>1.5410297885508526</v>
      </c>
    </row>
    <row r="206" spans="1:10" x14ac:dyDescent="0.45">
      <c r="A206">
        <v>204</v>
      </c>
      <c r="B206">
        <v>0.17050000000000001</v>
      </c>
      <c r="C206">
        <v>17.334510000000002</v>
      </c>
      <c r="D206">
        <v>34.622</v>
      </c>
      <c r="E206" t="str">
        <f t="shared" si="39"/>
        <v>O</v>
      </c>
      <c r="F206">
        <v>70</v>
      </c>
      <c r="G206" t="str">
        <f t="shared" si="36"/>
        <v>iJO1366</v>
      </c>
      <c r="H206">
        <f>3</f>
        <v>3</v>
      </c>
      <c r="I206" t="str">
        <f t="shared" si="38"/>
        <v>EX_etoh_e</v>
      </c>
      <c r="J206">
        <f>LOG10(Table1[[#This Row],[Time]])</f>
        <v>1.5393521520395352</v>
      </c>
    </row>
    <row r="207" spans="1:10" x14ac:dyDescent="0.45">
      <c r="A207">
        <v>205</v>
      </c>
      <c r="B207">
        <v>0.19406000000000001</v>
      </c>
      <c r="C207">
        <v>16.90203</v>
      </c>
      <c r="D207">
        <v>23.367000000000001</v>
      </c>
      <c r="E207" t="str">
        <f t="shared" si="39"/>
        <v>O</v>
      </c>
      <c r="F207">
        <v>80</v>
      </c>
      <c r="G207" t="str">
        <f t="shared" si="36"/>
        <v>iJO1366</v>
      </c>
      <c r="H207">
        <f>3</f>
        <v>3</v>
      </c>
      <c r="I207" t="str">
        <f t="shared" si="38"/>
        <v>EX_etoh_e</v>
      </c>
      <c r="J207">
        <f>LOG10(Table1[[#This Row],[Time]])</f>
        <v>1.3686029585591826</v>
      </c>
    </row>
    <row r="208" spans="1:10" x14ac:dyDescent="0.45">
      <c r="A208">
        <v>206</v>
      </c>
      <c r="B208">
        <v>0.22264</v>
      </c>
      <c r="C208">
        <v>8.5499600000000004</v>
      </c>
      <c r="D208">
        <v>19.36</v>
      </c>
      <c r="E208" t="str">
        <f t="shared" si="39"/>
        <v>O</v>
      </c>
      <c r="F208">
        <v>90</v>
      </c>
      <c r="G208" t="str">
        <f t="shared" si="36"/>
        <v>iJO1366</v>
      </c>
      <c r="H208">
        <f>3</f>
        <v>3</v>
      </c>
      <c r="I208" t="str">
        <f t="shared" si="38"/>
        <v>EX_etoh_e</v>
      </c>
      <c r="J208">
        <f>LOG10(Table1[[#This Row],[Time]])</f>
        <v>1.2869053529723748</v>
      </c>
    </row>
    <row r="209" spans="1:10" x14ac:dyDescent="0.45">
      <c r="A209">
        <v>207</v>
      </c>
      <c r="B209">
        <v>7.6920000000000002E-2</v>
      </c>
      <c r="C209">
        <v>18.862909999999999</v>
      </c>
      <c r="D209">
        <v>47.125</v>
      </c>
      <c r="E209" t="str">
        <f t="shared" ref="E209:E217" si="40">"P"</f>
        <v>P</v>
      </c>
      <c r="F209">
        <v>10</v>
      </c>
      <c r="G209" t="str">
        <f t="shared" si="36"/>
        <v>iJO1366</v>
      </c>
      <c r="H209">
        <f>3</f>
        <v>3</v>
      </c>
      <c r="I209" t="str">
        <f t="shared" si="38"/>
        <v>EX_etoh_e</v>
      </c>
      <c r="J209">
        <f>LOG10(Table1[[#This Row],[Time]])</f>
        <v>1.6732513632138493</v>
      </c>
    </row>
    <row r="210" spans="1:10" x14ac:dyDescent="0.45">
      <c r="A210">
        <v>208</v>
      </c>
      <c r="B210">
        <v>7.6920000000000002E-2</v>
      </c>
      <c r="C210">
        <v>18.862909999999999</v>
      </c>
      <c r="D210">
        <v>38.433</v>
      </c>
      <c r="E210" t="str">
        <f t="shared" si="40"/>
        <v>P</v>
      </c>
      <c r="F210">
        <v>20</v>
      </c>
      <c r="G210" t="str">
        <f t="shared" si="36"/>
        <v>iJO1366</v>
      </c>
      <c r="H210">
        <f>3</f>
        <v>3</v>
      </c>
      <c r="I210" t="str">
        <f t="shared" si="38"/>
        <v>EX_etoh_e</v>
      </c>
      <c r="J210">
        <f>LOG10(Table1[[#This Row],[Time]])</f>
        <v>1.5847042859109841</v>
      </c>
    </row>
    <row r="211" spans="1:10" x14ac:dyDescent="0.45">
      <c r="A211">
        <v>209</v>
      </c>
      <c r="B211">
        <v>7.6920000000000002E-2</v>
      </c>
      <c r="C211">
        <v>18.862909999999999</v>
      </c>
      <c r="D211">
        <v>31.553000000000001</v>
      </c>
      <c r="E211" t="str">
        <f t="shared" si="40"/>
        <v>P</v>
      </c>
      <c r="F211">
        <v>30</v>
      </c>
      <c r="G211" t="str">
        <f t="shared" si="36"/>
        <v>iJO1366</v>
      </c>
      <c r="H211">
        <f>3</f>
        <v>3</v>
      </c>
      <c r="I211" t="str">
        <f t="shared" si="38"/>
        <v>EX_etoh_e</v>
      </c>
      <c r="J211">
        <f>LOG10(Table1[[#This Row],[Time]])</f>
        <v>1.4990406574472177</v>
      </c>
    </row>
    <row r="212" spans="1:10" x14ac:dyDescent="0.45">
      <c r="A212">
        <v>210</v>
      </c>
      <c r="B212">
        <v>0.18920999999999999</v>
      </c>
      <c r="C212">
        <v>17.202919999999999</v>
      </c>
      <c r="D212">
        <v>24.329000000000001</v>
      </c>
      <c r="E212" t="str">
        <f t="shared" si="40"/>
        <v>P</v>
      </c>
      <c r="F212">
        <v>40</v>
      </c>
      <c r="G212" t="str">
        <f t="shared" si="36"/>
        <v>iJO1366</v>
      </c>
      <c r="H212">
        <f>3</f>
        <v>3</v>
      </c>
      <c r="I212" t="str">
        <f t="shared" si="38"/>
        <v>EX_etoh_e</v>
      </c>
      <c r="J212">
        <f>LOG10(Table1[[#This Row],[Time]])</f>
        <v>1.3861242584003117</v>
      </c>
    </row>
    <row r="213" spans="1:10" x14ac:dyDescent="0.45">
      <c r="A213">
        <v>211</v>
      </c>
      <c r="B213">
        <v>0.18920999999999999</v>
      </c>
      <c r="C213">
        <v>17.202919999999999</v>
      </c>
      <c r="D213">
        <v>22.183</v>
      </c>
      <c r="E213" t="str">
        <f t="shared" si="40"/>
        <v>P</v>
      </c>
      <c r="F213">
        <v>50</v>
      </c>
      <c r="G213" t="str">
        <f t="shared" si="36"/>
        <v>iJO1366</v>
      </c>
      <c r="H213">
        <f>3</f>
        <v>3</v>
      </c>
      <c r="I213" t="str">
        <f t="shared" si="38"/>
        <v>EX_etoh_e</v>
      </c>
      <c r="J213">
        <f>LOG10(Table1[[#This Row],[Time]])</f>
        <v>1.3460202792045572</v>
      </c>
    </row>
    <row r="214" spans="1:10" x14ac:dyDescent="0.45">
      <c r="A214">
        <v>212</v>
      </c>
      <c r="B214">
        <v>0.18920999999999999</v>
      </c>
      <c r="C214">
        <v>17.202919999999999</v>
      </c>
      <c r="D214">
        <v>17.709</v>
      </c>
      <c r="E214" t="str">
        <f t="shared" si="40"/>
        <v>P</v>
      </c>
      <c r="F214">
        <v>60</v>
      </c>
      <c r="G214" t="str">
        <f t="shared" si="36"/>
        <v>iJO1366</v>
      </c>
      <c r="H214">
        <f>3</f>
        <v>3</v>
      </c>
      <c r="I214" t="str">
        <f t="shared" si="38"/>
        <v>EX_etoh_e</v>
      </c>
      <c r="J214">
        <f>LOG10(Table1[[#This Row],[Time]])</f>
        <v>1.2481940379408571</v>
      </c>
    </row>
    <row r="215" spans="1:10" x14ac:dyDescent="0.45">
      <c r="A215">
        <v>213</v>
      </c>
      <c r="B215">
        <v>0.18920999999999999</v>
      </c>
      <c r="C215">
        <v>17.202919999999999</v>
      </c>
      <c r="D215">
        <v>22.384</v>
      </c>
      <c r="E215" t="str">
        <f t="shared" si="40"/>
        <v>P</v>
      </c>
      <c r="F215">
        <v>70</v>
      </c>
      <c r="G215" t="str">
        <f t="shared" si="36"/>
        <v>iJO1366</v>
      </c>
      <c r="H215">
        <f>3</f>
        <v>3</v>
      </c>
      <c r="I215" t="str">
        <f t="shared" si="38"/>
        <v>EX_etoh_e</v>
      </c>
      <c r="J215">
        <f>LOG10(Table1[[#This Row],[Time]])</f>
        <v>1.3499376971477524</v>
      </c>
    </row>
    <row r="216" spans="1:10" x14ac:dyDescent="0.45">
      <c r="A216">
        <v>214</v>
      </c>
      <c r="B216">
        <v>0.19622999999999999</v>
      </c>
      <c r="C216">
        <v>16.490600000000001</v>
      </c>
      <c r="D216">
        <v>16.073</v>
      </c>
      <c r="E216" t="str">
        <f t="shared" si="40"/>
        <v>P</v>
      </c>
      <c r="F216">
        <v>80</v>
      </c>
      <c r="G216" t="str">
        <f t="shared" si="36"/>
        <v>iJO1366</v>
      </c>
      <c r="H216">
        <f>3</f>
        <v>3</v>
      </c>
      <c r="I216" t="str">
        <f t="shared" si="38"/>
        <v>EX_etoh_e</v>
      </c>
      <c r="J216">
        <f>LOG10(Table1[[#This Row],[Time]])</f>
        <v>1.2060969447065666</v>
      </c>
    </row>
    <row r="217" spans="1:10" x14ac:dyDescent="0.45">
      <c r="A217">
        <v>215</v>
      </c>
      <c r="B217">
        <v>0.22264</v>
      </c>
      <c r="C217">
        <v>8.5499600000000004</v>
      </c>
      <c r="D217">
        <v>8.4369999999999994</v>
      </c>
      <c r="E217" t="str">
        <f t="shared" si="40"/>
        <v>P</v>
      </c>
      <c r="F217">
        <v>90</v>
      </c>
      <c r="G217" t="str">
        <f t="shared" si="36"/>
        <v>iJO1366</v>
      </c>
      <c r="H217">
        <f>3</f>
        <v>3</v>
      </c>
      <c r="I217" t="str">
        <f t="shared" si="38"/>
        <v>EX_etoh_e</v>
      </c>
      <c r="J217">
        <f>LOG10(Table1[[#This Row],[Time]])</f>
        <v>0.92618804910720598</v>
      </c>
    </row>
    <row r="218" spans="1:10" x14ac:dyDescent="0.45">
      <c r="A218">
        <v>216</v>
      </c>
      <c r="B218">
        <v>0.13078999999999999</v>
      </c>
      <c r="C218">
        <v>38.596919999999997</v>
      </c>
      <c r="D218">
        <v>18.571999999999999</v>
      </c>
      <c r="E218" t="str">
        <f t="shared" ref="E218:E226" si="41">"M"</f>
        <v>M</v>
      </c>
      <c r="F218">
        <v>10</v>
      </c>
      <c r="G218" t="str">
        <f t="shared" si="36"/>
        <v>iJO1366</v>
      </c>
      <c r="H218">
        <f>3</f>
        <v>3</v>
      </c>
      <c r="I218" t="str">
        <f>"EX_for_e"</f>
        <v>EX_for_e</v>
      </c>
      <c r="J218">
        <f>LOG10(Table1[[#This Row],[Time]])</f>
        <v>1.2688586749941364</v>
      </c>
    </row>
    <row r="219" spans="1:10" x14ac:dyDescent="0.45">
      <c r="A219">
        <v>217</v>
      </c>
      <c r="B219">
        <v>0.13081000000000001</v>
      </c>
      <c r="C219">
        <v>38.589300000000001</v>
      </c>
      <c r="D219">
        <v>15.978999999999999</v>
      </c>
      <c r="E219" t="str">
        <f t="shared" si="41"/>
        <v>M</v>
      </c>
      <c r="F219">
        <v>20</v>
      </c>
      <c r="G219" t="str">
        <f t="shared" si="36"/>
        <v>iJO1366</v>
      </c>
      <c r="H219">
        <f>3</f>
        <v>3</v>
      </c>
      <c r="I219" t="str">
        <f t="shared" ref="I219:I244" si="42">"EX_for_e"</f>
        <v>EX_for_e</v>
      </c>
      <c r="J219">
        <f>LOG10(Table1[[#This Row],[Time]])</f>
        <v>1.203549596750741</v>
      </c>
    </row>
    <row r="220" spans="1:10" x14ac:dyDescent="0.45">
      <c r="A220">
        <v>218</v>
      </c>
      <c r="B220">
        <v>0.13081000000000001</v>
      </c>
      <c r="C220">
        <v>38.58925</v>
      </c>
      <c r="D220">
        <v>19.483000000000001</v>
      </c>
      <c r="E220" t="str">
        <f t="shared" si="41"/>
        <v>M</v>
      </c>
      <c r="F220">
        <v>30</v>
      </c>
      <c r="G220" t="str">
        <f t="shared" si="36"/>
        <v>iJO1366</v>
      </c>
      <c r="H220">
        <f>3</f>
        <v>3</v>
      </c>
      <c r="I220" t="str">
        <f t="shared" si="42"/>
        <v>EX_for_e</v>
      </c>
      <c r="J220">
        <f>LOG10(Table1[[#This Row],[Time]])</f>
        <v>1.28965583052675</v>
      </c>
    </row>
    <row r="221" spans="1:10" x14ac:dyDescent="0.45">
      <c r="A221">
        <v>219</v>
      </c>
      <c r="B221">
        <v>0.13081000000000001</v>
      </c>
      <c r="C221">
        <v>38.58925</v>
      </c>
      <c r="D221">
        <v>66.628</v>
      </c>
      <c r="E221" t="str">
        <f t="shared" si="41"/>
        <v>M</v>
      </c>
      <c r="F221">
        <v>40</v>
      </c>
      <c r="G221" t="str">
        <f t="shared" si="36"/>
        <v>iJO1366</v>
      </c>
      <c r="H221">
        <f>3</f>
        <v>3</v>
      </c>
      <c r="I221" t="str">
        <f t="shared" si="42"/>
        <v>EX_for_e</v>
      </c>
      <c r="J221">
        <f>LOG10(Table1[[#This Row],[Time]])</f>
        <v>1.8236567770682253</v>
      </c>
    </row>
    <row r="222" spans="1:10" x14ac:dyDescent="0.45">
      <c r="A222">
        <v>220</v>
      </c>
      <c r="B222">
        <v>0.13081000000000001</v>
      </c>
      <c r="C222">
        <v>38.589530000000003</v>
      </c>
      <c r="D222">
        <v>11.97</v>
      </c>
      <c r="E222" t="str">
        <f t="shared" si="41"/>
        <v>M</v>
      </c>
      <c r="F222">
        <v>50</v>
      </c>
      <c r="G222" t="str">
        <f t="shared" ref="G222:G253" si="43">"iJO1366"</f>
        <v>iJO1366</v>
      </c>
      <c r="H222">
        <f>3</f>
        <v>3</v>
      </c>
      <c r="I222" t="str">
        <f t="shared" si="42"/>
        <v>EX_for_e</v>
      </c>
      <c r="J222">
        <f>LOG10(Table1[[#This Row],[Time]])</f>
        <v>1.0780941504064108</v>
      </c>
    </row>
    <row r="223" spans="1:10" x14ac:dyDescent="0.45">
      <c r="A223">
        <v>221</v>
      </c>
      <c r="B223">
        <v>0.17867</v>
      </c>
      <c r="C223">
        <v>35.287050000000001</v>
      </c>
      <c r="D223">
        <v>44.343000000000004</v>
      </c>
      <c r="E223" t="str">
        <f t="shared" si="41"/>
        <v>M</v>
      </c>
      <c r="F223">
        <v>60</v>
      </c>
      <c r="G223" t="str">
        <f t="shared" si="43"/>
        <v>iJO1366</v>
      </c>
      <c r="H223">
        <f>3</f>
        <v>3</v>
      </c>
      <c r="I223" t="str">
        <f t="shared" si="42"/>
        <v>EX_for_e</v>
      </c>
      <c r="J223">
        <f>LOG10(Table1[[#This Row],[Time]])</f>
        <v>1.6468250717142341</v>
      </c>
    </row>
    <row r="224" spans="1:10" x14ac:dyDescent="0.45">
      <c r="A224">
        <v>222</v>
      </c>
      <c r="B224">
        <v>0.17866000000000001</v>
      </c>
      <c r="C224">
        <v>35.287680000000002</v>
      </c>
      <c r="D224">
        <v>6.7069999999999999</v>
      </c>
      <c r="E224" t="str">
        <f t="shared" si="41"/>
        <v>M</v>
      </c>
      <c r="F224">
        <v>70</v>
      </c>
      <c r="G224" t="str">
        <f t="shared" si="43"/>
        <v>iJO1366</v>
      </c>
      <c r="H224">
        <f>3</f>
        <v>3</v>
      </c>
      <c r="I224" t="str">
        <f t="shared" si="42"/>
        <v>EX_for_e</v>
      </c>
      <c r="J224">
        <f>LOG10(Table1[[#This Row],[Time]])</f>
        <v>0.82652830634065155</v>
      </c>
    </row>
    <row r="225" spans="1:10" x14ac:dyDescent="0.45">
      <c r="A225">
        <v>223</v>
      </c>
      <c r="B225">
        <v>0.19370000000000001</v>
      </c>
      <c r="C225">
        <v>34.890459999999997</v>
      </c>
      <c r="D225">
        <v>8.6959999999999997</v>
      </c>
      <c r="E225" t="str">
        <f t="shared" si="41"/>
        <v>M</v>
      </c>
      <c r="F225">
        <v>80</v>
      </c>
      <c r="G225" t="str">
        <f t="shared" si="43"/>
        <v>iJO1366</v>
      </c>
      <c r="H225">
        <f>3</f>
        <v>3</v>
      </c>
      <c r="I225" t="str">
        <f t="shared" si="42"/>
        <v>EX_for_e</v>
      </c>
      <c r="J225">
        <f>LOG10(Table1[[#This Row],[Time]])</f>
        <v>0.93931953107823807</v>
      </c>
    </row>
    <row r="226" spans="1:10" x14ac:dyDescent="0.45">
      <c r="A226">
        <v>224</v>
      </c>
      <c r="B226">
        <v>0.22286</v>
      </c>
      <c r="C226">
        <v>17.449120000000001</v>
      </c>
      <c r="D226">
        <v>7.5179999999999998</v>
      </c>
      <c r="E226" t="str">
        <f t="shared" si="41"/>
        <v>M</v>
      </c>
      <c r="F226">
        <v>90</v>
      </c>
      <c r="G226" t="str">
        <f t="shared" si="43"/>
        <v>iJO1366</v>
      </c>
      <c r="H226">
        <f>3</f>
        <v>3</v>
      </c>
      <c r="I226" t="str">
        <f t="shared" si="42"/>
        <v>EX_for_e</v>
      </c>
      <c r="J226">
        <f>LOG10(Table1[[#This Row],[Time]])</f>
        <v>0.87610232137779365</v>
      </c>
    </row>
    <row r="227" spans="1:10" x14ac:dyDescent="0.45">
      <c r="A227">
        <v>225</v>
      </c>
      <c r="B227">
        <v>0.13081000000000001</v>
      </c>
      <c r="C227">
        <v>38.590499999999999</v>
      </c>
      <c r="D227">
        <v>63.926000000000002</v>
      </c>
      <c r="E227" t="str">
        <f t="shared" ref="E227:E235" si="44">"O"</f>
        <v>O</v>
      </c>
      <c r="F227">
        <v>10</v>
      </c>
      <c r="G227" t="str">
        <f t="shared" si="43"/>
        <v>iJO1366</v>
      </c>
      <c r="H227">
        <f>3</f>
        <v>3</v>
      </c>
      <c r="I227" t="str">
        <f t="shared" si="42"/>
        <v>EX_for_e</v>
      </c>
      <c r="J227">
        <f>LOG10(Table1[[#This Row],[Time]])</f>
        <v>1.8056775304580137</v>
      </c>
    </row>
    <row r="228" spans="1:10" x14ac:dyDescent="0.45">
      <c r="A228">
        <v>226</v>
      </c>
      <c r="B228">
        <v>0.13081000000000001</v>
      </c>
      <c r="C228">
        <v>38.589190000000002</v>
      </c>
      <c r="D228">
        <v>60.884</v>
      </c>
      <c r="E228" t="str">
        <f t="shared" si="44"/>
        <v>O</v>
      </c>
      <c r="F228">
        <v>20</v>
      </c>
      <c r="G228" t="str">
        <f t="shared" si="43"/>
        <v>iJO1366</v>
      </c>
      <c r="H228">
        <f>3</f>
        <v>3</v>
      </c>
      <c r="I228" t="str">
        <f t="shared" si="42"/>
        <v>EX_for_e</v>
      </c>
      <c r="J228">
        <f>LOG10(Table1[[#This Row],[Time]])</f>
        <v>1.7845031772852036</v>
      </c>
    </row>
    <row r="229" spans="1:10" x14ac:dyDescent="0.45">
      <c r="A229">
        <v>227</v>
      </c>
      <c r="B229">
        <v>0.13081000000000001</v>
      </c>
      <c r="C229">
        <v>38.589190000000002</v>
      </c>
      <c r="D229">
        <v>59.706000000000003</v>
      </c>
      <c r="E229" t="str">
        <f t="shared" si="44"/>
        <v>O</v>
      </c>
      <c r="F229">
        <v>30</v>
      </c>
      <c r="G229" t="str">
        <f t="shared" si="43"/>
        <v>iJO1366</v>
      </c>
      <c r="H229">
        <f>3</f>
        <v>3</v>
      </c>
      <c r="I229" t="str">
        <f t="shared" si="42"/>
        <v>EX_for_e</v>
      </c>
      <c r="J229">
        <f>LOG10(Table1[[#This Row],[Time]])</f>
        <v>1.7760179766227884</v>
      </c>
    </row>
    <row r="230" spans="1:10" x14ac:dyDescent="0.45">
      <c r="A230">
        <v>228</v>
      </c>
      <c r="B230">
        <v>0.13081000000000001</v>
      </c>
      <c r="C230">
        <v>38.590499999999999</v>
      </c>
      <c r="D230">
        <v>40.951000000000001</v>
      </c>
      <c r="E230" t="str">
        <f t="shared" si="44"/>
        <v>O</v>
      </c>
      <c r="F230">
        <v>40</v>
      </c>
      <c r="G230" t="str">
        <f t="shared" si="43"/>
        <v>iJO1366</v>
      </c>
      <c r="H230">
        <f>3</f>
        <v>3</v>
      </c>
      <c r="I230" t="str">
        <f t="shared" si="42"/>
        <v>EX_for_e</v>
      </c>
      <c r="J230">
        <f>LOG10(Table1[[#This Row],[Time]])</f>
        <v>1.6122645114487999</v>
      </c>
    </row>
    <row r="231" spans="1:10" x14ac:dyDescent="0.45">
      <c r="A231">
        <v>229</v>
      </c>
      <c r="B231">
        <v>0.13081000000000001</v>
      </c>
      <c r="C231">
        <v>38.590499999999999</v>
      </c>
      <c r="D231">
        <v>34.238999999999997</v>
      </c>
      <c r="E231" t="str">
        <f t="shared" si="44"/>
        <v>O</v>
      </c>
      <c r="F231">
        <v>50</v>
      </c>
      <c r="G231" t="str">
        <f t="shared" si="43"/>
        <v>iJO1366</v>
      </c>
      <c r="H231">
        <f>3</f>
        <v>3</v>
      </c>
      <c r="I231" t="str">
        <f t="shared" si="42"/>
        <v>EX_for_e</v>
      </c>
      <c r="J231">
        <f>LOG10(Table1[[#This Row],[Time]])</f>
        <v>1.5345210719857247</v>
      </c>
    </row>
    <row r="232" spans="1:10" x14ac:dyDescent="0.45">
      <c r="A232">
        <v>230</v>
      </c>
      <c r="B232">
        <v>0.17867</v>
      </c>
      <c r="C232">
        <v>35.286990000000003</v>
      </c>
      <c r="D232">
        <v>31.206</v>
      </c>
      <c r="E232" t="str">
        <f t="shared" si="44"/>
        <v>O</v>
      </c>
      <c r="F232">
        <v>60</v>
      </c>
      <c r="G232" t="str">
        <f t="shared" si="43"/>
        <v>iJO1366</v>
      </c>
      <c r="H232">
        <f>3</f>
        <v>3</v>
      </c>
      <c r="I232" t="str">
        <f t="shared" si="42"/>
        <v>EX_for_e</v>
      </c>
      <c r="J232">
        <f>LOG10(Table1[[#This Row],[Time]])</f>
        <v>1.4942381041584758</v>
      </c>
    </row>
    <row r="233" spans="1:10" x14ac:dyDescent="0.45">
      <c r="A233">
        <v>231</v>
      </c>
      <c r="B233">
        <v>0.17867</v>
      </c>
      <c r="C233">
        <v>35.286990000000003</v>
      </c>
      <c r="D233">
        <v>30.888000000000002</v>
      </c>
      <c r="E233" t="str">
        <f t="shared" si="44"/>
        <v>O</v>
      </c>
      <c r="F233">
        <v>70</v>
      </c>
      <c r="G233" t="str">
        <f t="shared" si="43"/>
        <v>iJO1366</v>
      </c>
      <c r="H233">
        <f>3</f>
        <v>3</v>
      </c>
      <c r="I233" t="str">
        <f t="shared" si="42"/>
        <v>EX_for_e</v>
      </c>
      <c r="J233">
        <f>LOG10(Table1[[#This Row],[Time]])</f>
        <v>1.4897897886159928</v>
      </c>
    </row>
    <row r="234" spans="1:10" x14ac:dyDescent="0.45">
      <c r="A234">
        <v>232</v>
      </c>
      <c r="B234">
        <v>0.19370000000000001</v>
      </c>
      <c r="C234">
        <v>34.890349999999998</v>
      </c>
      <c r="D234">
        <v>16.260999999999999</v>
      </c>
      <c r="E234" t="str">
        <f t="shared" si="44"/>
        <v>O</v>
      </c>
      <c r="F234">
        <v>80</v>
      </c>
      <c r="G234" t="str">
        <f t="shared" si="43"/>
        <v>iJO1366</v>
      </c>
      <c r="H234">
        <f>3</f>
        <v>3</v>
      </c>
      <c r="I234" t="str">
        <f t="shared" si="42"/>
        <v>EX_for_e</v>
      </c>
      <c r="J234">
        <f>LOG10(Table1[[#This Row],[Time]])</f>
        <v>1.2111472498144922</v>
      </c>
    </row>
    <row r="235" spans="1:10" x14ac:dyDescent="0.45">
      <c r="A235">
        <v>233</v>
      </c>
      <c r="B235">
        <v>0.22286</v>
      </c>
      <c r="C235">
        <v>17.449010000000001</v>
      </c>
      <c r="D235">
        <v>19.353999999999999</v>
      </c>
      <c r="E235" t="str">
        <f t="shared" si="44"/>
        <v>O</v>
      </c>
      <c r="F235">
        <v>90</v>
      </c>
      <c r="G235" t="str">
        <f t="shared" si="43"/>
        <v>iJO1366</v>
      </c>
      <c r="H235">
        <f>3</f>
        <v>3</v>
      </c>
      <c r="I235" t="str">
        <f t="shared" si="42"/>
        <v>EX_for_e</v>
      </c>
      <c r="J235">
        <f>LOG10(Table1[[#This Row],[Time]])</f>
        <v>1.2867707367140557</v>
      </c>
    </row>
    <row r="236" spans="1:10" x14ac:dyDescent="0.45">
      <c r="A236">
        <v>234</v>
      </c>
      <c r="B236">
        <v>4.9540000000000001E-2</v>
      </c>
      <c r="C236">
        <v>28.90127</v>
      </c>
      <c r="D236">
        <v>84.233000000000004</v>
      </c>
      <c r="E236" t="str">
        <f t="shared" ref="E236:E244" si="45">"P"</f>
        <v>P</v>
      </c>
      <c r="F236">
        <v>10</v>
      </c>
      <c r="G236" t="str">
        <f t="shared" si="43"/>
        <v>iJO1366</v>
      </c>
      <c r="H236">
        <f>3</f>
        <v>3</v>
      </c>
      <c r="I236" t="str">
        <f t="shared" si="42"/>
        <v>EX_for_e</v>
      </c>
      <c r="J236">
        <f>LOG10(Table1[[#This Row],[Time]])</f>
        <v>1.9254822685799864</v>
      </c>
    </row>
    <row r="237" spans="1:10" x14ac:dyDescent="0.45">
      <c r="A237">
        <v>235</v>
      </c>
      <c r="B237">
        <v>4.9540000000000001E-2</v>
      </c>
      <c r="C237">
        <v>28.90127</v>
      </c>
      <c r="D237">
        <v>65.445999999999998</v>
      </c>
      <c r="E237" t="str">
        <f t="shared" si="45"/>
        <v>P</v>
      </c>
      <c r="F237">
        <v>20</v>
      </c>
      <c r="G237" t="str">
        <f t="shared" si="43"/>
        <v>iJO1366</v>
      </c>
      <c r="H237">
        <f>3</f>
        <v>3</v>
      </c>
      <c r="I237" t="str">
        <f t="shared" si="42"/>
        <v>EX_for_e</v>
      </c>
      <c r="J237">
        <f>LOG10(Table1[[#This Row],[Time]])</f>
        <v>1.8158831080141404</v>
      </c>
    </row>
    <row r="238" spans="1:10" x14ac:dyDescent="0.45">
      <c r="A238">
        <v>236</v>
      </c>
      <c r="B238">
        <v>0.15106</v>
      </c>
      <c r="C238">
        <v>26.64939</v>
      </c>
      <c r="D238">
        <v>75.650999999999996</v>
      </c>
      <c r="E238" t="str">
        <f t="shared" si="45"/>
        <v>P</v>
      </c>
      <c r="F238">
        <v>30</v>
      </c>
      <c r="G238" t="str">
        <f t="shared" si="43"/>
        <v>iJO1366</v>
      </c>
      <c r="H238">
        <f>3</f>
        <v>3</v>
      </c>
      <c r="I238" t="str">
        <f t="shared" si="42"/>
        <v>EX_for_e</v>
      </c>
      <c r="J238">
        <f>LOG10(Table1[[#This Row],[Time]])</f>
        <v>1.8788146731604152</v>
      </c>
    </row>
    <row r="239" spans="1:10" x14ac:dyDescent="0.45">
      <c r="A239">
        <v>237</v>
      </c>
      <c r="B239">
        <v>0.15106</v>
      </c>
      <c r="C239">
        <v>26.64939</v>
      </c>
      <c r="D239">
        <v>60.567999999999998</v>
      </c>
      <c r="E239" t="str">
        <f t="shared" si="45"/>
        <v>P</v>
      </c>
      <c r="F239">
        <v>40</v>
      </c>
      <c r="G239" t="str">
        <f t="shared" si="43"/>
        <v>iJO1366</v>
      </c>
      <c r="H239">
        <f>3</f>
        <v>3</v>
      </c>
      <c r="I239" t="str">
        <f t="shared" si="42"/>
        <v>EX_for_e</v>
      </c>
      <c r="J239">
        <f>LOG10(Table1[[#This Row],[Time]])</f>
        <v>1.7822432331761897</v>
      </c>
    </row>
    <row r="240" spans="1:10" x14ac:dyDescent="0.45">
      <c r="A240">
        <v>238</v>
      </c>
      <c r="B240">
        <v>0.15106</v>
      </c>
      <c r="C240">
        <v>26.64939</v>
      </c>
      <c r="D240">
        <v>50.901000000000003</v>
      </c>
      <c r="E240" t="str">
        <f t="shared" si="45"/>
        <v>P</v>
      </c>
      <c r="F240">
        <v>50</v>
      </c>
      <c r="G240" t="str">
        <f t="shared" si="43"/>
        <v>iJO1366</v>
      </c>
      <c r="H240">
        <f>3</f>
        <v>3</v>
      </c>
      <c r="I240" t="str">
        <f t="shared" si="42"/>
        <v>EX_for_e</v>
      </c>
      <c r="J240">
        <f>LOG10(Table1[[#This Row],[Time]])</f>
        <v>1.7067263145610378</v>
      </c>
    </row>
    <row r="241" spans="1:10" x14ac:dyDescent="0.45">
      <c r="A241">
        <v>239</v>
      </c>
      <c r="B241">
        <v>0.15106</v>
      </c>
      <c r="C241">
        <v>26.64939</v>
      </c>
      <c r="D241">
        <v>34.789000000000001</v>
      </c>
      <c r="E241" t="str">
        <f t="shared" si="45"/>
        <v>P</v>
      </c>
      <c r="F241">
        <v>60</v>
      </c>
      <c r="G241" t="str">
        <f t="shared" si="43"/>
        <v>iJO1366</v>
      </c>
      <c r="H241">
        <f>3</f>
        <v>3</v>
      </c>
      <c r="I241" t="str">
        <f t="shared" si="42"/>
        <v>EX_for_e</v>
      </c>
      <c r="J241">
        <f>LOG10(Table1[[#This Row],[Time]])</f>
        <v>1.5414419452545254</v>
      </c>
    </row>
    <row r="242" spans="1:10" x14ac:dyDescent="0.45">
      <c r="A242">
        <v>240</v>
      </c>
      <c r="B242">
        <v>0.19481000000000001</v>
      </c>
      <c r="C242">
        <v>34.707299999999996</v>
      </c>
      <c r="D242">
        <v>16.443999999999999</v>
      </c>
      <c r="E242" t="str">
        <f t="shared" si="45"/>
        <v>P</v>
      </c>
      <c r="F242">
        <v>70</v>
      </c>
      <c r="G242" t="str">
        <f t="shared" si="43"/>
        <v>iJO1366</v>
      </c>
      <c r="H242">
        <f>3</f>
        <v>3</v>
      </c>
      <c r="I242" t="str">
        <f t="shared" si="42"/>
        <v>EX_for_e</v>
      </c>
      <c r="J242">
        <f>LOG10(Table1[[#This Row],[Time]])</f>
        <v>1.2160074681083122</v>
      </c>
    </row>
    <row r="243" spans="1:10" x14ac:dyDescent="0.45">
      <c r="A243">
        <v>241</v>
      </c>
      <c r="B243">
        <v>0.19481000000000001</v>
      </c>
      <c r="C243">
        <v>17.808589999999999</v>
      </c>
      <c r="D243">
        <v>20.629000000000001</v>
      </c>
      <c r="E243" t="str">
        <f t="shared" si="45"/>
        <v>P</v>
      </c>
      <c r="F243">
        <v>80</v>
      </c>
      <c r="G243" t="str">
        <f t="shared" si="43"/>
        <v>iJO1366</v>
      </c>
      <c r="H243">
        <f>3</f>
        <v>3</v>
      </c>
      <c r="I243" t="str">
        <f t="shared" si="42"/>
        <v>EX_for_e</v>
      </c>
      <c r="J243">
        <f>LOG10(Table1[[#This Row],[Time]])</f>
        <v>1.3144781758641819</v>
      </c>
    </row>
    <row r="244" spans="1:10" x14ac:dyDescent="0.45">
      <c r="A244">
        <v>242</v>
      </c>
      <c r="B244">
        <v>0.22286</v>
      </c>
      <c r="C244">
        <v>17.449010000000001</v>
      </c>
      <c r="D244">
        <v>8.1590000000000007</v>
      </c>
      <c r="E244" t="str">
        <f t="shared" si="45"/>
        <v>P</v>
      </c>
      <c r="F244">
        <v>90</v>
      </c>
      <c r="G244" t="str">
        <f t="shared" si="43"/>
        <v>iJO1366</v>
      </c>
      <c r="H244">
        <f>3</f>
        <v>3</v>
      </c>
      <c r="I244" t="str">
        <f t="shared" si="42"/>
        <v>EX_for_e</v>
      </c>
      <c r="J244">
        <f>LOG10(Table1[[#This Row],[Time]])</f>
        <v>0.91163693312944216</v>
      </c>
    </row>
    <row r="245" spans="1:10" x14ac:dyDescent="0.45">
      <c r="A245">
        <v>243</v>
      </c>
      <c r="B245">
        <v>7.6910000000000006E-2</v>
      </c>
      <c r="C245">
        <v>18.863019999999999</v>
      </c>
      <c r="D245">
        <v>35.755000000000003</v>
      </c>
      <c r="E245" t="str">
        <f t="shared" ref="E245:E253" si="46">"M"</f>
        <v>M</v>
      </c>
      <c r="F245">
        <v>10</v>
      </c>
      <c r="G245" t="str">
        <f t="shared" si="43"/>
        <v>iJO1366</v>
      </c>
      <c r="H245">
        <f>3</f>
        <v>3</v>
      </c>
      <c r="I245" t="str">
        <f>"EX_lac_e"</f>
        <v>EX_lac_e</v>
      </c>
      <c r="J245">
        <f>LOG10(Table1[[#This Row],[Time]])</f>
        <v>1.5533367823768884</v>
      </c>
    </row>
    <row r="246" spans="1:10" x14ac:dyDescent="0.45">
      <c r="A246">
        <v>244</v>
      </c>
      <c r="B246">
        <v>7.6920000000000002E-2</v>
      </c>
      <c r="C246">
        <v>18.862960000000001</v>
      </c>
      <c r="D246">
        <v>52.186999999999998</v>
      </c>
      <c r="E246" t="str">
        <f t="shared" si="46"/>
        <v>M</v>
      </c>
      <c r="F246">
        <v>20</v>
      </c>
      <c r="G246" t="str">
        <f t="shared" si="43"/>
        <v>iJO1366</v>
      </c>
      <c r="H246">
        <f>3</f>
        <v>3</v>
      </c>
      <c r="I246" t="str">
        <f t="shared" ref="I246:I271" si="47">"EX_lac_e"</f>
        <v>EX_lac_e</v>
      </c>
      <c r="J246">
        <f>LOG10(Table1[[#This Row],[Time]])</f>
        <v>1.7175623319025288</v>
      </c>
    </row>
    <row r="247" spans="1:10" x14ac:dyDescent="0.45">
      <c r="A247">
        <v>245</v>
      </c>
      <c r="B247">
        <v>7.6920000000000002E-2</v>
      </c>
      <c r="C247">
        <v>18.862939999999998</v>
      </c>
      <c r="D247">
        <v>46.161999999999999</v>
      </c>
      <c r="E247" t="str">
        <f t="shared" si="46"/>
        <v>M</v>
      </c>
      <c r="F247">
        <v>30</v>
      </c>
      <c r="G247" t="str">
        <f t="shared" si="43"/>
        <v>iJO1366</v>
      </c>
      <c r="H247">
        <f>3</f>
        <v>3</v>
      </c>
      <c r="I247" t="str">
        <f t="shared" si="47"/>
        <v>EX_lac_e</v>
      </c>
      <c r="J247">
        <f>LOG10(Table1[[#This Row],[Time]])</f>
        <v>1.6642846166586678</v>
      </c>
    </row>
    <row r="248" spans="1:10" x14ac:dyDescent="0.45">
      <c r="A248">
        <v>246</v>
      </c>
      <c r="B248">
        <v>0.17050000000000001</v>
      </c>
      <c r="C248">
        <v>17.334530000000001</v>
      </c>
      <c r="D248">
        <v>42.655999999999999</v>
      </c>
      <c r="E248" t="str">
        <f t="shared" si="46"/>
        <v>M</v>
      </c>
      <c r="F248">
        <v>40</v>
      </c>
      <c r="G248" t="str">
        <f t="shared" si="43"/>
        <v>iJO1366</v>
      </c>
      <c r="H248">
        <f>3</f>
        <v>3</v>
      </c>
      <c r="I248" t="str">
        <f t="shared" si="47"/>
        <v>EX_lac_e</v>
      </c>
      <c r="J248">
        <f>LOG10(Table1[[#This Row],[Time]])</f>
        <v>1.6299801277337651</v>
      </c>
    </row>
    <row r="249" spans="1:10" x14ac:dyDescent="0.45">
      <c r="A249">
        <v>247</v>
      </c>
      <c r="B249">
        <v>0.17050000000000001</v>
      </c>
      <c r="C249">
        <v>17.334530000000001</v>
      </c>
      <c r="D249">
        <v>53.137</v>
      </c>
      <c r="E249" t="str">
        <f t="shared" si="46"/>
        <v>M</v>
      </c>
      <c r="F249">
        <v>50</v>
      </c>
      <c r="G249" t="str">
        <f t="shared" si="43"/>
        <v>iJO1366</v>
      </c>
      <c r="H249">
        <f>3</f>
        <v>3</v>
      </c>
      <c r="I249" t="str">
        <f t="shared" si="47"/>
        <v>EX_lac_e</v>
      </c>
      <c r="J249">
        <f>LOG10(Table1[[#This Row],[Time]])</f>
        <v>1.7253970314400093</v>
      </c>
    </row>
    <row r="250" spans="1:10" x14ac:dyDescent="0.45">
      <c r="A250">
        <v>248</v>
      </c>
      <c r="B250">
        <v>0.17049</v>
      </c>
      <c r="C250">
        <v>17.334720000000001</v>
      </c>
      <c r="D250">
        <v>19.719000000000001</v>
      </c>
      <c r="E250" t="str">
        <f t="shared" si="46"/>
        <v>M</v>
      </c>
      <c r="F250">
        <v>60</v>
      </c>
      <c r="G250" t="str">
        <f t="shared" si="43"/>
        <v>iJO1366</v>
      </c>
      <c r="H250">
        <f>3</f>
        <v>3</v>
      </c>
      <c r="I250" t="str">
        <f t="shared" si="47"/>
        <v>EX_lac_e</v>
      </c>
      <c r="J250">
        <f>LOG10(Table1[[#This Row],[Time]])</f>
        <v>1.2948848870000302</v>
      </c>
    </row>
    <row r="251" spans="1:10" x14ac:dyDescent="0.45">
      <c r="A251">
        <v>249</v>
      </c>
      <c r="B251">
        <v>0.17050000000000001</v>
      </c>
      <c r="C251">
        <v>17.334530000000001</v>
      </c>
      <c r="D251">
        <v>16.216000000000001</v>
      </c>
      <c r="E251" t="str">
        <f t="shared" si="46"/>
        <v>M</v>
      </c>
      <c r="F251">
        <v>70</v>
      </c>
      <c r="G251" t="str">
        <f t="shared" si="43"/>
        <v>iJO1366</v>
      </c>
      <c r="H251">
        <f>3</f>
        <v>3</v>
      </c>
      <c r="I251" t="str">
        <f t="shared" si="47"/>
        <v>EX_lac_e</v>
      </c>
      <c r="J251">
        <f>LOG10(Table1[[#This Row],[Time]])</f>
        <v>1.2099437356849523</v>
      </c>
    </row>
    <row r="252" spans="1:10" x14ac:dyDescent="0.45">
      <c r="A252">
        <v>250</v>
      </c>
      <c r="B252">
        <v>0.19370000000000001</v>
      </c>
      <c r="C252">
        <v>16.982340000000001</v>
      </c>
      <c r="D252">
        <v>9.2810000000000006</v>
      </c>
      <c r="E252" t="str">
        <f t="shared" si="46"/>
        <v>M</v>
      </c>
      <c r="F252">
        <v>80</v>
      </c>
      <c r="G252" t="str">
        <f t="shared" si="43"/>
        <v>iJO1366</v>
      </c>
      <c r="H252">
        <f>3</f>
        <v>3</v>
      </c>
      <c r="I252" t="str">
        <f t="shared" si="47"/>
        <v>EX_lac_e</v>
      </c>
      <c r="J252">
        <f>LOG10(Table1[[#This Row],[Time]])</f>
        <v>0.96759477267188976</v>
      </c>
    </row>
    <row r="253" spans="1:10" x14ac:dyDescent="0.45">
      <c r="A253">
        <v>251</v>
      </c>
      <c r="B253">
        <v>0.24084</v>
      </c>
      <c r="C253">
        <v>2.15E-3</v>
      </c>
      <c r="D253">
        <v>33.459000000000003</v>
      </c>
      <c r="E253" t="str">
        <f t="shared" si="46"/>
        <v>M</v>
      </c>
      <c r="F253">
        <v>90</v>
      </c>
      <c r="G253" t="str">
        <f t="shared" si="43"/>
        <v>iJO1366</v>
      </c>
      <c r="H253">
        <f>3</f>
        <v>3</v>
      </c>
      <c r="I253" t="str">
        <f t="shared" si="47"/>
        <v>EX_lac_e</v>
      </c>
      <c r="J253">
        <f>LOG10(Table1[[#This Row],[Time]])</f>
        <v>1.5245129569201059</v>
      </c>
    </row>
    <row r="254" spans="1:10" x14ac:dyDescent="0.45">
      <c r="A254">
        <v>252</v>
      </c>
      <c r="B254">
        <v>7.6920000000000002E-2</v>
      </c>
      <c r="C254">
        <v>18.863019999999999</v>
      </c>
      <c r="D254">
        <v>56.662999999999997</v>
      </c>
      <c r="E254" t="str">
        <f t="shared" ref="E254:E262" si="48">"O"</f>
        <v>O</v>
      </c>
      <c r="F254">
        <v>10</v>
      </c>
      <c r="G254" t="str">
        <f t="shared" ref="G254:G271" si="49">"iJO1366"</f>
        <v>iJO1366</v>
      </c>
      <c r="H254">
        <f>3</f>
        <v>3</v>
      </c>
      <c r="I254" t="str">
        <f t="shared" si="47"/>
        <v>EX_lac_e</v>
      </c>
      <c r="J254">
        <f>LOG10(Table1[[#This Row],[Time]])</f>
        <v>1.7532995643417566</v>
      </c>
    </row>
    <row r="255" spans="1:10" x14ac:dyDescent="0.45">
      <c r="A255">
        <v>253</v>
      </c>
      <c r="B255">
        <v>7.6920000000000002E-2</v>
      </c>
      <c r="C255">
        <v>18.863019999999999</v>
      </c>
      <c r="D255">
        <v>57.536000000000001</v>
      </c>
      <c r="E255" t="str">
        <f t="shared" si="48"/>
        <v>O</v>
      </c>
      <c r="F255">
        <v>20</v>
      </c>
      <c r="G255" t="str">
        <f t="shared" si="49"/>
        <v>iJO1366</v>
      </c>
      <c r="H255">
        <f>3</f>
        <v>3</v>
      </c>
      <c r="I255" t="str">
        <f t="shared" si="47"/>
        <v>EX_lac_e</v>
      </c>
      <c r="J255">
        <f>LOG10(Table1[[#This Row],[Time]])</f>
        <v>1.759939665717116</v>
      </c>
    </row>
    <row r="256" spans="1:10" x14ac:dyDescent="0.45">
      <c r="A256">
        <v>254</v>
      </c>
      <c r="B256">
        <v>7.6920000000000002E-2</v>
      </c>
      <c r="C256">
        <v>18.862909999999999</v>
      </c>
      <c r="D256">
        <v>54.81</v>
      </c>
      <c r="E256" t="str">
        <f t="shared" si="48"/>
        <v>O</v>
      </c>
      <c r="F256">
        <v>30</v>
      </c>
      <c r="G256" t="str">
        <f t="shared" si="49"/>
        <v>iJO1366</v>
      </c>
      <c r="H256">
        <f>3</f>
        <v>3</v>
      </c>
      <c r="I256" t="str">
        <f t="shared" si="47"/>
        <v>EX_lac_e</v>
      </c>
      <c r="J256">
        <f>LOG10(Table1[[#This Row],[Time]])</f>
        <v>1.7388598020722001</v>
      </c>
    </row>
    <row r="257" spans="1:10" x14ac:dyDescent="0.45">
      <c r="A257">
        <v>255</v>
      </c>
      <c r="B257">
        <v>0.17050000000000001</v>
      </c>
      <c r="C257">
        <v>17.334510000000002</v>
      </c>
      <c r="D257">
        <v>39.478999999999999</v>
      </c>
      <c r="E257" t="str">
        <f t="shared" si="48"/>
        <v>O</v>
      </c>
      <c r="F257">
        <v>40</v>
      </c>
      <c r="G257" t="str">
        <f t="shared" si="49"/>
        <v>iJO1366</v>
      </c>
      <c r="H257">
        <f>3</f>
        <v>3</v>
      </c>
      <c r="I257" t="str">
        <f t="shared" si="47"/>
        <v>EX_lac_e</v>
      </c>
      <c r="J257">
        <f>LOG10(Table1[[#This Row],[Time]])</f>
        <v>1.5963661434914649</v>
      </c>
    </row>
    <row r="258" spans="1:10" x14ac:dyDescent="0.45">
      <c r="A258">
        <v>256</v>
      </c>
      <c r="B258">
        <v>0.17050000000000001</v>
      </c>
      <c r="C258">
        <v>17.334510000000002</v>
      </c>
      <c r="D258">
        <v>40.957999999999998</v>
      </c>
      <c r="E258" t="str">
        <f t="shared" si="48"/>
        <v>O</v>
      </c>
      <c r="F258">
        <v>50</v>
      </c>
      <c r="G258" t="str">
        <f t="shared" si="49"/>
        <v>iJO1366</v>
      </c>
      <c r="H258">
        <f>3</f>
        <v>3</v>
      </c>
      <c r="I258" t="str">
        <f t="shared" si="47"/>
        <v>EX_lac_e</v>
      </c>
      <c r="J258">
        <f>LOG10(Table1[[#This Row],[Time]])</f>
        <v>1.612338741664789</v>
      </c>
    </row>
    <row r="259" spans="1:10" x14ac:dyDescent="0.45">
      <c r="A259">
        <v>257</v>
      </c>
      <c r="B259">
        <v>0.17050000000000001</v>
      </c>
      <c r="C259">
        <v>17.334510000000002</v>
      </c>
      <c r="D259">
        <v>40.024000000000001</v>
      </c>
      <c r="E259" t="str">
        <f t="shared" si="48"/>
        <v>O</v>
      </c>
      <c r="F259">
        <v>60</v>
      </c>
      <c r="G259" t="str">
        <f t="shared" si="49"/>
        <v>iJO1366</v>
      </c>
      <c r="H259">
        <f>3</f>
        <v>3</v>
      </c>
      <c r="I259" t="str">
        <f t="shared" si="47"/>
        <v>EX_lac_e</v>
      </c>
      <c r="J259">
        <f>LOG10(Table1[[#This Row],[Time]])</f>
        <v>1.6023204898753527</v>
      </c>
    </row>
    <row r="260" spans="1:10" x14ac:dyDescent="0.45">
      <c r="A260">
        <v>258</v>
      </c>
      <c r="B260">
        <v>0.17050000000000001</v>
      </c>
      <c r="C260">
        <v>17.334510000000002</v>
      </c>
      <c r="D260">
        <v>38.993000000000002</v>
      </c>
      <c r="E260" t="str">
        <f t="shared" si="48"/>
        <v>O</v>
      </c>
      <c r="F260">
        <v>70</v>
      </c>
      <c r="G260" t="str">
        <f t="shared" si="49"/>
        <v>iJO1366</v>
      </c>
      <c r="H260">
        <f>3</f>
        <v>3</v>
      </c>
      <c r="I260" t="str">
        <f t="shared" si="47"/>
        <v>EX_lac_e</v>
      </c>
      <c r="J260">
        <f>LOG10(Table1[[#This Row],[Time]])</f>
        <v>1.5909866497384995</v>
      </c>
    </row>
    <row r="261" spans="1:10" x14ac:dyDescent="0.45">
      <c r="A261">
        <v>259</v>
      </c>
      <c r="B261">
        <v>0.19370000000000001</v>
      </c>
      <c r="C261">
        <v>16.982289999999999</v>
      </c>
      <c r="D261">
        <v>22.305</v>
      </c>
      <c r="E261" t="str">
        <f t="shared" si="48"/>
        <v>O</v>
      </c>
      <c r="F261">
        <v>80</v>
      </c>
      <c r="G261" t="str">
        <f t="shared" si="49"/>
        <v>iJO1366</v>
      </c>
      <c r="H261">
        <f>3</f>
        <v>3</v>
      </c>
      <c r="I261" t="str">
        <f t="shared" si="47"/>
        <v>EX_lac_e</v>
      </c>
      <c r="J261">
        <f>LOG10(Table1[[#This Row],[Time]])</f>
        <v>1.3484022275776355</v>
      </c>
    </row>
    <row r="262" spans="1:10" x14ac:dyDescent="0.45">
      <c r="A262">
        <v>260</v>
      </c>
      <c r="B262">
        <v>0.24149999999999999</v>
      </c>
      <c r="C262">
        <v>6.9999999999999994E-5</v>
      </c>
      <c r="D262">
        <v>19.324000000000002</v>
      </c>
      <c r="E262" t="str">
        <f t="shared" si="48"/>
        <v>O</v>
      </c>
      <c r="F262">
        <v>90</v>
      </c>
      <c r="G262" t="str">
        <f t="shared" si="49"/>
        <v>iJO1366</v>
      </c>
      <c r="H262">
        <f>3</f>
        <v>3</v>
      </c>
      <c r="I262" t="str">
        <f t="shared" si="47"/>
        <v>EX_lac_e</v>
      </c>
      <c r="J262">
        <f>LOG10(Table1[[#This Row],[Time]])</f>
        <v>1.2860970288144822</v>
      </c>
    </row>
    <row r="263" spans="1:10" x14ac:dyDescent="0.45">
      <c r="A263">
        <v>261</v>
      </c>
      <c r="B263">
        <v>7.6920000000000002E-2</v>
      </c>
      <c r="C263">
        <v>18.862909999999999</v>
      </c>
      <c r="D263">
        <v>46.484000000000002</v>
      </c>
      <c r="E263" t="str">
        <f t="shared" ref="E263:E271" si="50">"P"</f>
        <v>P</v>
      </c>
      <c r="F263">
        <v>10</v>
      </c>
      <c r="G263" t="str">
        <f t="shared" si="49"/>
        <v>iJO1366</v>
      </c>
      <c r="H263">
        <f>3</f>
        <v>3</v>
      </c>
      <c r="I263" t="str">
        <f t="shared" si="47"/>
        <v>EX_lac_e</v>
      </c>
      <c r="J263">
        <f>LOG10(Table1[[#This Row],[Time]])</f>
        <v>1.6673034925144263</v>
      </c>
    </row>
    <row r="264" spans="1:10" x14ac:dyDescent="0.45">
      <c r="A264">
        <v>262</v>
      </c>
      <c r="B264">
        <v>7.6920000000000002E-2</v>
      </c>
      <c r="C264">
        <v>18.862909999999999</v>
      </c>
      <c r="D264">
        <v>50.914999999999999</v>
      </c>
      <c r="E264" t="str">
        <f t="shared" si="50"/>
        <v>P</v>
      </c>
      <c r="F264">
        <v>20</v>
      </c>
      <c r="G264" t="str">
        <f t="shared" si="49"/>
        <v>iJO1366</v>
      </c>
      <c r="H264">
        <f>3</f>
        <v>3</v>
      </c>
      <c r="I264" t="str">
        <f t="shared" si="47"/>
        <v>EX_lac_e</v>
      </c>
      <c r="J264">
        <f>LOG10(Table1[[#This Row],[Time]])</f>
        <v>1.7068457481036041</v>
      </c>
    </row>
    <row r="265" spans="1:10" x14ac:dyDescent="0.45">
      <c r="A265">
        <v>263</v>
      </c>
      <c r="B265">
        <v>7.6920000000000002E-2</v>
      </c>
      <c r="C265">
        <v>18.862909999999999</v>
      </c>
      <c r="D265">
        <v>40.734999999999999</v>
      </c>
      <c r="E265" t="str">
        <f t="shared" si="50"/>
        <v>P</v>
      </c>
      <c r="F265">
        <v>30</v>
      </c>
      <c r="G265" t="str">
        <f t="shared" si="49"/>
        <v>iJO1366</v>
      </c>
      <c r="H265">
        <f>3</f>
        <v>3</v>
      </c>
      <c r="I265" t="str">
        <f t="shared" si="47"/>
        <v>EX_lac_e</v>
      </c>
      <c r="J265">
        <f>LOG10(Table1[[#This Row],[Time]])</f>
        <v>1.6099677206466616</v>
      </c>
    </row>
    <row r="266" spans="1:10" x14ac:dyDescent="0.45">
      <c r="A266">
        <v>264</v>
      </c>
      <c r="B266">
        <v>0.18920999999999999</v>
      </c>
      <c r="C266">
        <v>17.202919999999999</v>
      </c>
      <c r="D266">
        <v>27.693000000000001</v>
      </c>
      <c r="E266" t="str">
        <f t="shared" si="50"/>
        <v>P</v>
      </c>
      <c r="F266">
        <v>40</v>
      </c>
      <c r="G266" t="str">
        <f t="shared" si="49"/>
        <v>iJO1366</v>
      </c>
      <c r="H266">
        <f>3</f>
        <v>3</v>
      </c>
      <c r="I266" t="str">
        <f t="shared" si="47"/>
        <v>EX_lac_e</v>
      </c>
      <c r="J266">
        <f>LOG10(Table1[[#This Row],[Time]])</f>
        <v>1.4423700056867834</v>
      </c>
    </row>
    <row r="267" spans="1:10" x14ac:dyDescent="0.45">
      <c r="A267">
        <v>265</v>
      </c>
      <c r="B267">
        <v>0.18920999999999999</v>
      </c>
      <c r="C267">
        <v>17.202919999999999</v>
      </c>
      <c r="D267">
        <v>22.957999999999998</v>
      </c>
      <c r="E267" t="str">
        <f t="shared" si="50"/>
        <v>P</v>
      </c>
      <c r="F267">
        <v>50</v>
      </c>
      <c r="G267" t="str">
        <f t="shared" si="49"/>
        <v>iJO1366</v>
      </c>
      <c r="H267">
        <f>3</f>
        <v>3</v>
      </c>
      <c r="I267" t="str">
        <f t="shared" si="47"/>
        <v>EX_lac_e</v>
      </c>
      <c r="J267">
        <f>LOG10(Table1[[#This Row],[Time]])</f>
        <v>1.3609340515483865</v>
      </c>
    </row>
    <row r="268" spans="1:10" x14ac:dyDescent="0.45">
      <c r="A268">
        <v>266</v>
      </c>
      <c r="B268">
        <v>0.18920999999999999</v>
      </c>
      <c r="C268">
        <v>17.202919999999999</v>
      </c>
      <c r="D268">
        <v>37.04</v>
      </c>
      <c r="E268" t="str">
        <f t="shared" si="50"/>
        <v>P</v>
      </c>
      <c r="F268">
        <v>60</v>
      </c>
      <c r="G268" t="str">
        <f t="shared" si="49"/>
        <v>iJO1366</v>
      </c>
      <c r="H268">
        <f>3</f>
        <v>3</v>
      </c>
      <c r="I268" t="str">
        <f t="shared" si="47"/>
        <v>EX_lac_e</v>
      </c>
      <c r="J268">
        <f>LOG10(Table1[[#This Row],[Time]])</f>
        <v>1.5686709780098966</v>
      </c>
    </row>
    <row r="269" spans="1:10" x14ac:dyDescent="0.45">
      <c r="A269">
        <v>267</v>
      </c>
      <c r="B269">
        <v>0.18920999999999999</v>
      </c>
      <c r="C269">
        <v>17.202919999999999</v>
      </c>
      <c r="D269">
        <v>21.425000000000001</v>
      </c>
      <c r="E269" t="str">
        <f t="shared" si="50"/>
        <v>P</v>
      </c>
      <c r="F269">
        <v>70</v>
      </c>
      <c r="G269" t="str">
        <f t="shared" si="49"/>
        <v>iJO1366</v>
      </c>
      <c r="H269">
        <f>3</f>
        <v>3</v>
      </c>
      <c r="I269" t="str">
        <f t="shared" si="47"/>
        <v>EX_lac_e</v>
      </c>
      <c r="J269">
        <f>LOG10(Table1[[#This Row],[Time]])</f>
        <v>1.3309208305952358</v>
      </c>
    </row>
    <row r="270" spans="1:10" x14ac:dyDescent="0.45">
      <c r="A270">
        <v>268</v>
      </c>
      <c r="B270">
        <v>0.19481000000000001</v>
      </c>
      <c r="C270">
        <v>16.898710000000001</v>
      </c>
      <c r="D270">
        <v>14.092000000000001</v>
      </c>
      <c r="E270" t="str">
        <f t="shared" si="50"/>
        <v>P</v>
      </c>
      <c r="F270">
        <v>80</v>
      </c>
      <c r="G270" t="str">
        <f t="shared" si="49"/>
        <v>iJO1366</v>
      </c>
      <c r="H270">
        <f>3</f>
        <v>3</v>
      </c>
      <c r="I270" t="str">
        <f t="shared" si="47"/>
        <v>EX_lac_e</v>
      </c>
      <c r="J270">
        <f>LOG10(Table1[[#This Row],[Time]])</f>
        <v>1.1489726345092048</v>
      </c>
    </row>
    <row r="271" spans="1:10" x14ac:dyDescent="0.45">
      <c r="A271">
        <v>269</v>
      </c>
      <c r="B271">
        <v>0.23546</v>
      </c>
      <c r="C271">
        <v>1.0000000000000001E-5</v>
      </c>
      <c r="D271">
        <v>33.106999999999999</v>
      </c>
      <c r="E271" t="str">
        <f t="shared" si="50"/>
        <v>P</v>
      </c>
      <c r="F271">
        <v>90</v>
      </c>
      <c r="G271" t="str">
        <f t="shared" si="49"/>
        <v>iJO1366</v>
      </c>
      <c r="H271">
        <f>3</f>
        <v>3</v>
      </c>
      <c r="I271" t="str">
        <f t="shared" si="47"/>
        <v>EX_lac_e</v>
      </c>
      <c r="J271">
        <f>LOG10(Table1[[#This Row],[Time]])</f>
        <v>1.5199198288198879</v>
      </c>
    </row>
    <row r="272" spans="1:10" x14ac:dyDescent="0.45">
      <c r="A272">
        <v>270</v>
      </c>
      <c r="B272">
        <v>0.76912999999999998</v>
      </c>
      <c r="C272">
        <v>13.26995</v>
      </c>
      <c r="D272">
        <v>13.82</v>
      </c>
      <c r="E272" t="str">
        <f t="shared" ref="E272:E280" si="51">"M"</f>
        <v>M</v>
      </c>
      <c r="F272">
        <v>10</v>
      </c>
      <c r="G272" t="str">
        <f>"iJR904"</f>
        <v>iJR904</v>
      </c>
      <c r="H272">
        <f>3</f>
        <v>3</v>
      </c>
      <c r="I272" t="str">
        <f>"EX_for_e"</f>
        <v>EX_for_e</v>
      </c>
      <c r="J272">
        <f>LOG10(Table1[[#This Row],[Time]])</f>
        <v>1.1405080430381795</v>
      </c>
    </row>
    <row r="273" spans="1:10" x14ac:dyDescent="0.45">
      <c r="A273">
        <v>271</v>
      </c>
      <c r="B273">
        <v>0.18439</v>
      </c>
      <c r="C273">
        <v>39.994549999999997</v>
      </c>
      <c r="D273">
        <v>1.379</v>
      </c>
      <c r="E273" t="str">
        <f t="shared" si="51"/>
        <v>M</v>
      </c>
      <c r="F273">
        <v>20</v>
      </c>
      <c r="G273" t="str">
        <f t="shared" ref="G273:G325" si="52">"iJR904"</f>
        <v>iJR904</v>
      </c>
      <c r="H273">
        <f>3</f>
        <v>3</v>
      </c>
      <c r="I273" t="str">
        <f t="shared" ref="I273:I298" si="53">"EX_for_e"</f>
        <v>EX_for_e</v>
      </c>
      <c r="J273">
        <f>LOG10(Table1[[#This Row],[Time]])</f>
        <v>0.13956426617584977</v>
      </c>
    </row>
    <row r="274" spans="1:10" x14ac:dyDescent="0.45">
      <c r="A274">
        <v>272</v>
      </c>
      <c r="B274">
        <v>0.58714</v>
      </c>
      <c r="C274">
        <v>7.7270200000000004</v>
      </c>
      <c r="D274">
        <v>17.193000000000001</v>
      </c>
      <c r="E274" t="str">
        <f t="shared" si="51"/>
        <v>M</v>
      </c>
      <c r="F274">
        <v>30</v>
      </c>
      <c r="G274" t="str">
        <f t="shared" si="52"/>
        <v>iJR904</v>
      </c>
      <c r="H274">
        <f>3</f>
        <v>3</v>
      </c>
      <c r="I274" t="str">
        <f t="shared" si="53"/>
        <v>EX_for_e</v>
      </c>
      <c r="J274">
        <f>LOG10(Table1[[#This Row],[Time]])</f>
        <v>1.235351663177412</v>
      </c>
    </row>
    <row r="275" spans="1:10" x14ac:dyDescent="0.45">
      <c r="A275">
        <v>273</v>
      </c>
      <c r="B275">
        <v>0.36878</v>
      </c>
      <c r="C275">
        <v>32.498710000000003</v>
      </c>
      <c r="D275">
        <v>11.685</v>
      </c>
      <c r="E275" t="str">
        <f t="shared" si="51"/>
        <v>M</v>
      </c>
      <c r="F275">
        <v>40</v>
      </c>
      <c r="G275" t="str">
        <f t="shared" si="52"/>
        <v>iJR904</v>
      </c>
      <c r="H275">
        <f>3</f>
        <v>3</v>
      </c>
      <c r="I275" t="str">
        <f t="shared" si="53"/>
        <v>EX_for_e</v>
      </c>
      <c r="J275">
        <f>LOG10(Table1[[#This Row],[Time]])</f>
        <v>1.0676287167282457</v>
      </c>
    </row>
    <row r="276" spans="1:10" x14ac:dyDescent="0.45">
      <c r="A276">
        <v>274</v>
      </c>
      <c r="B276">
        <v>0.65868000000000004</v>
      </c>
      <c r="C276">
        <v>17.190249999999999</v>
      </c>
      <c r="D276">
        <v>18.856999999999999</v>
      </c>
      <c r="E276" t="str">
        <f t="shared" si="51"/>
        <v>M</v>
      </c>
      <c r="F276">
        <v>50</v>
      </c>
      <c r="G276" t="str">
        <f t="shared" si="52"/>
        <v>iJR904</v>
      </c>
      <c r="H276">
        <f>3</f>
        <v>3</v>
      </c>
      <c r="I276" t="str">
        <f t="shared" si="53"/>
        <v>EX_for_e</v>
      </c>
      <c r="J276">
        <f>LOG10(Table1[[#This Row],[Time]])</f>
        <v>1.2754726010694191</v>
      </c>
    </row>
    <row r="277" spans="1:10" x14ac:dyDescent="0.45">
      <c r="A277">
        <v>275</v>
      </c>
      <c r="B277">
        <v>0.55317000000000005</v>
      </c>
      <c r="C277">
        <v>27.95345</v>
      </c>
      <c r="D277">
        <v>1.4019999999999999</v>
      </c>
      <c r="E277" t="str">
        <f t="shared" si="51"/>
        <v>M</v>
      </c>
      <c r="F277">
        <v>60</v>
      </c>
      <c r="G277" t="str">
        <f t="shared" si="52"/>
        <v>iJR904</v>
      </c>
      <c r="H277">
        <f>3</f>
        <v>3</v>
      </c>
      <c r="I277" t="str">
        <f t="shared" si="53"/>
        <v>EX_for_e</v>
      </c>
      <c r="J277">
        <f>LOG10(Table1[[#This Row],[Time]])</f>
        <v>0.14674801363063983</v>
      </c>
    </row>
    <row r="278" spans="1:10" x14ac:dyDescent="0.45">
      <c r="A278">
        <v>276</v>
      </c>
      <c r="B278">
        <v>0.82477999999999996</v>
      </c>
      <c r="C278">
        <v>10.72395</v>
      </c>
      <c r="D278">
        <v>19.279</v>
      </c>
      <c r="E278" t="str">
        <f t="shared" si="51"/>
        <v>M</v>
      </c>
      <c r="F278">
        <v>70</v>
      </c>
      <c r="G278" t="str">
        <f t="shared" si="52"/>
        <v>iJR904</v>
      </c>
      <c r="H278">
        <f>3</f>
        <v>3</v>
      </c>
      <c r="I278" t="str">
        <f t="shared" si="53"/>
        <v>EX_for_e</v>
      </c>
      <c r="J278">
        <f>LOG10(Table1[[#This Row],[Time]])</f>
        <v>1.2850845033352187</v>
      </c>
    </row>
    <row r="279" spans="1:10" x14ac:dyDescent="0.45">
      <c r="A279">
        <v>277</v>
      </c>
      <c r="B279">
        <v>0.76915999999999995</v>
      </c>
      <c r="C279">
        <v>13.266170000000001</v>
      </c>
      <c r="D279">
        <v>10.657999999999999</v>
      </c>
      <c r="E279" t="str">
        <f t="shared" si="51"/>
        <v>M</v>
      </c>
      <c r="F279">
        <v>80</v>
      </c>
      <c r="G279" t="str">
        <f t="shared" si="52"/>
        <v>iJR904</v>
      </c>
      <c r="H279">
        <f>3</f>
        <v>3</v>
      </c>
      <c r="I279" t="str">
        <f t="shared" si="53"/>
        <v>EX_for_e</v>
      </c>
      <c r="J279">
        <f>LOG10(Table1[[#This Row],[Time]])</f>
        <v>1.027675715904893</v>
      </c>
    </row>
    <row r="280" spans="1:10" x14ac:dyDescent="0.45">
      <c r="A280">
        <v>278</v>
      </c>
      <c r="B280">
        <v>0.82974999999999999</v>
      </c>
      <c r="C280">
        <v>10.58061</v>
      </c>
      <c r="D280">
        <v>2.3570000000000002</v>
      </c>
      <c r="E280" t="str">
        <f t="shared" si="51"/>
        <v>M</v>
      </c>
      <c r="F280">
        <v>90</v>
      </c>
      <c r="G280" t="str">
        <f t="shared" si="52"/>
        <v>iJR904</v>
      </c>
      <c r="H280">
        <f>3</f>
        <v>3</v>
      </c>
      <c r="I280" t="str">
        <f t="shared" si="53"/>
        <v>EX_for_e</v>
      </c>
      <c r="J280">
        <f>LOG10(Table1[[#This Row],[Time]])</f>
        <v>0.37235958252432383</v>
      </c>
    </row>
    <row r="281" spans="1:10" x14ac:dyDescent="0.45">
      <c r="A281">
        <v>279</v>
      </c>
      <c r="B281">
        <v>9.2189999999999994E-2</v>
      </c>
      <c r="C281">
        <v>43.004840000000002</v>
      </c>
      <c r="D281">
        <v>0.62</v>
      </c>
      <c r="E281" t="str">
        <f t="shared" ref="E281:E289" si="54">"O"</f>
        <v>O</v>
      </c>
      <c r="F281">
        <v>10</v>
      </c>
      <c r="G281" t="str">
        <f t="shared" si="52"/>
        <v>iJR904</v>
      </c>
      <c r="H281">
        <f>3</f>
        <v>3</v>
      </c>
      <c r="I281" t="str">
        <f t="shared" si="53"/>
        <v>EX_for_e</v>
      </c>
      <c r="J281">
        <f>LOG10(Table1[[#This Row],[Time]])</f>
        <v>-0.20760831050174613</v>
      </c>
    </row>
    <row r="282" spans="1:10" x14ac:dyDescent="0.45">
      <c r="A282">
        <v>280</v>
      </c>
      <c r="B282">
        <v>0.18439</v>
      </c>
      <c r="C282">
        <v>39.994590000000002</v>
      </c>
      <c r="D282">
        <v>0.61599999999999999</v>
      </c>
      <c r="E282" t="str">
        <f t="shared" si="54"/>
        <v>O</v>
      </c>
      <c r="F282">
        <v>20</v>
      </c>
      <c r="G282" t="str">
        <f t="shared" si="52"/>
        <v>iJR904</v>
      </c>
      <c r="H282">
        <f>3</f>
        <v>3</v>
      </c>
      <c r="I282" t="str">
        <f t="shared" si="53"/>
        <v>EX_for_e</v>
      </c>
      <c r="J282">
        <f>LOG10(Table1[[#This Row],[Time]])</f>
        <v>-0.21041928783557454</v>
      </c>
    </row>
    <row r="283" spans="1:10" x14ac:dyDescent="0.45">
      <c r="A283">
        <v>281</v>
      </c>
      <c r="B283">
        <v>0.27657999999999999</v>
      </c>
      <c r="C283">
        <v>36.98433</v>
      </c>
      <c r="D283">
        <v>0.55900000000000005</v>
      </c>
      <c r="E283" t="str">
        <f t="shared" si="54"/>
        <v>O</v>
      </c>
      <c r="F283">
        <v>30</v>
      </c>
      <c r="G283" t="str">
        <f t="shared" si="52"/>
        <v>iJR904</v>
      </c>
      <c r="H283">
        <f>3</f>
        <v>3</v>
      </c>
      <c r="I283" t="str">
        <f t="shared" si="53"/>
        <v>EX_for_e</v>
      </c>
      <c r="J283">
        <f>LOG10(Table1[[#This Row],[Time]])</f>
        <v>-0.25258819211357664</v>
      </c>
    </row>
    <row r="284" spans="1:10" x14ac:dyDescent="0.45">
      <c r="A284">
        <v>282</v>
      </c>
      <c r="B284">
        <v>0.36878</v>
      </c>
      <c r="C284">
        <v>33.974080000000001</v>
      </c>
      <c r="D284">
        <v>0.57499999999999996</v>
      </c>
      <c r="E284" t="str">
        <f t="shared" si="54"/>
        <v>O</v>
      </c>
      <c r="F284">
        <v>40</v>
      </c>
      <c r="G284" t="str">
        <f t="shared" si="52"/>
        <v>iJR904</v>
      </c>
      <c r="H284">
        <f>3</f>
        <v>3</v>
      </c>
      <c r="I284" t="str">
        <f t="shared" si="53"/>
        <v>EX_for_e</v>
      </c>
      <c r="J284">
        <f>LOG10(Table1[[#This Row],[Time]])</f>
        <v>-0.24033215531036956</v>
      </c>
    </row>
    <row r="285" spans="1:10" x14ac:dyDescent="0.45">
      <c r="A285">
        <v>283</v>
      </c>
      <c r="B285">
        <v>0.46096999999999999</v>
      </c>
      <c r="C285">
        <v>30.658300000000001</v>
      </c>
      <c r="D285">
        <v>9.6760000000000002</v>
      </c>
      <c r="E285" t="str">
        <f t="shared" si="54"/>
        <v>O</v>
      </c>
      <c r="F285">
        <v>50</v>
      </c>
      <c r="G285" t="str">
        <f t="shared" si="52"/>
        <v>iJR904</v>
      </c>
      <c r="H285">
        <f>3</f>
        <v>3</v>
      </c>
      <c r="I285" t="str">
        <f t="shared" si="53"/>
        <v>EX_for_e</v>
      </c>
      <c r="J285">
        <f>LOG10(Table1[[#This Row],[Time]])</f>
        <v>0.98569585968984208</v>
      </c>
    </row>
    <row r="286" spans="1:10" x14ac:dyDescent="0.45">
      <c r="A286">
        <v>284</v>
      </c>
      <c r="B286">
        <v>0.55317000000000005</v>
      </c>
      <c r="C286">
        <v>27.953569999999999</v>
      </c>
      <c r="D286">
        <v>0.55900000000000005</v>
      </c>
      <c r="E286" t="str">
        <f t="shared" si="54"/>
        <v>O</v>
      </c>
      <c r="F286">
        <v>60</v>
      </c>
      <c r="G286" t="str">
        <f t="shared" si="52"/>
        <v>iJR904</v>
      </c>
      <c r="H286">
        <f>3</f>
        <v>3</v>
      </c>
      <c r="I286" t="str">
        <f t="shared" si="53"/>
        <v>EX_for_e</v>
      </c>
      <c r="J286">
        <f>LOG10(Table1[[#This Row],[Time]])</f>
        <v>-0.25258819211357664</v>
      </c>
    </row>
    <row r="287" spans="1:10" x14ac:dyDescent="0.45">
      <c r="A287">
        <v>285</v>
      </c>
      <c r="B287">
        <v>0.64536000000000004</v>
      </c>
      <c r="C287">
        <v>24.593039999999998</v>
      </c>
      <c r="D287">
        <v>0.60299999999999998</v>
      </c>
      <c r="E287" t="str">
        <f t="shared" si="54"/>
        <v>O</v>
      </c>
      <c r="F287">
        <v>70</v>
      </c>
      <c r="G287" t="str">
        <f t="shared" si="52"/>
        <v>iJR904</v>
      </c>
      <c r="H287">
        <f>3</f>
        <v>3</v>
      </c>
      <c r="I287" t="str">
        <f t="shared" si="53"/>
        <v>EX_for_e</v>
      </c>
      <c r="J287">
        <f>LOG10(Table1[[#This Row],[Time]])</f>
        <v>-0.21968268785984871</v>
      </c>
    </row>
    <row r="288" spans="1:10" x14ac:dyDescent="0.45">
      <c r="A288">
        <v>286</v>
      </c>
      <c r="B288">
        <v>0.73755999999999999</v>
      </c>
      <c r="C288">
        <v>18.99502</v>
      </c>
      <c r="D288">
        <v>3.2240000000000002</v>
      </c>
      <c r="E288" t="str">
        <f t="shared" si="54"/>
        <v>O</v>
      </c>
      <c r="F288">
        <v>80</v>
      </c>
      <c r="G288" t="str">
        <f t="shared" si="52"/>
        <v>iJR904</v>
      </c>
      <c r="H288">
        <f>3</f>
        <v>3</v>
      </c>
      <c r="I288" t="str">
        <f t="shared" si="53"/>
        <v>EX_for_e</v>
      </c>
      <c r="J288">
        <f>LOG10(Table1[[#This Row],[Time]])</f>
        <v>0.50839503313305301</v>
      </c>
    </row>
    <row r="289" spans="1:10" x14ac:dyDescent="0.45">
      <c r="A289">
        <v>287</v>
      </c>
      <c r="B289">
        <v>0.82974999999999999</v>
      </c>
      <c r="C289">
        <v>3.24071</v>
      </c>
      <c r="D289">
        <v>12.359</v>
      </c>
      <c r="E289" t="str">
        <f t="shared" si="54"/>
        <v>O</v>
      </c>
      <c r="F289">
        <v>90</v>
      </c>
      <c r="G289" t="str">
        <f t="shared" si="52"/>
        <v>iJR904</v>
      </c>
      <c r="H289">
        <f>3</f>
        <v>3</v>
      </c>
      <c r="I289" t="str">
        <f t="shared" si="53"/>
        <v>EX_for_e</v>
      </c>
      <c r="J289">
        <f>LOG10(Table1[[#This Row],[Time]])</f>
        <v>1.0919833322373118</v>
      </c>
    </row>
    <row r="290" spans="1:10" x14ac:dyDescent="0.45">
      <c r="A290">
        <v>288</v>
      </c>
      <c r="B290">
        <v>0.89280999999999999</v>
      </c>
      <c r="C290">
        <v>0.32802999999999999</v>
      </c>
      <c r="D290">
        <v>195.27500000000001</v>
      </c>
      <c r="E290" t="str">
        <f t="shared" ref="E290:E298" si="55">"P"</f>
        <v>P</v>
      </c>
      <c r="F290">
        <v>10</v>
      </c>
      <c r="G290" t="str">
        <f t="shared" si="52"/>
        <v>iJR904</v>
      </c>
      <c r="H290">
        <f>3</f>
        <v>3</v>
      </c>
      <c r="I290" t="str">
        <f t="shared" si="53"/>
        <v>EX_for_e</v>
      </c>
      <c r="J290">
        <f>LOG10(Table1[[#This Row],[Time]])</f>
        <v>2.2906466464777031</v>
      </c>
    </row>
    <row r="291" spans="1:10" x14ac:dyDescent="0.45">
      <c r="A291">
        <v>289</v>
      </c>
      <c r="B291">
        <v>0.18439</v>
      </c>
      <c r="C291">
        <v>38.220599999999997</v>
      </c>
      <c r="D291">
        <v>17.637</v>
      </c>
      <c r="E291" t="str">
        <f t="shared" si="55"/>
        <v>P</v>
      </c>
      <c r="F291">
        <v>20</v>
      </c>
      <c r="G291" t="str">
        <f t="shared" si="52"/>
        <v>iJR904</v>
      </c>
      <c r="H291">
        <f>3</f>
        <v>3</v>
      </c>
      <c r="I291" t="str">
        <f t="shared" si="53"/>
        <v>EX_for_e</v>
      </c>
      <c r="J291">
        <f>LOG10(Table1[[#This Row],[Time]])</f>
        <v>1.2464247149087442</v>
      </c>
    </row>
    <row r="292" spans="1:10" x14ac:dyDescent="0.45">
      <c r="A292">
        <v>290</v>
      </c>
      <c r="B292">
        <v>0.89280999999999999</v>
      </c>
      <c r="C292">
        <v>0.32801999999999998</v>
      </c>
      <c r="D292">
        <v>163.99700000000001</v>
      </c>
      <c r="E292" t="str">
        <f t="shared" si="55"/>
        <v>P</v>
      </c>
      <c r="F292">
        <v>30</v>
      </c>
      <c r="G292" t="str">
        <f t="shared" si="52"/>
        <v>iJR904</v>
      </c>
      <c r="H292">
        <f>3</f>
        <v>3</v>
      </c>
      <c r="I292" t="str">
        <f t="shared" si="53"/>
        <v>EX_for_e</v>
      </c>
      <c r="J292">
        <f>LOG10(Table1[[#This Row],[Time]])</f>
        <v>2.2148359035637806</v>
      </c>
    </row>
    <row r="293" spans="1:10" x14ac:dyDescent="0.45">
      <c r="A293">
        <v>291</v>
      </c>
      <c r="B293">
        <v>0.89280999999999999</v>
      </c>
      <c r="C293">
        <v>0.32799</v>
      </c>
      <c r="D293">
        <v>155.26</v>
      </c>
      <c r="E293" t="str">
        <f t="shared" si="55"/>
        <v>P</v>
      </c>
      <c r="F293">
        <v>40</v>
      </c>
      <c r="G293" t="str">
        <f t="shared" si="52"/>
        <v>iJR904</v>
      </c>
      <c r="H293">
        <f>3</f>
        <v>3</v>
      </c>
      <c r="I293" t="str">
        <f t="shared" si="53"/>
        <v>EX_for_e</v>
      </c>
      <c r="J293">
        <f>LOG10(Table1[[#This Row],[Time]])</f>
        <v>2.1910595818273979</v>
      </c>
    </row>
    <row r="294" spans="1:10" x14ac:dyDescent="0.45">
      <c r="A294">
        <v>292</v>
      </c>
      <c r="B294">
        <v>0.89280999999999999</v>
      </c>
      <c r="C294">
        <v>0.32799</v>
      </c>
      <c r="D294">
        <v>113.337</v>
      </c>
      <c r="E294" t="str">
        <f t="shared" si="55"/>
        <v>P</v>
      </c>
      <c r="F294">
        <v>50</v>
      </c>
      <c r="G294" t="str">
        <f t="shared" si="52"/>
        <v>iJR904</v>
      </c>
      <c r="H294">
        <f>3</f>
        <v>3</v>
      </c>
      <c r="I294" t="str">
        <f t="shared" si="53"/>
        <v>EX_for_e</v>
      </c>
      <c r="J294">
        <f>LOG10(Table1[[#This Row],[Time]])</f>
        <v>2.0543717127991332</v>
      </c>
    </row>
    <row r="295" spans="1:10" x14ac:dyDescent="0.45">
      <c r="A295">
        <v>293</v>
      </c>
      <c r="B295">
        <v>0.55317000000000005</v>
      </c>
      <c r="C295">
        <v>24.855640000000001</v>
      </c>
      <c r="D295">
        <v>41.356999999999999</v>
      </c>
      <c r="E295" t="str">
        <f t="shared" si="55"/>
        <v>P</v>
      </c>
      <c r="F295">
        <v>60</v>
      </c>
      <c r="G295" t="str">
        <f t="shared" si="52"/>
        <v>iJR904</v>
      </c>
      <c r="H295">
        <f>3</f>
        <v>3</v>
      </c>
      <c r="I295" t="str">
        <f t="shared" si="53"/>
        <v>EX_for_e</v>
      </c>
      <c r="J295">
        <f>LOG10(Table1[[#This Row],[Time]])</f>
        <v>1.6165490278929564</v>
      </c>
    </row>
    <row r="296" spans="1:10" x14ac:dyDescent="0.45">
      <c r="A296">
        <v>294</v>
      </c>
      <c r="B296">
        <v>0.89017999999999997</v>
      </c>
      <c r="C296">
        <v>0.32701999999999998</v>
      </c>
      <c r="D296">
        <v>74.975999999999999</v>
      </c>
      <c r="E296" t="str">
        <f t="shared" si="55"/>
        <v>P</v>
      </c>
      <c r="F296">
        <v>70</v>
      </c>
      <c r="G296" t="str">
        <f t="shared" si="52"/>
        <v>iJR904</v>
      </c>
      <c r="H296">
        <f>3</f>
        <v>3</v>
      </c>
      <c r="I296" t="str">
        <f t="shared" si="53"/>
        <v>EX_for_e</v>
      </c>
      <c r="J296">
        <f>LOG10(Table1[[#This Row],[Time]])</f>
        <v>1.8749222669168688</v>
      </c>
    </row>
    <row r="297" spans="1:10" x14ac:dyDescent="0.45">
      <c r="A297">
        <v>295</v>
      </c>
      <c r="B297">
        <v>0.89280999999999999</v>
      </c>
      <c r="C297">
        <v>0.32799</v>
      </c>
      <c r="D297">
        <v>51.079000000000001</v>
      </c>
      <c r="E297" t="str">
        <f t="shared" si="55"/>
        <v>P</v>
      </c>
      <c r="F297">
        <v>80</v>
      </c>
      <c r="G297" t="str">
        <f t="shared" si="52"/>
        <v>iJR904</v>
      </c>
      <c r="H297">
        <f>3</f>
        <v>3</v>
      </c>
      <c r="I297" t="str">
        <f t="shared" si="53"/>
        <v>EX_for_e</v>
      </c>
      <c r="J297">
        <f>LOG10(Table1[[#This Row],[Time]])</f>
        <v>1.7082423862669243</v>
      </c>
    </row>
    <row r="298" spans="1:10" x14ac:dyDescent="0.45">
      <c r="A298">
        <v>296</v>
      </c>
      <c r="B298">
        <v>0.89280999999999999</v>
      </c>
      <c r="C298">
        <v>0.32799</v>
      </c>
      <c r="D298">
        <v>30.018000000000001</v>
      </c>
      <c r="E298" t="str">
        <f t="shared" si="55"/>
        <v>P</v>
      </c>
      <c r="F298">
        <v>90</v>
      </c>
      <c r="G298" t="str">
        <f t="shared" si="52"/>
        <v>iJR904</v>
      </c>
      <c r="H298">
        <f>3</f>
        <v>3</v>
      </c>
      <c r="I298" t="str">
        <f t="shared" si="53"/>
        <v>EX_for_e</v>
      </c>
      <c r="J298">
        <f>LOG10(Table1[[#This Row],[Time]])</f>
        <v>1.4773817532670528</v>
      </c>
    </row>
    <row r="299" spans="1:10" x14ac:dyDescent="0.45">
      <c r="A299">
        <v>297</v>
      </c>
      <c r="B299">
        <v>0.81093000000000004</v>
      </c>
      <c r="C299">
        <v>0.85199999999999998</v>
      </c>
      <c r="D299">
        <v>12.997999999999999</v>
      </c>
      <c r="E299" t="str">
        <f t="shared" ref="E299:E307" si="56">"M"</f>
        <v>M</v>
      </c>
      <c r="F299">
        <v>10</v>
      </c>
      <c r="G299" t="str">
        <f t="shared" si="52"/>
        <v>iJR904</v>
      </c>
      <c r="H299">
        <f>3</f>
        <v>3</v>
      </c>
      <c r="I299" t="str">
        <f>"EX_fum_e"</f>
        <v>EX_fum_e</v>
      </c>
      <c r="J299">
        <f>LOG10(Table1[[#This Row],[Time]])</f>
        <v>1.1138765326310525</v>
      </c>
    </row>
    <row r="300" spans="1:10" x14ac:dyDescent="0.45">
      <c r="A300">
        <v>298</v>
      </c>
      <c r="B300">
        <v>0.18439</v>
      </c>
      <c r="C300">
        <v>14.893660000000001</v>
      </c>
      <c r="D300">
        <v>2.37</v>
      </c>
      <c r="E300" t="str">
        <f t="shared" si="56"/>
        <v>M</v>
      </c>
      <c r="F300">
        <v>20</v>
      </c>
      <c r="G300" t="str">
        <f t="shared" si="52"/>
        <v>iJR904</v>
      </c>
      <c r="H300">
        <f>3</f>
        <v>3</v>
      </c>
      <c r="I300" t="str">
        <f t="shared" ref="I300:I325" si="57">"EX_fum_e"</f>
        <v>EX_fum_e</v>
      </c>
      <c r="J300">
        <f>LOG10(Table1[[#This Row],[Time]])</f>
        <v>0.37474834601010387</v>
      </c>
    </row>
    <row r="301" spans="1:10" x14ac:dyDescent="0.45">
      <c r="A301">
        <v>299</v>
      </c>
      <c r="B301">
        <v>0.27657999999999999</v>
      </c>
      <c r="C301">
        <v>12.73535</v>
      </c>
      <c r="D301">
        <v>2.972</v>
      </c>
      <c r="E301" t="str">
        <f t="shared" si="56"/>
        <v>M</v>
      </c>
      <c r="F301">
        <v>30</v>
      </c>
      <c r="G301" t="str">
        <f t="shared" si="52"/>
        <v>iJR904</v>
      </c>
      <c r="H301">
        <f>3</f>
        <v>3</v>
      </c>
      <c r="I301" t="str">
        <f t="shared" si="57"/>
        <v>EX_fum_e</v>
      </c>
      <c r="J301">
        <f>LOG10(Table1[[#This Row],[Time]])</f>
        <v>0.47304880508853769</v>
      </c>
    </row>
    <row r="302" spans="1:10" x14ac:dyDescent="0.45">
      <c r="A302">
        <v>300</v>
      </c>
      <c r="B302">
        <v>0.36878</v>
      </c>
      <c r="C302">
        <v>10.21748</v>
      </c>
      <c r="D302">
        <v>17.225000000000001</v>
      </c>
      <c r="E302" t="str">
        <f t="shared" si="56"/>
        <v>M</v>
      </c>
      <c r="F302">
        <v>40</v>
      </c>
      <c r="G302" t="str">
        <f t="shared" si="52"/>
        <v>iJR904</v>
      </c>
      <c r="H302">
        <f>3</f>
        <v>3</v>
      </c>
      <c r="I302" t="str">
        <f t="shared" si="57"/>
        <v>EX_fum_e</v>
      </c>
      <c r="J302">
        <f>LOG10(Table1[[#This Row],[Time]])</f>
        <v>1.2361592305796634</v>
      </c>
    </row>
    <row r="303" spans="1:10" x14ac:dyDescent="0.45">
      <c r="A303">
        <v>301</v>
      </c>
      <c r="B303">
        <v>0.46096999999999999</v>
      </c>
      <c r="C303">
        <v>9.2407699999999995</v>
      </c>
      <c r="D303">
        <v>3.6749999999999998</v>
      </c>
      <c r="E303" t="str">
        <f t="shared" si="56"/>
        <v>M</v>
      </c>
      <c r="F303">
        <v>50</v>
      </c>
      <c r="G303" t="str">
        <f t="shared" si="52"/>
        <v>iJR904</v>
      </c>
      <c r="H303">
        <f>3</f>
        <v>3</v>
      </c>
      <c r="I303" t="str">
        <f t="shared" si="57"/>
        <v>EX_fum_e</v>
      </c>
      <c r="J303">
        <f>LOG10(Table1[[#This Row],[Time]])</f>
        <v>0.56525734342021372</v>
      </c>
    </row>
    <row r="304" spans="1:10" x14ac:dyDescent="0.45">
      <c r="A304">
        <v>302</v>
      </c>
      <c r="B304">
        <v>0.72267999999999999</v>
      </c>
      <c r="C304">
        <v>3.4925000000000002</v>
      </c>
      <c r="D304">
        <v>18.382000000000001</v>
      </c>
      <c r="E304" t="str">
        <f t="shared" si="56"/>
        <v>M</v>
      </c>
      <c r="F304">
        <v>60</v>
      </c>
      <c r="G304" t="str">
        <f t="shared" si="52"/>
        <v>iJR904</v>
      </c>
      <c r="H304">
        <f>3</f>
        <v>3</v>
      </c>
      <c r="I304" t="str">
        <f t="shared" si="57"/>
        <v>EX_fum_e</v>
      </c>
      <c r="J304">
        <f>LOG10(Table1[[#This Row],[Time]])</f>
        <v>1.2643927617677173</v>
      </c>
    </row>
    <row r="305" spans="1:10" x14ac:dyDescent="0.45">
      <c r="A305">
        <v>303</v>
      </c>
      <c r="B305">
        <v>0.72858000000000001</v>
      </c>
      <c r="C305">
        <v>3.3166799999999999</v>
      </c>
      <c r="D305">
        <v>15.961</v>
      </c>
      <c r="E305" t="str">
        <f t="shared" si="56"/>
        <v>M</v>
      </c>
      <c r="F305">
        <v>70</v>
      </c>
      <c r="G305" t="str">
        <f t="shared" si="52"/>
        <v>iJR904</v>
      </c>
      <c r="H305">
        <f>3</f>
        <v>3</v>
      </c>
      <c r="I305" t="str">
        <f t="shared" si="57"/>
        <v>EX_fum_e</v>
      </c>
      <c r="J305">
        <f>LOG10(Table1[[#This Row],[Time]])</f>
        <v>1.2030600975959609</v>
      </c>
    </row>
    <row r="306" spans="1:10" x14ac:dyDescent="0.45">
      <c r="A306">
        <v>304</v>
      </c>
      <c r="B306">
        <v>0.73755999999999999</v>
      </c>
      <c r="C306">
        <v>3.5976699999999999</v>
      </c>
      <c r="D306">
        <v>4.2270000000000003</v>
      </c>
      <c r="E306" t="str">
        <f t="shared" si="56"/>
        <v>M</v>
      </c>
      <c r="F306">
        <v>80</v>
      </c>
      <c r="G306" t="str">
        <f t="shared" si="52"/>
        <v>iJR904</v>
      </c>
      <c r="H306">
        <f>3</f>
        <v>3</v>
      </c>
      <c r="I306" t="str">
        <f t="shared" si="57"/>
        <v>EX_fum_e</v>
      </c>
      <c r="J306">
        <f>LOG10(Table1[[#This Row],[Time]])</f>
        <v>0.6260322478290189</v>
      </c>
    </row>
    <row r="307" spans="1:10" x14ac:dyDescent="0.45">
      <c r="A307">
        <v>305</v>
      </c>
      <c r="B307">
        <v>0.82974999999999999</v>
      </c>
      <c r="C307">
        <v>1.76732</v>
      </c>
      <c r="D307">
        <v>2.431</v>
      </c>
      <c r="E307" t="str">
        <f t="shared" si="56"/>
        <v>M</v>
      </c>
      <c r="F307">
        <v>90</v>
      </c>
      <c r="G307" t="str">
        <f t="shared" si="52"/>
        <v>iJR904</v>
      </c>
      <c r="H307">
        <f>3</f>
        <v>3</v>
      </c>
      <c r="I307" t="str">
        <f t="shared" si="57"/>
        <v>EX_fum_e</v>
      </c>
      <c r="J307">
        <f>LOG10(Table1[[#This Row],[Time]])</f>
        <v>0.38578495884333575</v>
      </c>
    </row>
    <row r="308" spans="1:10" x14ac:dyDescent="0.45">
      <c r="A308">
        <v>306</v>
      </c>
      <c r="B308">
        <v>9.2189999999999994E-2</v>
      </c>
      <c r="C308">
        <v>16.752649999999999</v>
      </c>
      <c r="D308">
        <v>4.0380000000000003</v>
      </c>
      <c r="E308" t="str">
        <f t="shared" ref="E308:E316" si="58">"O"</f>
        <v>O</v>
      </c>
      <c r="F308">
        <v>10</v>
      </c>
      <c r="G308" t="str">
        <f t="shared" si="52"/>
        <v>iJR904</v>
      </c>
      <c r="H308">
        <f>3</f>
        <v>3</v>
      </c>
      <c r="I308" t="str">
        <f t="shared" si="57"/>
        <v>EX_fum_e</v>
      </c>
      <c r="J308">
        <f>LOG10(Table1[[#This Row],[Time]])</f>
        <v>0.60616631460762049</v>
      </c>
    </row>
    <row r="309" spans="1:10" x14ac:dyDescent="0.45">
      <c r="A309">
        <v>307</v>
      </c>
      <c r="B309">
        <v>0.18439</v>
      </c>
      <c r="C309">
        <v>14.89368</v>
      </c>
      <c r="D309">
        <v>1.052</v>
      </c>
      <c r="E309" t="str">
        <f t="shared" si="58"/>
        <v>O</v>
      </c>
      <c r="F309">
        <v>20</v>
      </c>
      <c r="G309" t="str">
        <f t="shared" si="52"/>
        <v>iJR904</v>
      </c>
      <c r="H309">
        <f>3</f>
        <v>3</v>
      </c>
      <c r="I309" t="str">
        <f t="shared" si="57"/>
        <v>EX_fum_e</v>
      </c>
      <c r="J309">
        <f>LOG10(Table1[[#This Row],[Time]])</f>
        <v>2.201573981772028E-2</v>
      </c>
    </row>
    <row r="310" spans="1:10" x14ac:dyDescent="0.45">
      <c r="A310">
        <v>308</v>
      </c>
      <c r="B310">
        <v>0.27657999999999999</v>
      </c>
      <c r="C310">
        <v>12.972289999999999</v>
      </c>
      <c r="D310">
        <v>7.7750000000000004</v>
      </c>
      <c r="E310" t="str">
        <f t="shared" si="58"/>
        <v>O</v>
      </c>
      <c r="F310">
        <v>30</v>
      </c>
      <c r="G310" t="str">
        <f t="shared" si="52"/>
        <v>iJR904</v>
      </c>
      <c r="H310">
        <f>3</f>
        <v>3</v>
      </c>
      <c r="I310" t="str">
        <f t="shared" si="57"/>
        <v>EX_fum_e</v>
      </c>
      <c r="J310">
        <f>LOG10(Table1[[#This Row],[Time]])</f>
        <v>0.8907003976988751</v>
      </c>
    </row>
    <row r="311" spans="1:10" x14ac:dyDescent="0.45">
      <c r="A311">
        <v>309</v>
      </c>
      <c r="B311">
        <v>0.36878</v>
      </c>
      <c r="C311">
        <v>11.142580000000001</v>
      </c>
      <c r="D311">
        <v>4.6180000000000003</v>
      </c>
      <c r="E311" t="str">
        <f t="shared" si="58"/>
        <v>O</v>
      </c>
      <c r="F311">
        <v>40</v>
      </c>
      <c r="G311" t="str">
        <f t="shared" si="52"/>
        <v>iJR904</v>
      </c>
      <c r="H311">
        <f>3</f>
        <v>3</v>
      </c>
      <c r="I311" t="str">
        <f t="shared" si="57"/>
        <v>EX_fum_e</v>
      </c>
      <c r="J311">
        <f>LOG10(Table1[[#This Row],[Time]])</f>
        <v>0.66445392858115759</v>
      </c>
    </row>
    <row r="312" spans="1:10" x14ac:dyDescent="0.45">
      <c r="A312">
        <v>310</v>
      </c>
      <c r="B312">
        <v>0.46096999999999999</v>
      </c>
      <c r="C312">
        <v>9.2675599999999996</v>
      </c>
      <c r="D312">
        <v>3.3029999999999999</v>
      </c>
      <c r="E312" t="str">
        <f t="shared" si="58"/>
        <v>O</v>
      </c>
      <c r="F312">
        <v>50</v>
      </c>
      <c r="G312" t="str">
        <f t="shared" si="52"/>
        <v>iJR904</v>
      </c>
      <c r="H312">
        <f>3</f>
        <v>3</v>
      </c>
      <c r="I312" t="str">
        <f t="shared" si="57"/>
        <v>EX_fum_e</v>
      </c>
      <c r="J312">
        <f>LOG10(Table1[[#This Row],[Time]])</f>
        <v>0.51890857369141419</v>
      </c>
    </row>
    <row r="313" spans="1:10" x14ac:dyDescent="0.45">
      <c r="A313">
        <v>311</v>
      </c>
      <c r="B313">
        <v>0.55317000000000005</v>
      </c>
      <c r="C313">
        <v>7.3925299999999998</v>
      </c>
      <c r="D313">
        <v>3.2349999999999999</v>
      </c>
      <c r="E313" t="str">
        <f t="shared" si="58"/>
        <v>O</v>
      </c>
      <c r="F313">
        <v>60</v>
      </c>
      <c r="G313" t="str">
        <f t="shared" si="52"/>
        <v>iJR904</v>
      </c>
      <c r="H313">
        <f>3</f>
        <v>3</v>
      </c>
      <c r="I313" t="str">
        <f t="shared" si="57"/>
        <v>EX_fum_e</v>
      </c>
      <c r="J313">
        <f>LOG10(Table1[[#This Row],[Time]])</f>
        <v>0.50987428500471921</v>
      </c>
    </row>
    <row r="314" spans="1:10" x14ac:dyDescent="0.45">
      <c r="A314">
        <v>312</v>
      </c>
      <c r="B314">
        <v>0.64536000000000004</v>
      </c>
      <c r="C314">
        <v>4.7620100000000001</v>
      </c>
      <c r="D314">
        <v>20.425000000000001</v>
      </c>
      <c r="E314" t="str">
        <f t="shared" si="58"/>
        <v>O</v>
      </c>
      <c r="F314">
        <v>70</v>
      </c>
      <c r="G314" t="str">
        <f t="shared" si="52"/>
        <v>iJR904</v>
      </c>
      <c r="H314">
        <f>3</f>
        <v>3</v>
      </c>
      <c r="I314" t="str">
        <f t="shared" si="57"/>
        <v>EX_fum_e</v>
      </c>
      <c r="J314">
        <f>LOG10(Table1[[#This Row],[Time]])</f>
        <v>1.3101620652044532</v>
      </c>
    </row>
    <row r="315" spans="1:10" x14ac:dyDescent="0.45">
      <c r="A315">
        <v>313</v>
      </c>
      <c r="B315">
        <v>0.73755999999999999</v>
      </c>
      <c r="C315">
        <v>3.6424699999999999</v>
      </c>
      <c r="D315">
        <v>4.5019999999999998</v>
      </c>
      <c r="E315" t="str">
        <f t="shared" si="58"/>
        <v>O</v>
      </c>
      <c r="F315">
        <v>80</v>
      </c>
      <c r="G315" t="str">
        <f t="shared" si="52"/>
        <v>iJR904</v>
      </c>
      <c r="H315">
        <f>3</f>
        <v>3</v>
      </c>
      <c r="I315" t="str">
        <f t="shared" si="57"/>
        <v>EX_fum_e</v>
      </c>
      <c r="J315">
        <f>LOG10(Table1[[#This Row],[Time]])</f>
        <v>0.65340549066450115</v>
      </c>
    </row>
    <row r="316" spans="1:10" x14ac:dyDescent="0.45">
      <c r="A316">
        <v>314</v>
      </c>
      <c r="B316">
        <v>0.82974999999999999</v>
      </c>
      <c r="C316">
        <v>1.7524</v>
      </c>
      <c r="D316">
        <v>3.1280000000000001</v>
      </c>
      <c r="E316" t="str">
        <f t="shared" si="58"/>
        <v>O</v>
      </c>
      <c r="F316">
        <v>90</v>
      </c>
      <c r="G316" t="str">
        <f t="shared" si="52"/>
        <v>iJR904</v>
      </c>
      <c r="H316">
        <f>3</f>
        <v>3</v>
      </c>
      <c r="I316" t="str">
        <f t="shared" si="57"/>
        <v>EX_fum_e</v>
      </c>
      <c r="J316">
        <f>LOG10(Table1[[#This Row],[Time]])</f>
        <v>0.49526674438781043</v>
      </c>
    </row>
    <row r="317" spans="1:10" x14ac:dyDescent="0.45">
      <c r="A317">
        <v>315</v>
      </c>
      <c r="B317">
        <v>0.72431000000000001</v>
      </c>
      <c r="C317">
        <v>0.75936999999999999</v>
      </c>
      <c r="D317">
        <v>185.21199999999999</v>
      </c>
      <c r="E317" t="str">
        <f t="shared" ref="E317:E325" si="59">"P"</f>
        <v>P</v>
      </c>
      <c r="F317">
        <v>10</v>
      </c>
      <c r="G317" t="str">
        <f t="shared" si="52"/>
        <v>iJR904</v>
      </c>
      <c r="H317">
        <f>3</f>
        <v>3</v>
      </c>
      <c r="I317" t="str">
        <f t="shared" si="57"/>
        <v>EX_fum_e</v>
      </c>
      <c r="J317">
        <f>LOG10(Table1[[#This Row],[Time]])</f>
        <v>2.2676691214655156</v>
      </c>
    </row>
    <row r="318" spans="1:10" x14ac:dyDescent="0.45">
      <c r="A318">
        <v>316</v>
      </c>
      <c r="B318">
        <v>0.18439</v>
      </c>
      <c r="C318">
        <v>11.384410000000001</v>
      </c>
      <c r="D318">
        <v>65.897999999999996</v>
      </c>
      <c r="E318" t="str">
        <f t="shared" si="59"/>
        <v>P</v>
      </c>
      <c r="F318">
        <v>20</v>
      </c>
      <c r="G318" t="str">
        <f t="shared" si="52"/>
        <v>iJR904</v>
      </c>
      <c r="H318">
        <f>3</f>
        <v>3</v>
      </c>
      <c r="I318" t="str">
        <f t="shared" si="57"/>
        <v>EX_fum_e</v>
      </c>
      <c r="J318">
        <f>LOG10(Table1[[#This Row],[Time]])</f>
        <v>1.8188722339848371</v>
      </c>
    </row>
    <row r="319" spans="1:10" x14ac:dyDescent="0.45">
      <c r="A319">
        <v>317</v>
      </c>
      <c r="B319">
        <v>0.72431000000000001</v>
      </c>
      <c r="C319">
        <v>0.75936999999999999</v>
      </c>
      <c r="D319">
        <v>109.782</v>
      </c>
      <c r="E319" t="str">
        <f t="shared" si="59"/>
        <v>P</v>
      </c>
      <c r="F319">
        <v>30</v>
      </c>
      <c r="G319" t="str">
        <f t="shared" si="52"/>
        <v>iJR904</v>
      </c>
      <c r="H319">
        <f>3</f>
        <v>3</v>
      </c>
      <c r="I319" t="str">
        <f t="shared" si="57"/>
        <v>EX_fum_e</v>
      </c>
      <c r="J319">
        <f>LOG10(Table1[[#This Row],[Time]])</f>
        <v>2.0405311384610072</v>
      </c>
    </row>
    <row r="320" spans="1:10" x14ac:dyDescent="0.45">
      <c r="A320">
        <v>318</v>
      </c>
      <c r="B320">
        <v>0.72431000000000001</v>
      </c>
      <c r="C320">
        <v>0.75936999999999999</v>
      </c>
      <c r="D320">
        <v>101.149</v>
      </c>
      <c r="E320" t="str">
        <f t="shared" si="59"/>
        <v>P</v>
      </c>
      <c r="F320">
        <v>40</v>
      </c>
      <c r="G320" t="str">
        <f t="shared" si="52"/>
        <v>iJR904</v>
      </c>
      <c r="H320">
        <f>3</f>
        <v>3</v>
      </c>
      <c r="I320" t="str">
        <f t="shared" si="57"/>
        <v>EX_fum_e</v>
      </c>
      <c r="J320">
        <f>LOG10(Table1[[#This Row],[Time]])</f>
        <v>2.0049615935168217</v>
      </c>
    </row>
    <row r="321" spans="1:10" x14ac:dyDescent="0.45">
      <c r="A321">
        <v>319</v>
      </c>
      <c r="B321">
        <v>0.72431000000000001</v>
      </c>
      <c r="C321">
        <v>0.75936999999999999</v>
      </c>
      <c r="D321">
        <v>86.081999999999994</v>
      </c>
      <c r="E321" t="str">
        <f t="shared" si="59"/>
        <v>P</v>
      </c>
      <c r="F321">
        <v>50</v>
      </c>
      <c r="G321" t="str">
        <f t="shared" si="52"/>
        <v>iJR904</v>
      </c>
      <c r="H321">
        <f>3</f>
        <v>3</v>
      </c>
      <c r="I321" t="str">
        <f t="shared" si="57"/>
        <v>EX_fum_e</v>
      </c>
      <c r="J321">
        <f>LOG10(Table1[[#This Row],[Time]])</f>
        <v>1.934912348690268</v>
      </c>
    </row>
    <row r="322" spans="1:10" x14ac:dyDescent="0.45">
      <c r="A322">
        <v>320</v>
      </c>
      <c r="B322">
        <v>0.72431000000000001</v>
      </c>
      <c r="C322">
        <v>0.75936999999999999</v>
      </c>
      <c r="D322">
        <v>83.903000000000006</v>
      </c>
      <c r="E322" t="str">
        <f t="shared" si="59"/>
        <v>P</v>
      </c>
      <c r="F322">
        <v>60</v>
      </c>
      <c r="G322" t="str">
        <f t="shared" si="52"/>
        <v>iJR904</v>
      </c>
      <c r="H322">
        <f>3</f>
        <v>3</v>
      </c>
      <c r="I322" t="str">
        <f t="shared" si="57"/>
        <v>EX_fum_e</v>
      </c>
      <c r="J322">
        <f>LOG10(Table1[[#This Row],[Time]])</f>
        <v>1.9237774895551933</v>
      </c>
    </row>
    <row r="323" spans="1:10" x14ac:dyDescent="0.45">
      <c r="A323">
        <v>321</v>
      </c>
      <c r="B323">
        <v>0.72231999999999996</v>
      </c>
      <c r="C323">
        <v>0.75727999999999995</v>
      </c>
      <c r="D323">
        <v>51.957000000000001</v>
      </c>
      <c r="E323" t="str">
        <f t="shared" si="59"/>
        <v>P</v>
      </c>
      <c r="F323">
        <v>70</v>
      </c>
      <c r="G323" t="str">
        <f t="shared" si="52"/>
        <v>iJR904</v>
      </c>
      <c r="H323">
        <f>3</f>
        <v>3</v>
      </c>
      <c r="I323" t="str">
        <f t="shared" si="57"/>
        <v>EX_fum_e</v>
      </c>
      <c r="J323">
        <f>LOG10(Table1[[#This Row],[Time]])</f>
        <v>1.7156440669379558</v>
      </c>
    </row>
    <row r="324" spans="1:10" x14ac:dyDescent="0.45">
      <c r="A324">
        <v>322</v>
      </c>
      <c r="B324">
        <v>0.84284999999999999</v>
      </c>
      <c r="C324">
        <v>0.52958000000000005</v>
      </c>
      <c r="D324">
        <v>36.526000000000003</v>
      </c>
      <c r="E324" t="str">
        <f t="shared" si="59"/>
        <v>P</v>
      </c>
      <c r="F324">
        <v>80</v>
      </c>
      <c r="G324" t="str">
        <f t="shared" si="52"/>
        <v>iJR904</v>
      </c>
      <c r="H324">
        <f>3</f>
        <v>3</v>
      </c>
      <c r="I324" t="str">
        <f t="shared" si="57"/>
        <v>EX_fum_e</v>
      </c>
      <c r="J324">
        <f>LOG10(Table1[[#This Row],[Time]])</f>
        <v>1.5626021147784588</v>
      </c>
    </row>
    <row r="325" spans="1:10" x14ac:dyDescent="0.45">
      <c r="A325">
        <v>323</v>
      </c>
      <c r="B325">
        <v>0.82974999999999999</v>
      </c>
      <c r="C325">
        <v>1.6652199999999999</v>
      </c>
      <c r="D325">
        <v>9.5709999999999997</v>
      </c>
      <c r="E325" t="str">
        <f t="shared" si="59"/>
        <v>P</v>
      </c>
      <c r="F325">
        <v>90</v>
      </c>
      <c r="G325" t="str">
        <f t="shared" si="52"/>
        <v>iJR904</v>
      </c>
      <c r="H325">
        <f>3</f>
        <v>3</v>
      </c>
      <c r="I325" t="str">
        <f t="shared" si="57"/>
        <v>EX_fum_e</v>
      </c>
      <c r="J325">
        <f>LOG10(Table1[[#This Row],[Time]])</f>
        <v>0.98095731622962012</v>
      </c>
    </row>
    <row r="326" spans="1:10" x14ac:dyDescent="0.45">
      <c r="A326">
        <v>324</v>
      </c>
      <c r="B326">
        <v>0.36235850021725391</v>
      </c>
      <c r="C326">
        <v>14.45860639327968</v>
      </c>
      <c r="D326">
        <v>0.9549999237060548</v>
      </c>
      <c r="E326" t="s">
        <v>6</v>
      </c>
      <c r="F326">
        <v>10</v>
      </c>
      <c r="G326" t="s">
        <v>12</v>
      </c>
      <c r="H326">
        <v>1</v>
      </c>
      <c r="I326" t="s">
        <v>13</v>
      </c>
      <c r="J326">
        <f>LOG10(Table1[[#This Row],[Time]])</f>
        <v>-1.9996663111584261E-2</v>
      </c>
    </row>
    <row r="327" spans="1:10" x14ac:dyDescent="0.45">
      <c r="A327">
        <v>325</v>
      </c>
      <c r="B327">
        <v>0.36235850024051691</v>
      </c>
      <c r="C327">
        <v>14.458609643866479</v>
      </c>
      <c r="D327">
        <v>0.38299989700317377</v>
      </c>
      <c r="E327" t="s">
        <v>9</v>
      </c>
      <c r="F327">
        <v>10</v>
      </c>
      <c r="G327" t="s">
        <v>12</v>
      </c>
      <c r="H327">
        <v>1</v>
      </c>
      <c r="I327" t="s">
        <v>13</v>
      </c>
      <c r="J327">
        <f>LOG10(Table1[[#This Row],[Time]])</f>
        <v>-0.41680134282239373</v>
      </c>
    </row>
    <row r="328" spans="1:10" x14ac:dyDescent="0.45">
      <c r="A328">
        <v>326</v>
      </c>
      <c r="B328">
        <v>0.36235850027147481</v>
      </c>
      <c r="C328">
        <v>7.8774526331303516</v>
      </c>
      <c r="D328">
        <v>0.37999987602233881</v>
      </c>
      <c r="E328" t="s">
        <v>10</v>
      </c>
      <c r="F328">
        <v>10</v>
      </c>
      <c r="G328" t="s">
        <v>12</v>
      </c>
      <c r="H328">
        <v>1</v>
      </c>
      <c r="I328" t="s">
        <v>13</v>
      </c>
      <c r="J328">
        <f>LOG10(Table1[[#This Row],[Time]])</f>
        <v>-0.42021654507482908</v>
      </c>
    </row>
    <row r="329" spans="1:10" x14ac:dyDescent="0.45">
      <c r="A329">
        <v>327</v>
      </c>
      <c r="B329">
        <v>0.36235850021725252</v>
      </c>
      <c r="C329">
        <v>14.45860685453998</v>
      </c>
      <c r="D329">
        <v>0.9459998607635498</v>
      </c>
      <c r="E329" t="s">
        <v>6</v>
      </c>
      <c r="F329">
        <v>20</v>
      </c>
      <c r="G329" t="s">
        <v>12</v>
      </c>
      <c r="H329">
        <v>1</v>
      </c>
      <c r="I329" t="s">
        <v>13</v>
      </c>
      <c r="J329">
        <f>LOG10(Table1[[#This Row],[Time]])</f>
        <v>-2.4108927519588264E-2</v>
      </c>
    </row>
    <row r="330" spans="1:10" x14ac:dyDescent="0.45">
      <c r="A330">
        <v>328</v>
      </c>
      <c r="B330">
        <v>0.36235850021621208</v>
      </c>
      <c r="C330">
        <v>14.4586034699773</v>
      </c>
      <c r="D330">
        <v>0.45099997520446777</v>
      </c>
      <c r="E330" t="s">
        <v>9</v>
      </c>
      <c r="F330">
        <v>20</v>
      </c>
      <c r="G330" t="s">
        <v>12</v>
      </c>
      <c r="H330">
        <v>1</v>
      </c>
      <c r="I330" t="s">
        <v>13</v>
      </c>
      <c r="J330">
        <f>LOG10(Table1[[#This Row],[Time]])</f>
        <v>-0.34582348199911955</v>
      </c>
    </row>
    <row r="331" spans="1:10" x14ac:dyDescent="0.45">
      <c r="A331">
        <v>329</v>
      </c>
      <c r="B331">
        <v>0.36235850027147481</v>
      </c>
      <c r="C331">
        <v>7.8774526331303516</v>
      </c>
      <c r="D331">
        <v>0.39999985694885248</v>
      </c>
      <c r="E331" t="s">
        <v>10</v>
      </c>
      <c r="F331">
        <v>20</v>
      </c>
      <c r="G331" t="s">
        <v>12</v>
      </c>
      <c r="H331">
        <v>1</v>
      </c>
      <c r="I331" t="s">
        <v>13</v>
      </c>
      <c r="J331">
        <f>LOG10(Table1[[#This Row],[Time]])</f>
        <v>-0.39794016398787535</v>
      </c>
    </row>
    <row r="332" spans="1:10" x14ac:dyDescent="0.45">
      <c r="A332">
        <v>330</v>
      </c>
      <c r="B332">
        <v>0.36235850021725741</v>
      </c>
      <c r="C332">
        <v>14.45860640104539</v>
      </c>
      <c r="D332">
        <v>1.136999845504761</v>
      </c>
      <c r="E332" t="s">
        <v>6</v>
      </c>
      <c r="F332">
        <v>30</v>
      </c>
      <c r="G332" t="s">
        <v>12</v>
      </c>
      <c r="H332">
        <v>1</v>
      </c>
      <c r="I332" t="s">
        <v>13</v>
      </c>
      <c r="J332">
        <f>LOG10(Table1[[#This Row],[Time]])</f>
        <v>5.5760405675919167E-2</v>
      </c>
    </row>
    <row r="333" spans="1:10" x14ac:dyDescent="0.45">
      <c r="A333">
        <v>331</v>
      </c>
      <c r="B333">
        <v>0.36235850021621219</v>
      </c>
      <c r="C333">
        <v>14.458607572598959</v>
      </c>
      <c r="D333">
        <v>0.41100001335144037</v>
      </c>
      <c r="E333" t="s">
        <v>9</v>
      </c>
      <c r="F333">
        <v>30</v>
      </c>
      <c r="G333" t="s">
        <v>12</v>
      </c>
      <c r="H333">
        <v>1</v>
      </c>
      <c r="I333" t="s">
        <v>13</v>
      </c>
      <c r="J333">
        <f>LOG10(Table1[[#This Row],[Time]])</f>
        <v>-0.38615816401576342</v>
      </c>
    </row>
    <row r="334" spans="1:10" x14ac:dyDescent="0.45">
      <c r="A334">
        <v>332</v>
      </c>
      <c r="B334">
        <v>0.36235850027147481</v>
      </c>
      <c r="C334">
        <v>7.8774526331303516</v>
      </c>
      <c r="D334">
        <v>0.37800002098083491</v>
      </c>
      <c r="E334" t="s">
        <v>10</v>
      </c>
      <c r="F334">
        <v>30</v>
      </c>
      <c r="G334" t="s">
        <v>12</v>
      </c>
      <c r="H334">
        <v>1</v>
      </c>
      <c r="I334" t="s">
        <v>13</v>
      </c>
      <c r="J334">
        <f>LOG10(Table1[[#This Row],[Time]])</f>
        <v>-0.42250817605732344</v>
      </c>
    </row>
    <row r="335" spans="1:10" x14ac:dyDescent="0.45">
      <c r="A335">
        <v>333</v>
      </c>
      <c r="B335">
        <v>0.74527794990969554</v>
      </c>
      <c r="C335">
        <v>3.8016447889916418</v>
      </c>
      <c r="D335">
        <v>1.7070000171661379</v>
      </c>
      <c r="E335" t="s">
        <v>6</v>
      </c>
      <c r="F335">
        <v>40</v>
      </c>
      <c r="G335" t="s">
        <v>12</v>
      </c>
      <c r="H335">
        <v>1</v>
      </c>
      <c r="I335" t="s">
        <v>13</v>
      </c>
      <c r="J335">
        <f>LOG10(Table1[[#This Row],[Time]])</f>
        <v>0.2322335254821378</v>
      </c>
    </row>
    <row r="336" spans="1:10" x14ac:dyDescent="0.45">
      <c r="A336">
        <v>334</v>
      </c>
      <c r="B336">
        <v>0.74529329437933889</v>
      </c>
      <c r="C336">
        <v>3.8008553425741058</v>
      </c>
      <c r="D336">
        <v>0.37699985504150391</v>
      </c>
      <c r="E336" t="s">
        <v>9</v>
      </c>
      <c r="F336">
        <v>40</v>
      </c>
      <c r="G336" t="s">
        <v>12</v>
      </c>
      <c r="H336">
        <v>1</v>
      </c>
      <c r="I336" t="s">
        <v>13</v>
      </c>
      <c r="J336">
        <f>LOG10(Table1[[#This Row],[Time]])</f>
        <v>-0.42365881678276701</v>
      </c>
    </row>
    <row r="337" spans="1:10" x14ac:dyDescent="0.45">
      <c r="A337">
        <v>335</v>
      </c>
      <c r="B337">
        <v>0.74529329425272861</v>
      </c>
      <c r="C337">
        <v>3.8006531917278048</v>
      </c>
      <c r="D337">
        <v>0.36400008201599121</v>
      </c>
      <c r="E337" t="s">
        <v>10</v>
      </c>
      <c r="F337">
        <v>40</v>
      </c>
      <c r="G337" t="s">
        <v>12</v>
      </c>
      <c r="H337">
        <v>1</v>
      </c>
      <c r="I337" t="s">
        <v>13</v>
      </c>
      <c r="J337">
        <f>LOG10(Table1[[#This Row],[Time]])</f>
        <v>-0.43889851849630557</v>
      </c>
    </row>
    <row r="338" spans="1:10" x14ac:dyDescent="0.45">
      <c r="A338">
        <v>336</v>
      </c>
      <c r="B338">
        <v>0.74526831372761038</v>
      </c>
      <c r="C338">
        <v>3.8021424945594862</v>
      </c>
      <c r="D338">
        <v>0.99500012397766124</v>
      </c>
      <c r="E338" t="s">
        <v>6</v>
      </c>
      <c r="F338">
        <v>50</v>
      </c>
      <c r="G338" t="s">
        <v>12</v>
      </c>
      <c r="H338">
        <v>1</v>
      </c>
      <c r="I338" t="s">
        <v>13</v>
      </c>
      <c r="J338">
        <f>LOG10(Table1[[#This Row],[Time]])</f>
        <v>-2.1768651408968537E-3</v>
      </c>
    </row>
    <row r="339" spans="1:10" x14ac:dyDescent="0.45">
      <c r="A339">
        <v>337</v>
      </c>
      <c r="B339">
        <v>0.74529329437933156</v>
      </c>
      <c r="C339">
        <v>3.8008553430283318</v>
      </c>
      <c r="D339">
        <v>0.36899995803833008</v>
      </c>
      <c r="E339" t="s">
        <v>9</v>
      </c>
      <c r="F339">
        <v>50</v>
      </c>
      <c r="G339" t="s">
        <v>12</v>
      </c>
      <c r="H339">
        <v>1</v>
      </c>
      <c r="I339" t="s">
        <v>13</v>
      </c>
      <c r="J339">
        <f>LOG10(Table1[[#This Row],[Time]])</f>
        <v>-0.43297368322772212</v>
      </c>
    </row>
    <row r="340" spans="1:10" x14ac:dyDescent="0.45">
      <c r="A340">
        <v>338</v>
      </c>
      <c r="B340">
        <v>0.74529329425272861</v>
      </c>
      <c r="C340">
        <v>3.8006531917278048</v>
      </c>
      <c r="D340">
        <v>0.3470001220703125</v>
      </c>
      <c r="E340" t="s">
        <v>10</v>
      </c>
      <c r="F340">
        <v>50</v>
      </c>
      <c r="G340" t="s">
        <v>12</v>
      </c>
      <c r="H340">
        <v>1</v>
      </c>
      <c r="I340" t="s">
        <v>13</v>
      </c>
      <c r="J340">
        <f>LOG10(Table1[[#This Row],[Time]])</f>
        <v>-0.45967037242972053</v>
      </c>
    </row>
    <row r="341" spans="1:10" x14ac:dyDescent="0.45">
      <c r="A341">
        <v>339</v>
      </c>
      <c r="B341">
        <v>0.74528838963483368</v>
      </c>
      <c r="C341">
        <v>3.801107885272033</v>
      </c>
      <c r="D341">
        <v>1.233999967575073</v>
      </c>
      <c r="E341" t="s">
        <v>6</v>
      </c>
      <c r="F341">
        <v>60</v>
      </c>
      <c r="G341" t="s">
        <v>12</v>
      </c>
      <c r="H341">
        <v>1</v>
      </c>
      <c r="I341" t="s">
        <v>13</v>
      </c>
      <c r="J341">
        <f>LOG10(Table1[[#This Row],[Time]])</f>
        <v>9.1315148285580211E-2</v>
      </c>
    </row>
    <row r="342" spans="1:10" x14ac:dyDescent="0.45">
      <c r="A342">
        <v>340</v>
      </c>
      <c r="B342">
        <v>0.74529329437933545</v>
      </c>
      <c r="C342">
        <v>3.80085584463566</v>
      </c>
      <c r="D342">
        <v>0.37700009346008301</v>
      </c>
      <c r="E342" t="s">
        <v>9</v>
      </c>
      <c r="F342">
        <v>60</v>
      </c>
      <c r="G342" t="s">
        <v>12</v>
      </c>
      <c r="H342">
        <v>1</v>
      </c>
      <c r="I342" t="s">
        <v>13</v>
      </c>
      <c r="J342">
        <f>LOG10(Table1[[#This Row],[Time]])</f>
        <v>-0.42365854213056442</v>
      </c>
    </row>
    <row r="343" spans="1:10" x14ac:dyDescent="0.45">
      <c r="A343">
        <v>341</v>
      </c>
      <c r="B343">
        <v>0.74529329425545432</v>
      </c>
      <c r="C343">
        <v>3.8006531917157562</v>
      </c>
      <c r="D343">
        <v>0.34299993515014648</v>
      </c>
      <c r="E343" t="s">
        <v>10</v>
      </c>
      <c r="F343">
        <v>60</v>
      </c>
      <c r="G343" t="s">
        <v>12</v>
      </c>
      <c r="H343">
        <v>1</v>
      </c>
      <c r="I343" t="s">
        <v>13</v>
      </c>
      <c r="J343">
        <f>LOG10(Table1[[#This Row],[Time]])</f>
        <v>-0.46470596206783066</v>
      </c>
    </row>
    <row r="344" spans="1:10" x14ac:dyDescent="0.45">
      <c r="A344">
        <v>342</v>
      </c>
      <c r="B344">
        <v>0.74529329435708735</v>
      </c>
      <c r="C344">
        <v>3.8008558528689669</v>
      </c>
      <c r="D344">
        <v>1.3580000400543211</v>
      </c>
      <c r="E344" t="s">
        <v>6</v>
      </c>
      <c r="F344">
        <v>70</v>
      </c>
      <c r="G344" t="s">
        <v>12</v>
      </c>
      <c r="H344">
        <v>1</v>
      </c>
      <c r="I344" t="s">
        <v>13</v>
      </c>
      <c r="J344">
        <f>LOG10(Table1[[#This Row],[Time]])</f>
        <v>0.13289978275403394</v>
      </c>
    </row>
    <row r="345" spans="1:10" x14ac:dyDescent="0.45">
      <c r="A345">
        <v>343</v>
      </c>
      <c r="B345">
        <v>0.74529329433987934</v>
      </c>
      <c r="C345">
        <v>3.8008536646750288</v>
      </c>
      <c r="D345">
        <v>0.41499996185302729</v>
      </c>
      <c r="E345" t="s">
        <v>9</v>
      </c>
      <c r="F345">
        <v>70</v>
      </c>
      <c r="G345" t="s">
        <v>12</v>
      </c>
      <c r="H345">
        <v>1</v>
      </c>
      <c r="I345" t="s">
        <v>13</v>
      </c>
      <c r="J345">
        <f>LOG10(Table1[[#This Row],[Time]])</f>
        <v>-0.38195194320843867</v>
      </c>
    </row>
    <row r="346" spans="1:10" x14ac:dyDescent="0.45">
      <c r="A346">
        <v>344</v>
      </c>
      <c r="B346">
        <v>0.74529329435701897</v>
      </c>
      <c r="C346">
        <v>3.800653192147458</v>
      </c>
      <c r="D346">
        <v>0.38199996948242188</v>
      </c>
      <c r="E346" t="s">
        <v>10</v>
      </c>
      <c r="F346">
        <v>70</v>
      </c>
      <c r="G346" t="s">
        <v>12</v>
      </c>
      <c r="H346">
        <v>1</v>
      </c>
      <c r="I346" t="s">
        <v>13</v>
      </c>
      <c r="J346">
        <f>LOG10(Table1[[#This Row],[Time]])</f>
        <v>-0.41793667178362193</v>
      </c>
    </row>
    <row r="347" spans="1:10" x14ac:dyDescent="0.45">
      <c r="A347">
        <v>345</v>
      </c>
      <c r="B347">
        <v>0.74529329435709579</v>
      </c>
      <c r="C347">
        <v>3.800855741536791</v>
      </c>
      <c r="D347">
        <v>1.405999898910522</v>
      </c>
      <c r="E347" t="s">
        <v>6</v>
      </c>
      <c r="F347">
        <v>80</v>
      </c>
      <c r="G347" t="s">
        <v>12</v>
      </c>
      <c r="H347">
        <v>1</v>
      </c>
      <c r="I347" t="s">
        <v>13</v>
      </c>
      <c r="J347">
        <f>LOG10(Table1[[#This Row],[Time]])</f>
        <v>0.14798528945862446</v>
      </c>
    </row>
    <row r="348" spans="1:10" x14ac:dyDescent="0.45">
      <c r="A348">
        <v>346</v>
      </c>
      <c r="B348">
        <v>0.74529329437933534</v>
      </c>
      <c r="C348">
        <v>3.8008554215031651</v>
      </c>
      <c r="D348">
        <v>0.3630001544952392</v>
      </c>
      <c r="E348" t="s">
        <v>9</v>
      </c>
      <c r="F348">
        <v>80</v>
      </c>
      <c r="G348" t="s">
        <v>12</v>
      </c>
      <c r="H348">
        <v>1</v>
      </c>
      <c r="I348" t="s">
        <v>13</v>
      </c>
      <c r="J348">
        <f>LOG10(Table1[[#This Row],[Time]])</f>
        <v>-0.44009319012527703</v>
      </c>
    </row>
    <row r="349" spans="1:10" x14ac:dyDescent="0.45">
      <c r="A349">
        <v>347</v>
      </c>
      <c r="B349">
        <v>0.74529329432790647</v>
      </c>
      <c r="C349">
        <v>3.8006531918673829</v>
      </c>
      <c r="D349">
        <v>0.35100007057189941</v>
      </c>
      <c r="E349" t="s">
        <v>10</v>
      </c>
      <c r="F349">
        <v>80</v>
      </c>
      <c r="G349" t="s">
        <v>12</v>
      </c>
      <c r="H349">
        <v>1</v>
      </c>
      <c r="I349" t="s">
        <v>13</v>
      </c>
      <c r="J349">
        <f>LOG10(Table1[[#This Row],[Time]])</f>
        <v>-0.45469279621513486</v>
      </c>
    </row>
    <row r="350" spans="1:10" x14ac:dyDescent="0.45">
      <c r="A350">
        <v>348</v>
      </c>
      <c r="B350">
        <v>0.84458649932202834</v>
      </c>
      <c r="C350">
        <v>1.6427135713859651</v>
      </c>
      <c r="D350">
        <v>1.0399999618530269</v>
      </c>
      <c r="E350" t="s">
        <v>6</v>
      </c>
      <c r="F350">
        <v>90</v>
      </c>
      <c r="G350" t="s">
        <v>12</v>
      </c>
      <c r="H350">
        <v>1</v>
      </c>
      <c r="I350" t="s">
        <v>13</v>
      </c>
      <c r="J350">
        <f>LOG10(Table1[[#This Row],[Time]])</f>
        <v>1.7033323368953218E-2</v>
      </c>
    </row>
    <row r="351" spans="1:10" x14ac:dyDescent="0.45">
      <c r="A351">
        <v>349</v>
      </c>
      <c r="B351">
        <v>0.84458649934639907</v>
      </c>
      <c r="C351">
        <v>1.6424682436901039</v>
      </c>
      <c r="D351">
        <v>0.37800002098083491</v>
      </c>
      <c r="E351" t="s">
        <v>9</v>
      </c>
      <c r="F351">
        <v>90</v>
      </c>
      <c r="G351" t="s">
        <v>12</v>
      </c>
      <c r="H351">
        <v>1</v>
      </c>
      <c r="I351" t="s">
        <v>13</v>
      </c>
      <c r="J351">
        <f>LOG10(Table1[[#This Row],[Time]])</f>
        <v>-0.42250817605732344</v>
      </c>
    </row>
    <row r="352" spans="1:10" x14ac:dyDescent="0.45">
      <c r="A352">
        <v>350</v>
      </c>
      <c r="B352">
        <v>0.84458649923016249</v>
      </c>
      <c r="C352">
        <v>1.642462483262336</v>
      </c>
      <c r="D352">
        <v>0.39499998092651362</v>
      </c>
      <c r="E352" t="s">
        <v>10</v>
      </c>
      <c r="F352">
        <v>90</v>
      </c>
      <c r="G352" t="s">
        <v>12</v>
      </c>
      <c r="H352">
        <v>1</v>
      </c>
      <c r="I352" t="s">
        <v>13</v>
      </c>
      <c r="J352">
        <f>LOG10(Table1[[#This Row],[Time]])</f>
        <v>-0.40340292534445138</v>
      </c>
    </row>
    <row r="353" spans="1:10" x14ac:dyDescent="0.45">
      <c r="A353">
        <v>351</v>
      </c>
      <c r="B353">
        <v>0.1457566415531992</v>
      </c>
      <c r="C353">
        <v>17.400341957722048</v>
      </c>
      <c r="D353">
        <v>1.747999906539917</v>
      </c>
      <c r="E353" t="s">
        <v>6</v>
      </c>
      <c r="F353">
        <v>10</v>
      </c>
      <c r="G353" t="s">
        <v>12</v>
      </c>
      <c r="H353">
        <v>2</v>
      </c>
      <c r="I353" t="s">
        <v>13</v>
      </c>
      <c r="J353">
        <f>LOG10(Table1[[#This Row],[Time]])</f>
        <v>0.24254140507801844</v>
      </c>
    </row>
    <row r="354" spans="1:10" x14ac:dyDescent="0.45">
      <c r="A354">
        <v>352</v>
      </c>
      <c r="B354">
        <v>0.14575664155210749</v>
      </c>
      <c r="C354">
        <v>17.40033989559079</v>
      </c>
      <c r="D354">
        <v>1.6419999599456789</v>
      </c>
      <c r="E354" t="s">
        <v>9</v>
      </c>
      <c r="F354">
        <v>10</v>
      </c>
      <c r="G354" t="s">
        <v>12</v>
      </c>
      <c r="H354">
        <v>2</v>
      </c>
      <c r="I354" t="s">
        <v>13</v>
      </c>
      <c r="J354">
        <f>LOG10(Table1[[#This Row],[Time]])</f>
        <v>0.21537314218940806</v>
      </c>
    </row>
    <row r="355" spans="1:10" x14ac:dyDescent="0.45">
      <c r="A355">
        <v>353</v>
      </c>
      <c r="B355">
        <v>0.36235850021597299</v>
      </c>
      <c r="C355">
        <v>14.458375964599311</v>
      </c>
      <c r="D355">
        <v>1.469000101089478</v>
      </c>
      <c r="E355" t="s">
        <v>10</v>
      </c>
      <c r="F355">
        <v>10</v>
      </c>
      <c r="G355" t="s">
        <v>12</v>
      </c>
      <c r="H355">
        <v>2</v>
      </c>
      <c r="I355" t="s">
        <v>13</v>
      </c>
      <c r="J355">
        <f>LOG10(Table1[[#This Row],[Time]])</f>
        <v>0.16702182567630208</v>
      </c>
    </row>
    <row r="356" spans="1:10" x14ac:dyDescent="0.45">
      <c r="A356">
        <v>354</v>
      </c>
      <c r="B356">
        <v>0.25474929064643098</v>
      </c>
      <c r="C356">
        <v>16.05164353507379</v>
      </c>
      <c r="D356">
        <v>2.4309999942779541</v>
      </c>
      <c r="E356" t="s">
        <v>6</v>
      </c>
      <c r="F356">
        <v>20</v>
      </c>
      <c r="G356" t="s">
        <v>12</v>
      </c>
      <c r="H356">
        <v>2</v>
      </c>
      <c r="I356" t="s">
        <v>13</v>
      </c>
      <c r="J356">
        <f>LOG10(Table1[[#This Row],[Time]])</f>
        <v>0.38578495782110089</v>
      </c>
    </row>
    <row r="357" spans="1:10" x14ac:dyDescent="0.45">
      <c r="A357">
        <v>355</v>
      </c>
      <c r="B357">
        <v>0.18438961880747229</v>
      </c>
      <c r="C357">
        <v>17.331383320336851</v>
      </c>
      <c r="D357">
        <v>1.5870001316070561</v>
      </c>
      <c r="E357" t="s">
        <v>9</v>
      </c>
      <c r="F357">
        <v>20</v>
      </c>
      <c r="G357" t="s">
        <v>12</v>
      </c>
      <c r="H357">
        <v>2</v>
      </c>
      <c r="I357" t="s">
        <v>13</v>
      </c>
      <c r="J357">
        <f>LOG10(Table1[[#This Row],[Time]])</f>
        <v>0.20057696277010709</v>
      </c>
    </row>
    <row r="358" spans="1:10" x14ac:dyDescent="0.45">
      <c r="A358">
        <v>356</v>
      </c>
      <c r="B358">
        <v>0.36235850021701749</v>
      </c>
      <c r="C358">
        <v>14.36625444978908</v>
      </c>
      <c r="D358">
        <v>1.385999917984009</v>
      </c>
      <c r="E358" t="s">
        <v>10</v>
      </c>
      <c r="F358">
        <v>20</v>
      </c>
      <c r="G358" t="s">
        <v>12</v>
      </c>
      <c r="H358">
        <v>2</v>
      </c>
      <c r="I358" t="s">
        <v>13</v>
      </c>
      <c r="J358">
        <f>LOG10(Table1[[#This Row],[Time]])</f>
        <v>0.14176320457658637</v>
      </c>
    </row>
    <row r="359" spans="1:10" x14ac:dyDescent="0.45">
      <c r="A359">
        <v>357</v>
      </c>
      <c r="B359">
        <v>0.3603180144503359</v>
      </c>
      <c r="C359">
        <v>14.473177379653499</v>
      </c>
      <c r="D359">
        <v>1.6730000972747801</v>
      </c>
      <c r="E359" t="s">
        <v>6</v>
      </c>
      <c r="F359">
        <v>30</v>
      </c>
      <c r="G359" t="s">
        <v>12</v>
      </c>
      <c r="H359">
        <v>2</v>
      </c>
      <c r="I359" t="s">
        <v>13</v>
      </c>
      <c r="J359">
        <f>LOG10(Table1[[#This Row],[Time]])</f>
        <v>0.22349596621397788</v>
      </c>
    </row>
    <row r="360" spans="1:10" x14ac:dyDescent="0.45">
      <c r="A360">
        <v>358</v>
      </c>
      <c r="B360">
        <v>0.27658442838583142</v>
      </c>
      <c r="C360">
        <v>15.997073093620431</v>
      </c>
      <c r="D360">
        <v>1.471999883651733</v>
      </c>
      <c r="E360" t="s">
        <v>9</v>
      </c>
      <c r="F360">
        <v>30</v>
      </c>
      <c r="G360" t="s">
        <v>12</v>
      </c>
      <c r="H360">
        <v>2</v>
      </c>
      <c r="I360" t="s">
        <v>13</v>
      </c>
      <c r="J360">
        <f>LOG10(Table1[[#This Row],[Time]])</f>
        <v>0.1679077756744336</v>
      </c>
    </row>
    <row r="361" spans="1:10" x14ac:dyDescent="0.45">
      <c r="A361">
        <v>359</v>
      </c>
      <c r="B361">
        <v>0.36235850020276089</v>
      </c>
      <c r="C361">
        <v>14.320193646445169</v>
      </c>
      <c r="D361">
        <v>1.445000171661377</v>
      </c>
      <c r="E361" t="s">
        <v>10</v>
      </c>
      <c r="F361">
        <v>30</v>
      </c>
      <c r="G361" t="s">
        <v>12</v>
      </c>
      <c r="H361">
        <v>2</v>
      </c>
      <c r="I361" t="s">
        <v>13</v>
      </c>
      <c r="J361">
        <f>LOG10(Table1[[#This Row],[Time]])</f>
        <v>0.15986789868535858</v>
      </c>
    </row>
    <row r="362" spans="1:10" x14ac:dyDescent="0.45">
      <c r="A362">
        <v>360</v>
      </c>
      <c r="B362">
        <v>0.62035381289083369</v>
      </c>
      <c r="C362">
        <v>6.4883357324925246</v>
      </c>
      <c r="D362">
        <v>1.976999998092652</v>
      </c>
      <c r="E362" t="s">
        <v>6</v>
      </c>
      <c r="F362">
        <v>40</v>
      </c>
      <c r="G362" t="s">
        <v>12</v>
      </c>
      <c r="H362">
        <v>2</v>
      </c>
      <c r="I362" t="s">
        <v>13</v>
      </c>
      <c r="J362">
        <f>LOG10(Table1[[#This Row],[Time]])</f>
        <v>0.29600666889467853</v>
      </c>
    </row>
    <row r="363" spans="1:10" x14ac:dyDescent="0.45">
      <c r="A363">
        <v>361</v>
      </c>
      <c r="B363">
        <v>0.3687792377895675</v>
      </c>
      <c r="C363">
        <v>14.662762924497651</v>
      </c>
      <c r="D363">
        <v>1.5179998874664311</v>
      </c>
      <c r="E363" t="s">
        <v>9</v>
      </c>
      <c r="F363">
        <v>40</v>
      </c>
      <c r="G363" t="s">
        <v>12</v>
      </c>
      <c r="H363">
        <v>2</v>
      </c>
      <c r="I363" t="s">
        <v>13</v>
      </c>
      <c r="J363">
        <f>LOG10(Table1[[#This Row],[Time]])</f>
        <v>0.18127173936400054</v>
      </c>
    </row>
    <row r="364" spans="1:10" x14ac:dyDescent="0.45">
      <c r="A364">
        <v>362</v>
      </c>
      <c r="B364">
        <v>0.6203885850441262</v>
      </c>
      <c r="C364">
        <v>6.4585467942531896</v>
      </c>
      <c r="D364">
        <v>1.4079999923706059</v>
      </c>
      <c r="E364" t="s">
        <v>10</v>
      </c>
      <c r="F364">
        <v>40</v>
      </c>
      <c r="G364" t="s">
        <v>12</v>
      </c>
      <c r="H364">
        <v>2</v>
      </c>
      <c r="I364" t="s">
        <v>13</v>
      </c>
      <c r="J364">
        <f>LOG10(Table1[[#This Row],[Time]])</f>
        <v>0.1486026524528237</v>
      </c>
    </row>
    <row r="365" spans="1:10" x14ac:dyDescent="0.45">
      <c r="A365">
        <v>363</v>
      </c>
      <c r="B365">
        <v>0.62037218042219444</v>
      </c>
      <c r="C365">
        <v>6.4737928523222532</v>
      </c>
      <c r="D365">
        <v>2.0769999027252202</v>
      </c>
      <c r="E365" t="s">
        <v>6</v>
      </c>
      <c r="F365">
        <v>50</v>
      </c>
      <c r="G365" t="s">
        <v>12</v>
      </c>
      <c r="H365">
        <v>2</v>
      </c>
      <c r="I365" t="s">
        <v>13</v>
      </c>
      <c r="J365">
        <f>LOG10(Table1[[#This Row],[Time]])</f>
        <v>0.31743647619523341</v>
      </c>
    </row>
    <row r="366" spans="1:10" x14ac:dyDescent="0.45">
      <c r="A366">
        <v>364</v>
      </c>
      <c r="B366">
        <v>0.460974030662328</v>
      </c>
      <c r="C366">
        <v>13.328453433240201</v>
      </c>
      <c r="D366">
        <v>1.630000114440918</v>
      </c>
      <c r="E366" t="s">
        <v>9</v>
      </c>
      <c r="F366">
        <v>50</v>
      </c>
      <c r="G366" t="s">
        <v>12</v>
      </c>
      <c r="H366">
        <v>2</v>
      </c>
      <c r="I366" t="s">
        <v>13</v>
      </c>
      <c r="J366">
        <f>LOG10(Table1[[#This Row],[Time]])</f>
        <v>0.2121876348954041</v>
      </c>
    </row>
    <row r="367" spans="1:10" x14ac:dyDescent="0.45">
      <c r="A367">
        <v>365</v>
      </c>
      <c r="B367">
        <v>0.62038858527170593</v>
      </c>
      <c r="C367">
        <v>6.4585467958730236</v>
      </c>
      <c r="D367">
        <v>1.301000118255615</v>
      </c>
      <c r="E367" t="s">
        <v>10</v>
      </c>
      <c r="F367">
        <v>50</v>
      </c>
      <c r="G367" t="s">
        <v>12</v>
      </c>
      <c r="H367">
        <v>2</v>
      </c>
      <c r="I367" t="s">
        <v>13</v>
      </c>
      <c r="J367">
        <f>LOG10(Table1[[#This Row],[Time]])</f>
        <v>0.11427733603718865</v>
      </c>
    </row>
    <row r="368" spans="1:10" x14ac:dyDescent="0.45">
      <c r="A368">
        <v>366</v>
      </c>
      <c r="B368">
        <v>0.62038375988354844</v>
      </c>
      <c r="C368">
        <v>6.4645655629525081</v>
      </c>
      <c r="D368">
        <v>2.4190001487731929</v>
      </c>
      <c r="E368" t="s">
        <v>6</v>
      </c>
      <c r="F368">
        <v>60</v>
      </c>
      <c r="G368" t="s">
        <v>12</v>
      </c>
      <c r="H368">
        <v>2</v>
      </c>
      <c r="I368" t="s">
        <v>13</v>
      </c>
      <c r="J368">
        <f>LOG10(Table1[[#This Row],[Time]])</f>
        <v>0.38363589507183204</v>
      </c>
    </row>
    <row r="369" spans="1:10" x14ac:dyDescent="0.45">
      <c r="A369">
        <v>367</v>
      </c>
      <c r="B369">
        <v>0.55316884152125567</v>
      </c>
      <c r="C369">
        <v>11.994143096229489</v>
      </c>
      <c r="D369">
        <v>1.370999813079834</v>
      </c>
      <c r="E369" t="s">
        <v>9</v>
      </c>
      <c r="F369">
        <v>60</v>
      </c>
      <c r="G369" t="s">
        <v>12</v>
      </c>
      <c r="H369">
        <v>2</v>
      </c>
      <c r="I369" t="s">
        <v>13</v>
      </c>
      <c r="J369">
        <f>LOG10(Table1[[#This Row],[Time]])</f>
        <v>0.13703739557842426</v>
      </c>
    </row>
    <row r="370" spans="1:10" x14ac:dyDescent="0.45">
      <c r="A370">
        <v>368</v>
      </c>
      <c r="B370">
        <v>0.6203885850360551</v>
      </c>
      <c r="C370">
        <v>6.4607969434937367</v>
      </c>
      <c r="D370">
        <v>1.3309998512268071</v>
      </c>
      <c r="E370" t="s">
        <v>10</v>
      </c>
      <c r="F370">
        <v>60</v>
      </c>
      <c r="G370" t="s">
        <v>12</v>
      </c>
      <c r="H370">
        <v>2</v>
      </c>
      <c r="I370" t="s">
        <v>13</v>
      </c>
      <c r="J370">
        <f>LOG10(Table1[[#This Row],[Time]])</f>
        <v>0.12417800693118876</v>
      </c>
    </row>
    <row r="371" spans="1:10" x14ac:dyDescent="0.45">
      <c r="A371">
        <v>369</v>
      </c>
      <c r="B371">
        <v>0.64536365238018334</v>
      </c>
      <c r="C371">
        <v>10.435411605673581</v>
      </c>
      <c r="D371">
        <v>1.1690001487731929</v>
      </c>
      <c r="E371" t="s">
        <v>6</v>
      </c>
      <c r="F371">
        <v>70</v>
      </c>
      <c r="G371" t="s">
        <v>12</v>
      </c>
      <c r="H371">
        <v>2</v>
      </c>
      <c r="I371" t="s">
        <v>13</v>
      </c>
      <c r="J371">
        <f>LOG10(Table1[[#This Row],[Time]])</f>
        <v>6.7814566432475382E-2</v>
      </c>
    </row>
    <row r="372" spans="1:10" x14ac:dyDescent="0.45">
      <c r="A372">
        <v>370</v>
      </c>
      <c r="B372">
        <v>0.71348806470840109</v>
      </c>
      <c r="C372">
        <v>4.4290967790397264</v>
      </c>
      <c r="D372">
        <v>1.55400013923645</v>
      </c>
      <c r="E372" t="s">
        <v>9</v>
      </c>
      <c r="F372">
        <v>70</v>
      </c>
      <c r="G372" t="s">
        <v>12</v>
      </c>
      <c r="H372">
        <v>2</v>
      </c>
      <c r="I372" t="s">
        <v>13</v>
      </c>
      <c r="J372">
        <f>LOG10(Table1[[#This Row],[Time]])</f>
        <v>0.19145105337713433</v>
      </c>
    </row>
    <row r="373" spans="1:10" x14ac:dyDescent="0.45">
      <c r="A373">
        <v>371</v>
      </c>
      <c r="B373">
        <v>0.71348806480739768</v>
      </c>
      <c r="C373">
        <v>4.4264297004361328</v>
      </c>
      <c r="D373">
        <v>1.424999952316284</v>
      </c>
      <c r="E373" t="s">
        <v>10</v>
      </c>
      <c r="F373">
        <v>70</v>
      </c>
      <c r="G373" t="s">
        <v>12</v>
      </c>
      <c r="H373">
        <v>2</v>
      </c>
      <c r="I373" t="s">
        <v>13</v>
      </c>
      <c r="J373">
        <f>LOG10(Table1[[#This Row],[Time]])</f>
        <v>0.15381484981205526</v>
      </c>
    </row>
    <row r="374" spans="1:10" x14ac:dyDescent="0.45">
      <c r="A374">
        <v>372</v>
      </c>
      <c r="B374">
        <v>0.73755846323911101</v>
      </c>
      <c r="C374">
        <v>6.9555023080218907</v>
      </c>
      <c r="D374">
        <v>1.6700000762939451</v>
      </c>
      <c r="E374" t="s">
        <v>6</v>
      </c>
      <c r="F374">
        <v>80</v>
      </c>
      <c r="G374" t="s">
        <v>12</v>
      </c>
      <c r="H374">
        <v>2</v>
      </c>
      <c r="I374" t="s">
        <v>13</v>
      </c>
      <c r="J374">
        <f>LOG10(Table1[[#This Row],[Time]])</f>
        <v>0.22271649098832497</v>
      </c>
    </row>
    <row r="375" spans="1:10" x14ac:dyDescent="0.45">
      <c r="A375">
        <v>373</v>
      </c>
      <c r="B375">
        <v>0.74005944533588885</v>
      </c>
      <c r="C375">
        <v>3.8495268304306181</v>
      </c>
      <c r="D375">
        <v>1.3890001773834231</v>
      </c>
      <c r="E375" t="s">
        <v>9</v>
      </c>
      <c r="F375">
        <v>80</v>
      </c>
      <c r="G375" t="s">
        <v>12</v>
      </c>
      <c r="H375">
        <v>2</v>
      </c>
      <c r="I375" t="s">
        <v>13</v>
      </c>
      <c r="J375">
        <f>LOG10(Table1[[#This Row],[Time]])</f>
        <v>0.14270230119955718</v>
      </c>
    </row>
    <row r="376" spans="1:10" x14ac:dyDescent="0.45">
      <c r="A376">
        <v>374</v>
      </c>
      <c r="B376">
        <v>0.74005944533716339</v>
      </c>
      <c r="C376">
        <v>3.8464462594896238</v>
      </c>
      <c r="D376">
        <v>1.221999883651733</v>
      </c>
      <c r="E376" t="s">
        <v>10</v>
      </c>
      <c r="F376">
        <v>80</v>
      </c>
      <c r="G376" t="s">
        <v>12</v>
      </c>
      <c r="H376">
        <v>2</v>
      </c>
      <c r="I376" t="s">
        <v>13</v>
      </c>
      <c r="J376">
        <f>LOG10(Table1[[#This Row],[Time]])</f>
        <v>8.7071164556770483E-2</v>
      </c>
    </row>
    <row r="377" spans="1:10" x14ac:dyDescent="0.45">
      <c r="A377">
        <v>375</v>
      </c>
      <c r="B377">
        <v>0.8297532747965306</v>
      </c>
      <c r="C377">
        <v>3.2714245606392969</v>
      </c>
      <c r="D377">
        <v>1.5659999847412109</v>
      </c>
      <c r="E377" t="s">
        <v>6</v>
      </c>
      <c r="F377">
        <v>90</v>
      </c>
      <c r="G377" t="s">
        <v>12</v>
      </c>
      <c r="H377">
        <v>2</v>
      </c>
      <c r="I377" t="s">
        <v>13</v>
      </c>
      <c r="J377">
        <f>LOG10(Table1[[#This Row],[Time]])</f>
        <v>0.19479175349024649</v>
      </c>
    </row>
    <row r="378" spans="1:10" x14ac:dyDescent="0.45">
      <c r="A378">
        <v>376</v>
      </c>
      <c r="B378">
        <v>0.8332600902098467</v>
      </c>
      <c r="C378">
        <v>1.8886538625362359</v>
      </c>
      <c r="D378">
        <v>1.1529998779296879</v>
      </c>
      <c r="E378" t="s">
        <v>9</v>
      </c>
      <c r="F378">
        <v>90</v>
      </c>
      <c r="G378" t="s">
        <v>12</v>
      </c>
      <c r="H378">
        <v>2</v>
      </c>
      <c r="I378" t="s">
        <v>13</v>
      </c>
      <c r="J378">
        <f>LOG10(Table1[[#This Row],[Time]])</f>
        <v>6.1829261315110351E-2</v>
      </c>
    </row>
    <row r="379" spans="1:10" x14ac:dyDescent="0.45">
      <c r="A379">
        <v>377</v>
      </c>
      <c r="B379">
        <v>0.83326009020984071</v>
      </c>
      <c r="C379">
        <v>1.8886480199759981</v>
      </c>
      <c r="D379">
        <v>0.92400002479553223</v>
      </c>
      <c r="E379" t="s">
        <v>10</v>
      </c>
      <c r="F379">
        <v>90</v>
      </c>
      <c r="G379" t="s">
        <v>12</v>
      </c>
      <c r="H379">
        <v>2</v>
      </c>
      <c r="I379" t="s">
        <v>13</v>
      </c>
      <c r="J379">
        <f>LOG10(Table1[[#This Row],[Time]])</f>
        <v>-3.4328017125604689E-2</v>
      </c>
    </row>
    <row r="380" spans="1:10" x14ac:dyDescent="0.45">
      <c r="A380">
        <v>378</v>
      </c>
      <c r="B380">
        <v>0.14361563366771071</v>
      </c>
      <c r="C380">
        <v>22.684046888905691</v>
      </c>
      <c r="D380">
        <v>4.0449998378753662</v>
      </c>
      <c r="E380" t="s">
        <v>6</v>
      </c>
      <c r="F380">
        <v>10</v>
      </c>
      <c r="G380" t="s">
        <v>12</v>
      </c>
      <c r="H380">
        <v>3</v>
      </c>
      <c r="I380" t="s">
        <v>13</v>
      </c>
      <c r="J380">
        <f>LOG10(Table1[[#This Row],[Time]])</f>
        <v>0.60691850854165696</v>
      </c>
    </row>
    <row r="381" spans="1:10" x14ac:dyDescent="0.45">
      <c r="A381">
        <v>379</v>
      </c>
      <c r="B381">
        <v>0.1436157284136102</v>
      </c>
      <c r="C381">
        <v>22.65999622899778</v>
      </c>
      <c r="D381">
        <v>5.5529999732971191</v>
      </c>
      <c r="E381" t="s">
        <v>9</v>
      </c>
      <c r="F381">
        <v>10</v>
      </c>
      <c r="G381" t="s">
        <v>12</v>
      </c>
      <c r="H381">
        <v>3</v>
      </c>
      <c r="I381" t="s">
        <v>13</v>
      </c>
      <c r="J381">
        <f>LOG10(Table1[[#This Row],[Time]])</f>
        <v>0.74452767138416143</v>
      </c>
    </row>
    <row r="382" spans="1:10" x14ac:dyDescent="0.45">
      <c r="A382">
        <v>380</v>
      </c>
      <c r="B382">
        <v>0.142388122274305</v>
      </c>
      <c r="C382">
        <v>17.74691014303464</v>
      </c>
      <c r="D382">
        <v>5.0520000457763672</v>
      </c>
      <c r="E382" t="s">
        <v>10</v>
      </c>
      <c r="F382">
        <v>10</v>
      </c>
      <c r="G382" t="s">
        <v>12</v>
      </c>
      <c r="H382">
        <v>3</v>
      </c>
      <c r="I382" t="s">
        <v>13</v>
      </c>
      <c r="J382">
        <f>LOG10(Table1[[#This Row],[Time]])</f>
        <v>0.70346334581845216</v>
      </c>
    </row>
    <row r="383" spans="1:10" x14ac:dyDescent="0.45">
      <c r="A383">
        <v>381</v>
      </c>
      <c r="B383">
        <v>0.2488158870020715</v>
      </c>
      <c r="C383">
        <v>16.44599841452758</v>
      </c>
      <c r="D383">
        <v>2.875</v>
      </c>
      <c r="E383" t="s">
        <v>6</v>
      </c>
      <c r="F383">
        <v>20</v>
      </c>
      <c r="G383" t="s">
        <v>12</v>
      </c>
      <c r="H383">
        <v>3</v>
      </c>
      <c r="I383" t="s">
        <v>13</v>
      </c>
      <c r="J383">
        <f>LOG10(Table1[[#This Row],[Time]])</f>
        <v>0.4586378490256493</v>
      </c>
    </row>
    <row r="384" spans="1:10" x14ac:dyDescent="0.45">
      <c r="A384">
        <v>382</v>
      </c>
      <c r="B384">
        <v>0.18438961880747229</v>
      </c>
      <c r="C384">
        <v>17.33136742681252</v>
      </c>
      <c r="D384">
        <v>6.3990001678466797</v>
      </c>
      <c r="E384" t="s">
        <v>9</v>
      </c>
      <c r="F384">
        <v>20</v>
      </c>
      <c r="G384" t="s">
        <v>12</v>
      </c>
      <c r="H384">
        <v>3</v>
      </c>
      <c r="I384" t="s">
        <v>13</v>
      </c>
      <c r="J384">
        <f>LOG10(Table1[[#This Row],[Time]])</f>
        <v>0.806112121560697</v>
      </c>
    </row>
    <row r="385" spans="1:10" x14ac:dyDescent="0.45">
      <c r="A385">
        <v>383</v>
      </c>
      <c r="B385">
        <v>0.254749290645371</v>
      </c>
      <c r="C385">
        <v>16.05136145414842</v>
      </c>
      <c r="D385">
        <v>4.4070000648498544</v>
      </c>
      <c r="E385" t="s">
        <v>10</v>
      </c>
      <c r="F385">
        <v>20</v>
      </c>
      <c r="G385" t="s">
        <v>12</v>
      </c>
      <c r="H385">
        <v>3</v>
      </c>
      <c r="I385" t="s">
        <v>13</v>
      </c>
      <c r="J385">
        <f>LOG10(Table1[[#This Row],[Time]])</f>
        <v>0.64414305690064588</v>
      </c>
    </row>
    <row r="386" spans="1:10" x14ac:dyDescent="0.45">
      <c r="A386">
        <v>384</v>
      </c>
      <c r="B386">
        <v>0.27658442838583142</v>
      </c>
      <c r="C386">
        <v>15.99707276331978</v>
      </c>
      <c r="D386">
        <v>3.7109999656677251</v>
      </c>
      <c r="E386" t="s">
        <v>6</v>
      </c>
      <c r="F386">
        <v>30</v>
      </c>
      <c r="G386" t="s">
        <v>12</v>
      </c>
      <c r="H386">
        <v>3</v>
      </c>
      <c r="I386" t="s">
        <v>13</v>
      </c>
      <c r="J386">
        <f>LOG10(Table1[[#This Row],[Time]])</f>
        <v>0.56949095033091257</v>
      </c>
    </row>
    <row r="387" spans="1:10" x14ac:dyDescent="0.45">
      <c r="A387">
        <v>385</v>
      </c>
      <c r="B387">
        <v>0.27658442838583142</v>
      </c>
      <c r="C387">
        <v>15.997073258977441</v>
      </c>
      <c r="D387">
        <v>6.6329998970031738</v>
      </c>
      <c r="E387" t="s">
        <v>9</v>
      </c>
      <c r="F387">
        <v>30</v>
      </c>
      <c r="G387" t="s">
        <v>12</v>
      </c>
      <c r="H387">
        <v>3</v>
      </c>
      <c r="I387" t="s">
        <v>13</v>
      </c>
      <c r="J387">
        <f>LOG10(Table1[[#This Row],[Time]])</f>
        <v>0.82170999055467764</v>
      </c>
    </row>
    <row r="388" spans="1:10" x14ac:dyDescent="0.45">
      <c r="A388">
        <v>386</v>
      </c>
      <c r="B388">
        <v>0.36235850024051702</v>
      </c>
      <c r="C388">
        <v>14.458375964855611</v>
      </c>
      <c r="D388">
        <v>4.9650001525878906</v>
      </c>
      <c r="E388" t="s">
        <v>10</v>
      </c>
      <c r="F388">
        <v>30</v>
      </c>
      <c r="G388" t="s">
        <v>12</v>
      </c>
      <c r="H388">
        <v>3</v>
      </c>
      <c r="I388" t="s">
        <v>13</v>
      </c>
      <c r="J388">
        <f>LOG10(Table1[[#This Row],[Time]])</f>
        <v>0.69591926617844491</v>
      </c>
    </row>
    <row r="389" spans="1:10" x14ac:dyDescent="0.45">
      <c r="A389">
        <v>387</v>
      </c>
      <c r="B389">
        <v>0.3687792377895675</v>
      </c>
      <c r="C389">
        <v>14.66276295835506</v>
      </c>
      <c r="D389">
        <v>1.592999935150146</v>
      </c>
      <c r="E389" t="s">
        <v>6</v>
      </c>
      <c r="F389">
        <v>40</v>
      </c>
      <c r="G389" t="s">
        <v>12</v>
      </c>
      <c r="H389">
        <v>3</v>
      </c>
      <c r="I389" t="s">
        <v>13</v>
      </c>
      <c r="J389">
        <f>LOG10(Table1[[#This Row],[Time]])</f>
        <v>0.20221575812132339</v>
      </c>
    </row>
    <row r="390" spans="1:10" x14ac:dyDescent="0.45">
      <c r="A390">
        <v>388</v>
      </c>
      <c r="B390">
        <v>0.3687792377895675</v>
      </c>
      <c r="C390">
        <v>14.66276308648564</v>
      </c>
      <c r="D390">
        <v>6.2649998664855957</v>
      </c>
      <c r="E390" t="s">
        <v>9</v>
      </c>
      <c r="F390">
        <v>40</v>
      </c>
      <c r="G390" t="s">
        <v>12</v>
      </c>
      <c r="H390">
        <v>3</v>
      </c>
      <c r="I390" t="s">
        <v>13</v>
      </c>
      <c r="J390">
        <f>LOG10(Table1[[#This Row],[Time]])</f>
        <v>0.79692106607485047</v>
      </c>
    </row>
    <row r="391" spans="1:10" x14ac:dyDescent="0.45">
      <c r="A391">
        <v>389</v>
      </c>
      <c r="B391">
        <v>0.59857978364760733</v>
      </c>
      <c r="C391">
        <v>6.9897098467631409</v>
      </c>
      <c r="D391">
        <v>4.437999963760376</v>
      </c>
      <c r="E391" t="s">
        <v>10</v>
      </c>
      <c r="F391">
        <v>40</v>
      </c>
      <c r="G391" t="s">
        <v>12</v>
      </c>
      <c r="H391">
        <v>3</v>
      </c>
      <c r="I391" t="s">
        <v>13</v>
      </c>
      <c r="J391">
        <f>LOG10(Table1[[#This Row],[Time]])</f>
        <v>0.64718729434964684</v>
      </c>
    </row>
    <row r="392" spans="1:10" x14ac:dyDescent="0.45">
      <c r="A392">
        <v>390</v>
      </c>
      <c r="B392">
        <v>0.59857395296826987</v>
      </c>
      <c r="C392">
        <v>6.9900142647797168</v>
      </c>
      <c r="D392">
        <v>4.4079999923706046</v>
      </c>
      <c r="E392" t="s">
        <v>6</v>
      </c>
      <c r="F392">
        <v>50</v>
      </c>
      <c r="G392" t="s">
        <v>12</v>
      </c>
      <c r="H392">
        <v>3</v>
      </c>
      <c r="I392" t="s">
        <v>13</v>
      </c>
      <c r="J392">
        <f>LOG10(Table1[[#This Row],[Time]])</f>
        <v>0.64424158509204887</v>
      </c>
    </row>
    <row r="393" spans="1:10" x14ac:dyDescent="0.45">
      <c r="A393">
        <v>391</v>
      </c>
      <c r="B393">
        <v>0.460974030662328</v>
      </c>
      <c r="C393">
        <v>13.32845316866042</v>
      </c>
      <c r="D393">
        <v>4.817000150680542</v>
      </c>
      <c r="E393" t="s">
        <v>9</v>
      </c>
      <c r="F393">
        <v>50</v>
      </c>
      <c r="G393" t="s">
        <v>12</v>
      </c>
      <c r="H393">
        <v>3</v>
      </c>
      <c r="I393" t="s">
        <v>13</v>
      </c>
      <c r="J393">
        <f>LOG10(Table1[[#This Row],[Time]])</f>
        <v>0.68277665989959635</v>
      </c>
    </row>
    <row r="394" spans="1:10" x14ac:dyDescent="0.45">
      <c r="A394">
        <v>392</v>
      </c>
      <c r="B394">
        <v>0.6005935292311626</v>
      </c>
      <c r="C394">
        <v>6.9457796760005124</v>
      </c>
      <c r="D394">
        <v>4.5939998626708984</v>
      </c>
      <c r="E394" t="s">
        <v>10</v>
      </c>
      <c r="F394">
        <v>50</v>
      </c>
      <c r="G394" t="s">
        <v>12</v>
      </c>
      <c r="H394">
        <v>3</v>
      </c>
      <c r="I394" t="s">
        <v>13</v>
      </c>
      <c r="J394">
        <f>LOG10(Table1[[#This Row],[Time]])</f>
        <v>0.66219097787657977</v>
      </c>
    </row>
    <row r="395" spans="1:10" x14ac:dyDescent="0.45">
      <c r="A395">
        <v>393</v>
      </c>
      <c r="B395">
        <v>0.59857953552921561</v>
      </c>
      <c r="C395">
        <v>6.9897200237437858</v>
      </c>
      <c r="D395">
        <v>4.7689998149871826</v>
      </c>
      <c r="E395" t="s">
        <v>6</v>
      </c>
      <c r="F395">
        <v>60</v>
      </c>
      <c r="G395" t="s">
        <v>12</v>
      </c>
      <c r="H395">
        <v>3</v>
      </c>
      <c r="I395" t="s">
        <v>13</v>
      </c>
      <c r="J395">
        <f>LOG10(Table1[[#This Row],[Time]])</f>
        <v>0.67842730558546127</v>
      </c>
    </row>
    <row r="396" spans="1:10" x14ac:dyDescent="0.45">
      <c r="A396">
        <v>394</v>
      </c>
      <c r="B396">
        <v>0.59857978364760778</v>
      </c>
      <c r="C396">
        <v>6.989707512677426</v>
      </c>
      <c r="D396">
        <v>7.2160000801086426</v>
      </c>
      <c r="E396" t="s">
        <v>9</v>
      </c>
      <c r="F396">
        <v>60</v>
      </c>
      <c r="G396" t="s">
        <v>12</v>
      </c>
      <c r="H396">
        <v>3</v>
      </c>
      <c r="I396" t="s">
        <v>13</v>
      </c>
      <c r="J396">
        <f>LOG10(Table1[[#This Row],[Time]])</f>
        <v>0.85829652935521861</v>
      </c>
    </row>
    <row r="397" spans="1:10" x14ac:dyDescent="0.45">
      <c r="A397">
        <v>395</v>
      </c>
      <c r="B397">
        <v>0.59857978364877151</v>
      </c>
      <c r="C397">
        <v>6.989711038424276</v>
      </c>
      <c r="D397">
        <v>4.8190000057220459</v>
      </c>
      <c r="E397" t="s">
        <v>10</v>
      </c>
      <c r="F397">
        <v>60</v>
      </c>
      <c r="G397" t="s">
        <v>12</v>
      </c>
      <c r="H397">
        <v>3</v>
      </c>
      <c r="I397" t="s">
        <v>13</v>
      </c>
      <c r="J397">
        <f>LOG10(Table1[[#This Row],[Time]])</f>
        <v>0.68295692681688658</v>
      </c>
    </row>
    <row r="398" spans="1:10" x14ac:dyDescent="0.45">
      <c r="A398">
        <v>396</v>
      </c>
      <c r="B398">
        <v>0.64536365238018334</v>
      </c>
      <c r="C398">
        <v>10.43541160781275</v>
      </c>
      <c r="D398">
        <v>0.90899991989135742</v>
      </c>
      <c r="E398" t="s">
        <v>6</v>
      </c>
      <c r="F398">
        <v>70</v>
      </c>
      <c r="G398" t="s">
        <v>12</v>
      </c>
      <c r="H398">
        <v>3</v>
      </c>
      <c r="I398" t="s">
        <v>13</v>
      </c>
      <c r="J398">
        <f>LOG10(Table1[[#This Row],[Time]])</f>
        <v>-4.1436155051677172E-2</v>
      </c>
    </row>
    <row r="399" spans="1:10" x14ac:dyDescent="0.45">
      <c r="A399">
        <v>397</v>
      </c>
      <c r="B399">
        <v>0.64536365238018334</v>
      </c>
      <c r="C399">
        <v>9.3166099416042023</v>
      </c>
      <c r="D399">
        <v>4.3209998607635498</v>
      </c>
      <c r="E399" t="s">
        <v>9</v>
      </c>
      <c r="F399">
        <v>70</v>
      </c>
      <c r="G399" t="s">
        <v>12</v>
      </c>
      <c r="H399">
        <v>3</v>
      </c>
      <c r="I399" t="s">
        <v>13</v>
      </c>
      <c r="J399">
        <f>LOG10(Table1[[#This Row],[Time]])</f>
        <v>0.63558425231687166</v>
      </c>
    </row>
    <row r="400" spans="1:10" x14ac:dyDescent="0.45">
      <c r="A400">
        <v>398</v>
      </c>
      <c r="B400">
        <v>0.68443235546129033</v>
      </c>
      <c r="C400">
        <v>5.1234981227115091</v>
      </c>
      <c r="D400">
        <v>4.8819999694824219</v>
      </c>
      <c r="E400" t="s">
        <v>10</v>
      </c>
      <c r="F400">
        <v>70</v>
      </c>
      <c r="G400" t="s">
        <v>12</v>
      </c>
      <c r="H400">
        <v>3</v>
      </c>
      <c r="I400" t="s">
        <v>13</v>
      </c>
      <c r="J400">
        <f>LOG10(Table1[[#This Row],[Time]])</f>
        <v>0.68859777236637754</v>
      </c>
    </row>
    <row r="401" spans="1:10" x14ac:dyDescent="0.45">
      <c r="A401">
        <v>399</v>
      </c>
      <c r="B401">
        <v>0.73755846323911101</v>
      </c>
      <c r="C401">
        <v>7.059099818618142</v>
      </c>
      <c r="D401">
        <v>2.0540001392364502</v>
      </c>
      <c r="E401" t="s">
        <v>6</v>
      </c>
      <c r="F401">
        <v>80</v>
      </c>
      <c r="G401" t="s">
        <v>12</v>
      </c>
      <c r="H401">
        <v>3</v>
      </c>
      <c r="I401" t="s">
        <v>13</v>
      </c>
      <c r="J401">
        <f>LOG10(Table1[[#This Row],[Time]])</f>
        <v>0.31260046870119118</v>
      </c>
    </row>
    <row r="402" spans="1:10" x14ac:dyDescent="0.45">
      <c r="A402">
        <v>400</v>
      </c>
      <c r="B402">
        <v>0.73994542357609483</v>
      </c>
      <c r="C402">
        <v>3.9174425546676779</v>
      </c>
      <c r="D402">
        <v>4.9570000171661377</v>
      </c>
      <c r="E402" t="s">
        <v>9</v>
      </c>
      <c r="F402">
        <v>80</v>
      </c>
      <c r="G402" t="s">
        <v>12</v>
      </c>
      <c r="H402">
        <v>3</v>
      </c>
      <c r="I402" t="s">
        <v>13</v>
      </c>
      <c r="J402">
        <f>LOG10(Table1[[#This Row],[Time]])</f>
        <v>0.69521892040911681</v>
      </c>
    </row>
    <row r="403" spans="1:10" x14ac:dyDescent="0.45">
      <c r="A403">
        <v>401</v>
      </c>
      <c r="B403">
        <v>0.73994542357635706</v>
      </c>
      <c r="C403">
        <v>3.9168920126434821</v>
      </c>
      <c r="D403">
        <v>2.9320001602172852</v>
      </c>
      <c r="E403" t="s">
        <v>10</v>
      </c>
      <c r="F403">
        <v>80</v>
      </c>
      <c r="G403" t="s">
        <v>12</v>
      </c>
      <c r="H403">
        <v>3</v>
      </c>
      <c r="I403" t="s">
        <v>13</v>
      </c>
      <c r="J403">
        <f>LOG10(Table1[[#This Row],[Time]])</f>
        <v>0.46716398970083689</v>
      </c>
    </row>
    <row r="404" spans="1:10" x14ac:dyDescent="0.45">
      <c r="A404">
        <v>402</v>
      </c>
      <c r="B404">
        <v>0.8297532747965306</v>
      </c>
      <c r="C404">
        <v>3.0427962210019541</v>
      </c>
      <c r="D404">
        <v>2.4000000953674321</v>
      </c>
      <c r="E404" t="s">
        <v>6</v>
      </c>
      <c r="F404">
        <v>90</v>
      </c>
      <c r="G404" t="s">
        <v>12</v>
      </c>
      <c r="H404">
        <v>3</v>
      </c>
      <c r="I404" t="s">
        <v>13</v>
      </c>
      <c r="J404">
        <f>LOG10(Table1[[#This Row],[Time]])</f>
        <v>0.380211258968918</v>
      </c>
    </row>
    <row r="405" spans="1:10" x14ac:dyDescent="0.45">
      <c r="A405">
        <v>403</v>
      </c>
      <c r="B405">
        <v>0.83326009020866509</v>
      </c>
      <c r="C405">
        <v>1.8886535624816849</v>
      </c>
      <c r="D405">
        <v>2.9279999732971191</v>
      </c>
      <c r="E405" t="s">
        <v>9</v>
      </c>
      <c r="F405">
        <v>90</v>
      </c>
      <c r="G405" t="s">
        <v>12</v>
      </c>
      <c r="H405">
        <v>3</v>
      </c>
      <c r="I405" t="s">
        <v>13</v>
      </c>
      <c r="J405">
        <f>LOG10(Table1[[#This Row],[Time]])</f>
        <v>0.46657106842565965</v>
      </c>
    </row>
    <row r="406" spans="1:10" x14ac:dyDescent="0.45">
      <c r="A406">
        <v>404</v>
      </c>
      <c r="B406">
        <v>0.83326009020836722</v>
      </c>
      <c r="C406">
        <v>1.8886536834821219</v>
      </c>
      <c r="D406">
        <v>2.0450000762939449</v>
      </c>
      <c r="E406" t="s">
        <v>10</v>
      </c>
      <c r="F406">
        <v>90</v>
      </c>
      <c r="G406" t="s">
        <v>12</v>
      </c>
      <c r="H406">
        <v>3</v>
      </c>
      <c r="I406" t="s">
        <v>13</v>
      </c>
      <c r="J406">
        <f>LOG10(Table1[[#This Row],[Time]])</f>
        <v>0.31069332854582449</v>
      </c>
    </row>
    <row r="407" spans="1:10" x14ac:dyDescent="0.45">
      <c r="A407">
        <v>405</v>
      </c>
      <c r="B407">
        <v>0.240085770394245</v>
      </c>
      <c r="C407">
        <v>0.25039182277642053</v>
      </c>
      <c r="D407">
        <v>7.4070000648498526</v>
      </c>
      <c r="E407" t="s">
        <v>6</v>
      </c>
      <c r="F407">
        <v>10</v>
      </c>
      <c r="G407" t="s">
        <v>11</v>
      </c>
      <c r="H407">
        <v>1</v>
      </c>
      <c r="I407" t="s">
        <v>8</v>
      </c>
      <c r="J407">
        <f>LOG10(Table1[[#This Row],[Time]])</f>
        <v>0.86964234845393484</v>
      </c>
    </row>
    <row r="408" spans="1:10" x14ac:dyDescent="0.45">
      <c r="A408">
        <v>406</v>
      </c>
      <c r="B408">
        <v>0.2400860500268259</v>
      </c>
      <c r="C408">
        <v>0.25038515114845572</v>
      </c>
      <c r="D408">
        <v>1.283999919891357</v>
      </c>
      <c r="E408" t="s">
        <v>9</v>
      </c>
      <c r="F408">
        <v>10</v>
      </c>
      <c r="G408" t="s">
        <v>11</v>
      </c>
      <c r="H408">
        <v>1</v>
      </c>
      <c r="I408" t="s">
        <v>8</v>
      </c>
      <c r="J408">
        <f>LOG10(Table1[[#This Row],[Time]])</f>
        <v>0.10856499663724047</v>
      </c>
    </row>
    <row r="409" spans="1:10" x14ac:dyDescent="0.45">
      <c r="A409">
        <v>407</v>
      </c>
      <c r="B409">
        <v>0.24008605002682551</v>
      </c>
      <c r="C409">
        <v>0.25037183293625748</v>
      </c>
      <c r="D409">
        <v>1.217999935150146</v>
      </c>
      <c r="E409" t="s">
        <v>10</v>
      </c>
      <c r="F409">
        <v>10</v>
      </c>
      <c r="G409" t="s">
        <v>11</v>
      </c>
      <c r="H409">
        <v>1</v>
      </c>
      <c r="I409" t="s">
        <v>8</v>
      </c>
      <c r="J409">
        <f>LOG10(Table1[[#This Row],[Time]])</f>
        <v>8.5647265173757633E-2</v>
      </c>
    </row>
    <row r="410" spans="1:10" x14ac:dyDescent="0.45">
      <c r="A410">
        <v>408</v>
      </c>
      <c r="B410">
        <v>0.24008570325729489</v>
      </c>
      <c r="C410">
        <v>0.2504133958004483</v>
      </c>
      <c r="D410">
        <v>8.5970001220703125</v>
      </c>
      <c r="E410" t="s">
        <v>6</v>
      </c>
      <c r="F410">
        <v>20</v>
      </c>
      <c r="G410" t="s">
        <v>11</v>
      </c>
      <c r="H410">
        <v>1</v>
      </c>
      <c r="I410" t="s">
        <v>8</v>
      </c>
      <c r="J410">
        <f>LOG10(Table1[[#This Row],[Time]])</f>
        <v>0.93434693290487913</v>
      </c>
    </row>
    <row r="411" spans="1:10" x14ac:dyDescent="0.45">
      <c r="A411">
        <v>409</v>
      </c>
      <c r="B411">
        <v>0.24008605002685079</v>
      </c>
      <c r="C411">
        <v>0.25037163851087491</v>
      </c>
      <c r="D411">
        <v>1.3249998092651369</v>
      </c>
      <c r="E411" t="s">
        <v>9</v>
      </c>
      <c r="F411">
        <v>20</v>
      </c>
      <c r="G411" t="s">
        <v>11</v>
      </c>
      <c r="H411">
        <v>1</v>
      </c>
      <c r="I411" t="s">
        <v>8</v>
      </c>
      <c r="J411">
        <f>LOG10(Table1[[#This Row],[Time]])</f>
        <v>0.12221581575576666</v>
      </c>
    </row>
    <row r="412" spans="1:10" x14ac:dyDescent="0.45">
      <c r="A412">
        <v>410</v>
      </c>
      <c r="B412">
        <v>0.24008605002682479</v>
      </c>
      <c r="C412">
        <v>0.25037186175217818</v>
      </c>
      <c r="D412">
        <v>1.218999862670898</v>
      </c>
      <c r="E412" t="s">
        <v>10</v>
      </c>
      <c r="F412">
        <v>20</v>
      </c>
      <c r="G412" t="s">
        <v>11</v>
      </c>
      <c r="H412">
        <v>1</v>
      </c>
      <c r="I412" t="s">
        <v>8</v>
      </c>
      <c r="J412">
        <f>LOG10(Table1[[#This Row],[Time]])</f>
        <v>8.6003656691987701E-2</v>
      </c>
    </row>
    <row r="413" spans="1:10" x14ac:dyDescent="0.45">
      <c r="A413">
        <v>411</v>
      </c>
      <c r="B413">
        <v>0.2400855745641608</v>
      </c>
      <c r="C413">
        <v>0.2504057625233197</v>
      </c>
      <c r="D413">
        <v>13.02600002288818</v>
      </c>
      <c r="E413" t="s">
        <v>6</v>
      </c>
      <c r="F413">
        <v>30</v>
      </c>
      <c r="G413" t="s">
        <v>11</v>
      </c>
      <c r="H413">
        <v>1</v>
      </c>
      <c r="I413" t="s">
        <v>8</v>
      </c>
      <c r="J413">
        <f>LOG10(Table1[[#This Row],[Time]])</f>
        <v>1.114811074601169</v>
      </c>
    </row>
    <row r="414" spans="1:10" x14ac:dyDescent="0.45">
      <c r="A414">
        <v>412</v>
      </c>
      <c r="B414">
        <v>0.24008605002685299</v>
      </c>
      <c r="C414">
        <v>0.2503717108766379</v>
      </c>
      <c r="D414">
        <v>1.344000101089478</v>
      </c>
      <c r="E414" t="s">
        <v>9</v>
      </c>
      <c r="F414">
        <v>30</v>
      </c>
      <c r="G414" t="s">
        <v>11</v>
      </c>
      <c r="H414">
        <v>1</v>
      </c>
      <c r="I414" t="s">
        <v>8</v>
      </c>
      <c r="J414">
        <f>LOG10(Table1[[#This Row],[Time]])</f>
        <v>0.12839930138343206</v>
      </c>
    </row>
    <row r="415" spans="1:10" x14ac:dyDescent="0.45">
      <c r="A415">
        <v>413</v>
      </c>
      <c r="B415">
        <v>0.24008605002682401</v>
      </c>
      <c r="C415">
        <v>0.25037170007984189</v>
      </c>
      <c r="D415">
        <v>1.2170000076293941</v>
      </c>
      <c r="E415" t="s">
        <v>10</v>
      </c>
      <c r="F415">
        <v>30</v>
      </c>
      <c r="G415" t="s">
        <v>11</v>
      </c>
      <c r="H415">
        <v>1</v>
      </c>
      <c r="I415" t="s">
        <v>8</v>
      </c>
      <c r="J415">
        <f>LOG10(Table1[[#This Row],[Time]])</f>
        <v>8.5290580952664619E-2</v>
      </c>
    </row>
    <row r="416" spans="1:10" x14ac:dyDescent="0.45">
      <c r="A416">
        <v>414</v>
      </c>
      <c r="B416">
        <v>0.2400812354601706</v>
      </c>
      <c r="C416">
        <v>0.25095100208218601</v>
      </c>
      <c r="D416">
        <v>7.628000020980835</v>
      </c>
      <c r="E416" t="s">
        <v>6</v>
      </c>
      <c r="F416">
        <v>40</v>
      </c>
      <c r="G416" t="s">
        <v>11</v>
      </c>
      <c r="H416">
        <v>1</v>
      </c>
      <c r="I416" t="s">
        <v>8</v>
      </c>
      <c r="J416">
        <f>LOG10(Table1[[#This Row],[Time]])</f>
        <v>0.88241068556849622</v>
      </c>
    </row>
    <row r="417" spans="1:10" x14ac:dyDescent="0.45">
      <c r="A417">
        <v>415</v>
      </c>
      <c r="B417">
        <v>0.2400860500268524</v>
      </c>
      <c r="C417">
        <v>0.25038519368490891</v>
      </c>
      <c r="D417">
        <v>1.260999917984009</v>
      </c>
      <c r="E417" t="s">
        <v>9</v>
      </c>
      <c r="F417">
        <v>40</v>
      </c>
      <c r="G417" t="s">
        <v>11</v>
      </c>
      <c r="H417">
        <v>1</v>
      </c>
      <c r="I417" t="s">
        <v>8</v>
      </c>
      <c r="J417">
        <f>LOG10(Table1[[#This Row],[Time]])</f>
        <v>0.10071505832637784</v>
      </c>
    </row>
    <row r="418" spans="1:10" x14ac:dyDescent="0.45">
      <c r="A418">
        <v>416</v>
      </c>
      <c r="B418">
        <v>0.24008605002682409</v>
      </c>
      <c r="C418">
        <v>0.25037166506676228</v>
      </c>
      <c r="D418">
        <v>1.154000043869019</v>
      </c>
      <c r="E418" t="s">
        <v>10</v>
      </c>
      <c r="F418">
        <v>40</v>
      </c>
      <c r="G418" t="s">
        <v>11</v>
      </c>
      <c r="H418">
        <v>1</v>
      </c>
      <c r="I418" t="s">
        <v>8</v>
      </c>
      <c r="J418">
        <f>LOG10(Table1[[#This Row],[Time]])</f>
        <v>6.2205825329307525E-2</v>
      </c>
    </row>
    <row r="419" spans="1:10" x14ac:dyDescent="0.45">
      <c r="A419">
        <v>417</v>
      </c>
      <c r="B419">
        <v>0.240085770394246</v>
      </c>
      <c r="C419">
        <v>0.25039176174558009</v>
      </c>
      <c r="D419">
        <v>8.6410000324249268</v>
      </c>
      <c r="E419" t="s">
        <v>6</v>
      </c>
      <c r="F419">
        <v>50</v>
      </c>
      <c r="G419" t="s">
        <v>11</v>
      </c>
      <c r="H419">
        <v>1</v>
      </c>
      <c r="I419" t="s">
        <v>8</v>
      </c>
      <c r="J419">
        <f>LOG10(Table1[[#This Row],[Time]])</f>
        <v>0.93656400676493456</v>
      </c>
    </row>
    <row r="420" spans="1:10" x14ac:dyDescent="0.45">
      <c r="A420">
        <v>418</v>
      </c>
      <c r="B420">
        <v>0.2400860500268272</v>
      </c>
      <c r="C420">
        <v>0.25037172646713352</v>
      </c>
      <c r="D420">
        <v>1.919999837875366</v>
      </c>
      <c r="E420" t="s">
        <v>9</v>
      </c>
      <c r="F420">
        <v>50</v>
      </c>
      <c r="G420" t="s">
        <v>11</v>
      </c>
      <c r="H420">
        <v>1</v>
      </c>
      <c r="I420" t="s">
        <v>8</v>
      </c>
      <c r="J420">
        <f>LOG10(Table1[[#This Row],[Time]])</f>
        <v>0.28330119203175957</v>
      </c>
    </row>
    <row r="421" spans="1:10" x14ac:dyDescent="0.45">
      <c r="A421">
        <v>419</v>
      </c>
      <c r="B421">
        <v>0.24008605002682559</v>
      </c>
      <c r="C421">
        <v>0.25037171255485718</v>
      </c>
      <c r="D421">
        <v>1.375999927520752</v>
      </c>
      <c r="E421" t="s">
        <v>10</v>
      </c>
      <c r="F421">
        <v>50</v>
      </c>
      <c r="G421" t="s">
        <v>11</v>
      </c>
      <c r="H421">
        <v>1</v>
      </c>
      <c r="I421" t="s">
        <v>8</v>
      </c>
      <c r="J421">
        <f>LOG10(Table1[[#This Row],[Time]])</f>
        <v>0.13861841102351991</v>
      </c>
    </row>
    <row r="422" spans="1:10" x14ac:dyDescent="0.45">
      <c r="A422">
        <v>420</v>
      </c>
      <c r="B422">
        <v>0.24008577039424259</v>
      </c>
      <c r="C422">
        <v>0.25039162899486089</v>
      </c>
      <c r="D422">
        <v>8.3919999599456787</v>
      </c>
      <c r="E422" t="s">
        <v>6</v>
      </c>
      <c r="F422">
        <v>60</v>
      </c>
      <c r="G422" t="s">
        <v>11</v>
      </c>
      <c r="H422">
        <v>1</v>
      </c>
      <c r="I422" t="s">
        <v>8</v>
      </c>
      <c r="J422">
        <f>LOG10(Table1[[#This Row],[Time]])</f>
        <v>0.92386547311264988</v>
      </c>
    </row>
    <row r="423" spans="1:10" x14ac:dyDescent="0.45">
      <c r="A423">
        <v>421</v>
      </c>
      <c r="B423">
        <v>0.2400860500268539</v>
      </c>
      <c r="C423">
        <v>0.25037164905776771</v>
      </c>
      <c r="D423">
        <v>1.4960000514984131</v>
      </c>
      <c r="E423" t="s">
        <v>9</v>
      </c>
      <c r="F423">
        <v>60</v>
      </c>
      <c r="G423" t="s">
        <v>11</v>
      </c>
      <c r="H423">
        <v>1</v>
      </c>
      <c r="I423" t="s">
        <v>8</v>
      </c>
      <c r="J423">
        <f>LOG10(Table1[[#This Row],[Time]])</f>
        <v>0.17493160847862721</v>
      </c>
    </row>
    <row r="424" spans="1:10" x14ac:dyDescent="0.45">
      <c r="A424">
        <v>422</v>
      </c>
      <c r="B424">
        <v>0.24008605002682559</v>
      </c>
      <c r="C424">
        <v>0.25037172797426571</v>
      </c>
      <c r="D424">
        <v>1.3739998340606689</v>
      </c>
      <c r="E424" t="s">
        <v>10</v>
      </c>
      <c r="F424">
        <v>60</v>
      </c>
      <c r="G424" t="s">
        <v>11</v>
      </c>
      <c r="H424">
        <v>1</v>
      </c>
      <c r="I424" t="s">
        <v>8</v>
      </c>
      <c r="J424">
        <f>LOG10(Table1[[#This Row],[Time]])</f>
        <v>0.13798668027335684</v>
      </c>
    </row>
    <row r="425" spans="1:10" x14ac:dyDescent="0.45">
      <c r="A425">
        <v>423</v>
      </c>
      <c r="B425">
        <v>0.24008577039424539</v>
      </c>
      <c r="C425">
        <v>0.25039165544498609</v>
      </c>
      <c r="D425">
        <v>8.0429999828338623</v>
      </c>
      <c r="E425" t="s">
        <v>6</v>
      </c>
      <c r="F425">
        <v>70</v>
      </c>
      <c r="G425" t="s">
        <v>11</v>
      </c>
      <c r="H425">
        <v>1</v>
      </c>
      <c r="I425" t="s">
        <v>8</v>
      </c>
      <c r="J425">
        <f>LOG10(Table1[[#This Row],[Time]])</f>
        <v>0.90541806777562928</v>
      </c>
    </row>
    <row r="426" spans="1:10" x14ac:dyDescent="0.45">
      <c r="A426">
        <v>424</v>
      </c>
      <c r="B426">
        <v>0.24008605002685099</v>
      </c>
      <c r="C426">
        <v>0.25037170707713718</v>
      </c>
      <c r="D426">
        <v>1.341000080108643</v>
      </c>
      <c r="E426" t="s">
        <v>9</v>
      </c>
      <c r="F426">
        <v>70</v>
      </c>
      <c r="G426" t="s">
        <v>11</v>
      </c>
      <c r="H426">
        <v>1</v>
      </c>
      <c r="I426" t="s">
        <v>8</v>
      </c>
      <c r="J426">
        <f>LOG10(Table1[[#This Row],[Time]])</f>
        <v>0.12742880379547705</v>
      </c>
    </row>
    <row r="427" spans="1:10" x14ac:dyDescent="0.45">
      <c r="A427">
        <v>425</v>
      </c>
      <c r="B427">
        <v>0.24008605002682459</v>
      </c>
      <c r="C427">
        <v>0.25037163338905799</v>
      </c>
      <c r="D427">
        <v>1.174999952316284</v>
      </c>
      <c r="E427" t="s">
        <v>10</v>
      </c>
      <c r="F427">
        <v>70</v>
      </c>
      <c r="G427" t="s">
        <v>11</v>
      </c>
      <c r="H427">
        <v>1</v>
      </c>
      <c r="I427" t="s">
        <v>8</v>
      </c>
      <c r="J427">
        <f>LOG10(Table1[[#This Row],[Time]])</f>
        <v>7.0037848983265566E-2</v>
      </c>
    </row>
    <row r="428" spans="1:10" x14ac:dyDescent="0.45">
      <c r="A428">
        <v>426</v>
      </c>
      <c r="B428">
        <v>0.2400819654674044</v>
      </c>
      <c r="C428">
        <v>0.25086299709004078</v>
      </c>
      <c r="D428">
        <v>6.5360000133514404</v>
      </c>
      <c r="E428" t="s">
        <v>6</v>
      </c>
      <c r="F428">
        <v>80</v>
      </c>
      <c r="G428" t="s">
        <v>11</v>
      </c>
      <c r="H428">
        <v>1</v>
      </c>
      <c r="I428" t="s">
        <v>8</v>
      </c>
      <c r="J428">
        <f>LOG10(Table1[[#This Row],[Time]])</f>
        <v>0.81531204441151583</v>
      </c>
    </row>
    <row r="429" spans="1:10" x14ac:dyDescent="0.45">
      <c r="A429">
        <v>427</v>
      </c>
      <c r="B429">
        <v>0.2400860500268272</v>
      </c>
      <c r="C429">
        <v>0.25037153293346298</v>
      </c>
      <c r="D429">
        <v>1.103000164031982</v>
      </c>
      <c r="E429" t="s">
        <v>9</v>
      </c>
      <c r="F429">
        <v>80</v>
      </c>
      <c r="G429" t="s">
        <v>11</v>
      </c>
      <c r="H429">
        <v>1</v>
      </c>
      <c r="I429" t="s">
        <v>8</v>
      </c>
      <c r="J429">
        <f>LOG10(Table1[[#This Row],[Time]])</f>
        <v>4.2575577026028613E-2</v>
      </c>
    </row>
    <row r="430" spans="1:10" x14ac:dyDescent="0.45">
      <c r="A430">
        <v>428</v>
      </c>
      <c r="B430">
        <v>0.24008605517475429</v>
      </c>
      <c r="C430">
        <v>0.2503713364099816</v>
      </c>
      <c r="D430">
        <v>1.000999927520752</v>
      </c>
      <c r="E430" t="s">
        <v>10</v>
      </c>
      <c r="F430">
        <v>80</v>
      </c>
      <c r="G430" t="s">
        <v>11</v>
      </c>
      <c r="H430">
        <v>1</v>
      </c>
      <c r="I430" t="s">
        <v>8</v>
      </c>
      <c r="J430">
        <f>LOG10(Table1[[#This Row],[Time]])</f>
        <v>4.3404603342591454E-4</v>
      </c>
    </row>
    <row r="431" spans="1:10" x14ac:dyDescent="0.45">
      <c r="A431">
        <v>429</v>
      </c>
      <c r="B431">
        <v>0.2400857703942455</v>
      </c>
      <c r="C431">
        <v>0.25039183737868081</v>
      </c>
      <c r="D431">
        <v>4.7749998569488534</v>
      </c>
      <c r="E431" t="s">
        <v>6</v>
      </c>
      <c r="F431">
        <v>90</v>
      </c>
      <c r="G431" t="s">
        <v>11</v>
      </c>
      <c r="H431">
        <v>1</v>
      </c>
      <c r="I431" t="s">
        <v>8</v>
      </c>
      <c r="J431">
        <f>LOG10(Table1[[#This Row],[Time]])</f>
        <v>0.67897336290901655</v>
      </c>
    </row>
    <row r="432" spans="1:10" x14ac:dyDescent="0.45">
      <c r="A432">
        <v>430</v>
      </c>
      <c r="B432">
        <v>0.24008605002682759</v>
      </c>
      <c r="C432">
        <v>0.25037161181441581</v>
      </c>
      <c r="D432">
        <v>1.0720000267028811</v>
      </c>
      <c r="E432" t="s">
        <v>9</v>
      </c>
      <c r="F432">
        <v>90</v>
      </c>
      <c r="G432" t="s">
        <v>11</v>
      </c>
      <c r="H432">
        <v>1</v>
      </c>
      <c r="I432" t="s">
        <v>8</v>
      </c>
      <c r="J432">
        <f>LOG10(Table1[[#This Row],[Time]])</f>
        <v>3.0194796174767783E-2</v>
      </c>
    </row>
    <row r="433" spans="1:10" x14ac:dyDescent="0.45">
      <c r="A433">
        <v>431</v>
      </c>
      <c r="B433">
        <v>0.240086052737394</v>
      </c>
      <c r="C433">
        <v>0.25037133640997811</v>
      </c>
      <c r="D433">
        <v>0.88499999046325684</v>
      </c>
      <c r="E433" t="s">
        <v>10</v>
      </c>
      <c r="F433">
        <v>90</v>
      </c>
      <c r="G433" t="s">
        <v>11</v>
      </c>
      <c r="H433">
        <v>1</v>
      </c>
      <c r="I433" t="s">
        <v>8</v>
      </c>
      <c r="J433">
        <f>LOG10(Table1[[#This Row],[Time]])</f>
        <v>-5.3056733982123669E-2</v>
      </c>
    </row>
    <row r="434" spans="1:10" x14ac:dyDescent="0.45">
      <c r="A434">
        <v>432</v>
      </c>
      <c r="B434">
        <v>5.30965540313545E-2</v>
      </c>
      <c r="C434">
        <v>8.9796501627673031</v>
      </c>
      <c r="D434">
        <v>28.265000104904171</v>
      </c>
      <c r="E434" t="s">
        <v>6</v>
      </c>
      <c r="F434">
        <v>10</v>
      </c>
      <c r="G434" t="s">
        <v>11</v>
      </c>
      <c r="H434">
        <v>2</v>
      </c>
      <c r="I434" t="s">
        <v>8</v>
      </c>
      <c r="J434">
        <f>LOG10(Table1[[#This Row],[Time]])</f>
        <v>1.4512489914080002</v>
      </c>
    </row>
    <row r="435" spans="1:10" x14ac:dyDescent="0.45">
      <c r="A435">
        <v>433</v>
      </c>
      <c r="B435">
        <v>5.3096607175778597E-2</v>
      </c>
      <c r="C435">
        <v>8.9802979756927304</v>
      </c>
      <c r="D435">
        <v>10.47299981117248</v>
      </c>
      <c r="E435" t="s">
        <v>9</v>
      </c>
      <c r="F435">
        <v>10</v>
      </c>
      <c r="G435" t="s">
        <v>11</v>
      </c>
      <c r="H435">
        <v>2</v>
      </c>
      <c r="I435" t="s">
        <v>8</v>
      </c>
      <c r="J435">
        <f>LOG10(Table1[[#This Row],[Time]])</f>
        <v>1.0200710957035395</v>
      </c>
    </row>
    <row r="436" spans="1:10" x14ac:dyDescent="0.45">
      <c r="A436">
        <v>434</v>
      </c>
      <c r="B436">
        <v>0.2400860500265968</v>
      </c>
      <c r="C436">
        <v>0.25037226966013848</v>
      </c>
      <c r="D436">
        <v>5.0910000801086426</v>
      </c>
      <c r="E436" t="s">
        <v>10</v>
      </c>
      <c r="F436">
        <v>10</v>
      </c>
      <c r="G436" t="s">
        <v>11</v>
      </c>
      <c r="H436">
        <v>2</v>
      </c>
      <c r="I436" t="s">
        <v>8</v>
      </c>
      <c r="J436">
        <f>LOG10(Table1[[#This Row],[Time]])</f>
        <v>0.70680310387111178</v>
      </c>
    </row>
    <row r="437" spans="1:10" x14ac:dyDescent="0.45">
      <c r="A437">
        <v>435</v>
      </c>
      <c r="B437">
        <v>5.3096554031355901E-2</v>
      </c>
      <c r="C437">
        <v>8.9796501364646506</v>
      </c>
      <c r="D437">
        <v>23.559000015258789</v>
      </c>
      <c r="E437" t="s">
        <v>6</v>
      </c>
      <c r="F437">
        <v>20</v>
      </c>
      <c r="G437" t="s">
        <v>11</v>
      </c>
      <c r="H437">
        <v>2</v>
      </c>
      <c r="I437" t="s">
        <v>8</v>
      </c>
      <c r="J437">
        <f>LOG10(Table1[[#This Row],[Time]])</f>
        <v>1.3721568524532708</v>
      </c>
    </row>
    <row r="438" spans="1:10" x14ac:dyDescent="0.45">
      <c r="A438">
        <v>436</v>
      </c>
      <c r="B438">
        <v>5.3096607175777501E-2</v>
      </c>
      <c r="C438">
        <v>8.9796329339166654</v>
      </c>
      <c r="D438">
        <v>9.9210000038146955</v>
      </c>
      <c r="E438" t="s">
        <v>9</v>
      </c>
      <c r="F438">
        <v>20</v>
      </c>
      <c r="G438" t="s">
        <v>11</v>
      </c>
      <c r="H438">
        <v>2</v>
      </c>
      <c r="I438" t="s">
        <v>8</v>
      </c>
      <c r="J438">
        <f>LOG10(Table1[[#This Row],[Time]])</f>
        <v>0.9965554498003546</v>
      </c>
    </row>
    <row r="439" spans="1:10" x14ac:dyDescent="0.45">
      <c r="A439">
        <v>437</v>
      </c>
      <c r="B439">
        <v>0.2400860500268254</v>
      </c>
      <c r="C439">
        <v>0.25037182769087563</v>
      </c>
      <c r="D439">
        <v>5.0299999713897714</v>
      </c>
      <c r="E439" t="s">
        <v>10</v>
      </c>
      <c r="F439">
        <v>20</v>
      </c>
      <c r="G439" t="s">
        <v>11</v>
      </c>
      <c r="H439">
        <v>2</v>
      </c>
      <c r="I439" t="s">
        <v>8</v>
      </c>
      <c r="J439">
        <f>LOG10(Table1[[#This Row],[Time]])</f>
        <v>0.70156798258569586</v>
      </c>
    </row>
    <row r="440" spans="1:10" x14ac:dyDescent="0.45">
      <c r="A440">
        <v>438</v>
      </c>
      <c r="B440">
        <v>0.1172938106698696</v>
      </c>
      <c r="C440">
        <v>2.3131671641027971</v>
      </c>
      <c r="D440">
        <v>29.63899993896484</v>
      </c>
      <c r="E440" t="s">
        <v>6</v>
      </c>
      <c r="F440">
        <v>30</v>
      </c>
      <c r="G440" t="s">
        <v>11</v>
      </c>
      <c r="H440">
        <v>2</v>
      </c>
      <c r="I440" t="s">
        <v>8</v>
      </c>
      <c r="J440">
        <f>LOG10(Table1[[#This Row],[Time]])</f>
        <v>1.471863545855322</v>
      </c>
    </row>
    <row r="441" spans="1:10" x14ac:dyDescent="0.45">
      <c r="A441">
        <v>439</v>
      </c>
      <c r="B441">
        <v>0.11729413073444769</v>
      </c>
      <c r="C441">
        <v>2.3135030115141579</v>
      </c>
      <c r="D441">
        <v>10.08299994468689</v>
      </c>
      <c r="E441" t="s">
        <v>9</v>
      </c>
      <c r="F441">
        <v>30</v>
      </c>
      <c r="G441" t="s">
        <v>11</v>
      </c>
      <c r="H441">
        <v>2</v>
      </c>
      <c r="I441" t="s">
        <v>8</v>
      </c>
      <c r="J441">
        <f>LOG10(Table1[[#This Row],[Time]])</f>
        <v>1.0035897648066963</v>
      </c>
    </row>
    <row r="442" spans="1:10" x14ac:dyDescent="0.45">
      <c r="A442">
        <v>440</v>
      </c>
      <c r="B442">
        <v>0.24008605002682321</v>
      </c>
      <c r="C442">
        <v>0.2503716554090456</v>
      </c>
      <c r="D442">
        <v>5.1059999465942383</v>
      </c>
      <c r="E442" t="s">
        <v>10</v>
      </c>
      <c r="F442">
        <v>30</v>
      </c>
      <c r="G442" t="s">
        <v>11</v>
      </c>
      <c r="H442">
        <v>2</v>
      </c>
      <c r="I442" t="s">
        <v>8</v>
      </c>
      <c r="J442">
        <f>LOG10(Table1[[#This Row],[Time]])</f>
        <v>0.70808080592576628</v>
      </c>
    </row>
    <row r="443" spans="1:10" x14ac:dyDescent="0.45">
      <c r="A443">
        <v>441</v>
      </c>
      <c r="B443">
        <v>0.1172938106698725</v>
      </c>
      <c r="C443">
        <v>2.313167513851067</v>
      </c>
      <c r="D443">
        <v>15.5939998626709</v>
      </c>
      <c r="E443" t="s">
        <v>6</v>
      </c>
      <c r="F443">
        <v>40</v>
      </c>
      <c r="G443" t="s">
        <v>11</v>
      </c>
      <c r="H443">
        <v>2</v>
      </c>
      <c r="I443" t="s">
        <v>8</v>
      </c>
      <c r="J443">
        <f>LOG10(Table1[[#This Row],[Time]])</f>
        <v>1.1929575260600269</v>
      </c>
    </row>
    <row r="444" spans="1:10" x14ac:dyDescent="0.45">
      <c r="A444">
        <v>442</v>
      </c>
      <c r="B444">
        <v>0.1172941307344491</v>
      </c>
      <c r="C444">
        <v>2.3135029311418092</v>
      </c>
      <c r="D444">
        <v>9.6840000152587873</v>
      </c>
      <c r="E444" t="s">
        <v>9</v>
      </c>
      <c r="F444">
        <v>40</v>
      </c>
      <c r="G444" t="s">
        <v>11</v>
      </c>
      <c r="H444">
        <v>2</v>
      </c>
      <c r="I444" t="s">
        <v>8</v>
      </c>
      <c r="J444">
        <f>LOG10(Table1[[#This Row],[Time]])</f>
        <v>0.98605478145399994</v>
      </c>
    </row>
    <row r="445" spans="1:10" x14ac:dyDescent="0.45">
      <c r="A445">
        <v>443</v>
      </c>
      <c r="B445">
        <v>0.24008605002682229</v>
      </c>
      <c r="C445">
        <v>0.25037179317195069</v>
      </c>
      <c r="D445">
        <v>4.8239998817443848</v>
      </c>
      <c r="E445" t="s">
        <v>10</v>
      </c>
      <c r="F445">
        <v>40</v>
      </c>
      <c r="G445" t="s">
        <v>11</v>
      </c>
      <c r="H445">
        <v>2</v>
      </c>
      <c r="I445" t="s">
        <v>8</v>
      </c>
      <c r="J445">
        <f>LOG10(Table1[[#This Row],[Time]])</f>
        <v>0.68340728848579269</v>
      </c>
    </row>
    <row r="446" spans="1:10" x14ac:dyDescent="0.45">
      <c r="A446">
        <v>444</v>
      </c>
      <c r="B446">
        <v>0.18310921116800441</v>
      </c>
      <c r="C446">
        <v>1.4148327109608201</v>
      </c>
      <c r="D446">
        <v>18.432000160217289</v>
      </c>
      <c r="E446" t="s">
        <v>6</v>
      </c>
      <c r="F446">
        <v>50</v>
      </c>
      <c r="G446" t="s">
        <v>11</v>
      </c>
      <c r="H446">
        <v>2</v>
      </c>
      <c r="I446" t="s">
        <v>8</v>
      </c>
      <c r="J446">
        <f>LOG10(Table1[[#This Row],[Time]])</f>
        <v>1.2655724655181551</v>
      </c>
    </row>
    <row r="447" spans="1:10" x14ac:dyDescent="0.45">
      <c r="A447">
        <v>445</v>
      </c>
      <c r="B447">
        <v>0.1831094240822701</v>
      </c>
      <c r="C447">
        <v>1.414795534342119</v>
      </c>
      <c r="D447">
        <v>9.5350000858306885</v>
      </c>
      <c r="E447" t="s">
        <v>9</v>
      </c>
      <c r="F447">
        <v>50</v>
      </c>
      <c r="G447" t="s">
        <v>11</v>
      </c>
      <c r="H447">
        <v>2</v>
      </c>
      <c r="I447" t="s">
        <v>8</v>
      </c>
      <c r="J447">
        <f>LOG10(Table1[[#This Row],[Time]])</f>
        <v>0.97932070129138926</v>
      </c>
    </row>
    <row r="448" spans="1:10" x14ac:dyDescent="0.45">
      <c r="A448">
        <v>446</v>
      </c>
      <c r="B448">
        <v>0.2400860500268252</v>
      </c>
      <c r="C448">
        <v>0.25037166110590903</v>
      </c>
      <c r="D448">
        <v>4.3659999370574951</v>
      </c>
      <c r="E448" t="s">
        <v>10</v>
      </c>
      <c r="F448">
        <v>50</v>
      </c>
      <c r="G448" t="s">
        <v>11</v>
      </c>
      <c r="H448">
        <v>2</v>
      </c>
      <c r="I448" t="s">
        <v>8</v>
      </c>
      <c r="J448">
        <f>LOG10(Table1[[#This Row],[Time]])</f>
        <v>0.64008372511210743</v>
      </c>
    </row>
    <row r="449" spans="1:10" x14ac:dyDescent="0.45">
      <c r="A449">
        <v>447</v>
      </c>
      <c r="B449">
        <v>0.1831092111680033</v>
      </c>
      <c r="C449">
        <v>1.4148330512443059</v>
      </c>
      <c r="D449">
        <v>13.279999971389771</v>
      </c>
      <c r="E449" t="s">
        <v>6</v>
      </c>
      <c r="F449">
        <v>60</v>
      </c>
      <c r="G449" t="s">
        <v>11</v>
      </c>
      <c r="H449">
        <v>2</v>
      </c>
      <c r="I449" t="s">
        <v>8</v>
      </c>
      <c r="J449">
        <f>LOG10(Table1[[#This Row],[Time]])</f>
        <v>1.1231980740963612</v>
      </c>
    </row>
    <row r="450" spans="1:10" x14ac:dyDescent="0.45">
      <c r="A450">
        <v>448</v>
      </c>
      <c r="B450">
        <v>0.18310942408227149</v>
      </c>
      <c r="C450">
        <v>1.414828073101551</v>
      </c>
      <c r="D450">
        <v>8.4019999504089355</v>
      </c>
      <c r="E450" t="s">
        <v>9</v>
      </c>
      <c r="F450">
        <v>60</v>
      </c>
      <c r="G450" t="s">
        <v>11</v>
      </c>
      <c r="H450">
        <v>2</v>
      </c>
      <c r="I450" t="s">
        <v>8</v>
      </c>
      <c r="J450">
        <f>LOG10(Table1[[#This Row],[Time]])</f>
        <v>0.92438267463863999</v>
      </c>
    </row>
    <row r="451" spans="1:10" x14ac:dyDescent="0.45">
      <c r="A451">
        <v>449</v>
      </c>
      <c r="B451">
        <v>0.24008605002682501</v>
      </c>
      <c r="C451">
        <v>0.2503718377657812</v>
      </c>
      <c r="D451">
        <v>4.0429999828338623</v>
      </c>
      <c r="E451" t="s">
        <v>10</v>
      </c>
      <c r="F451">
        <v>60</v>
      </c>
      <c r="G451" t="s">
        <v>11</v>
      </c>
      <c r="H451">
        <v>2</v>
      </c>
      <c r="I451" t="s">
        <v>8</v>
      </c>
      <c r="J451">
        <f>LOG10(Table1[[#This Row],[Time]])</f>
        <v>0.60670373948970724</v>
      </c>
    </row>
    <row r="452" spans="1:10" x14ac:dyDescent="0.45">
      <c r="A452">
        <v>450</v>
      </c>
      <c r="B452">
        <v>0.1831092111680043</v>
      </c>
      <c r="C452">
        <v>1.4148350941107879</v>
      </c>
      <c r="D452">
        <v>11.590000152587891</v>
      </c>
      <c r="E452" t="s">
        <v>6</v>
      </c>
      <c r="F452">
        <v>70</v>
      </c>
      <c r="G452" t="s">
        <v>11</v>
      </c>
      <c r="H452">
        <v>2</v>
      </c>
      <c r="I452" t="s">
        <v>8</v>
      </c>
      <c r="J452">
        <f>LOG10(Table1[[#This Row],[Time]])</f>
        <v>1.0640834416812903</v>
      </c>
    </row>
    <row r="453" spans="1:10" x14ac:dyDescent="0.45">
      <c r="A453">
        <v>451</v>
      </c>
      <c r="B453">
        <v>0.18310942408229819</v>
      </c>
      <c r="C453">
        <v>1.414794688748225</v>
      </c>
      <c r="D453">
        <v>7.187000036239624</v>
      </c>
      <c r="E453" t="s">
        <v>9</v>
      </c>
      <c r="F453">
        <v>70</v>
      </c>
      <c r="G453" t="s">
        <v>11</v>
      </c>
      <c r="H453">
        <v>2</v>
      </c>
      <c r="I453" t="s">
        <v>8</v>
      </c>
      <c r="J453">
        <f>LOG10(Table1[[#This Row],[Time]])</f>
        <v>0.856547647046628</v>
      </c>
    </row>
    <row r="454" spans="1:10" x14ac:dyDescent="0.45">
      <c r="A454">
        <v>452</v>
      </c>
      <c r="B454">
        <v>0.2400860500268252</v>
      </c>
      <c r="C454">
        <v>0.25037203008073161</v>
      </c>
      <c r="D454">
        <v>3.1740000247955318</v>
      </c>
      <c r="E454" t="s">
        <v>10</v>
      </c>
      <c r="F454">
        <v>70</v>
      </c>
      <c r="G454" t="s">
        <v>11</v>
      </c>
      <c r="H454">
        <v>2</v>
      </c>
      <c r="I454" t="s">
        <v>8</v>
      </c>
      <c r="J454">
        <f>LOG10(Table1[[#This Row],[Time]])</f>
        <v>0.50160692581157118</v>
      </c>
    </row>
    <row r="455" spans="1:10" x14ac:dyDescent="0.45">
      <c r="A455">
        <v>453</v>
      </c>
      <c r="B455">
        <v>0.24008248237491309</v>
      </c>
      <c r="C455">
        <v>0.250409032562667</v>
      </c>
      <c r="D455">
        <v>13.29200005531311</v>
      </c>
      <c r="E455" t="s">
        <v>6</v>
      </c>
      <c r="F455">
        <v>80</v>
      </c>
      <c r="G455" t="s">
        <v>11</v>
      </c>
      <c r="H455">
        <v>2</v>
      </c>
      <c r="I455" t="s">
        <v>8</v>
      </c>
      <c r="J455">
        <f>LOG10(Table1[[#This Row],[Time]])</f>
        <v>1.1235903344139393</v>
      </c>
    </row>
    <row r="456" spans="1:10" x14ac:dyDescent="0.45">
      <c r="A456">
        <v>454</v>
      </c>
      <c r="B456">
        <v>0.2400860500268252</v>
      </c>
      <c r="C456">
        <v>0.25037169662335068</v>
      </c>
      <c r="D456">
        <v>5.6319999694824219</v>
      </c>
      <c r="E456" t="s">
        <v>9</v>
      </c>
      <c r="F456">
        <v>80</v>
      </c>
      <c r="G456" t="s">
        <v>11</v>
      </c>
      <c r="H456">
        <v>2</v>
      </c>
      <c r="I456" t="s">
        <v>8</v>
      </c>
      <c r="J456">
        <f>LOG10(Table1[[#This Row],[Time]])</f>
        <v>0.75066264378078595</v>
      </c>
    </row>
    <row r="457" spans="1:10" x14ac:dyDescent="0.45">
      <c r="A457">
        <v>455</v>
      </c>
      <c r="B457">
        <v>0.24008605002685299</v>
      </c>
      <c r="C457">
        <v>0.25037133640977699</v>
      </c>
      <c r="D457">
        <v>2.4609999656677251</v>
      </c>
      <c r="E457" t="s">
        <v>10</v>
      </c>
      <c r="F457">
        <v>80</v>
      </c>
      <c r="G457" t="s">
        <v>11</v>
      </c>
      <c r="H457">
        <v>2</v>
      </c>
      <c r="I457" t="s">
        <v>8</v>
      </c>
      <c r="J457">
        <f>LOG10(Table1[[#This Row],[Time]])</f>
        <v>0.39111160764416064</v>
      </c>
    </row>
    <row r="458" spans="1:10" x14ac:dyDescent="0.45">
      <c r="A458">
        <v>456</v>
      </c>
      <c r="B458">
        <v>0.2400835961941882</v>
      </c>
      <c r="C458">
        <v>0.25054761992332691</v>
      </c>
      <c r="D458">
        <v>21.059000015258789</v>
      </c>
      <c r="E458" t="s">
        <v>6</v>
      </c>
      <c r="F458">
        <v>90</v>
      </c>
      <c r="G458" t="s">
        <v>11</v>
      </c>
      <c r="H458">
        <v>2</v>
      </c>
      <c r="I458" t="s">
        <v>8</v>
      </c>
      <c r="J458">
        <f>LOG10(Table1[[#This Row],[Time]])</f>
        <v>1.3234377449042638</v>
      </c>
    </row>
    <row r="459" spans="1:10" x14ac:dyDescent="0.45">
      <c r="A459">
        <v>457</v>
      </c>
      <c r="B459">
        <v>0.2400860500268249</v>
      </c>
      <c r="C459">
        <v>0.25037165052346771</v>
      </c>
      <c r="D459">
        <v>3.8619999885559082</v>
      </c>
      <c r="E459" t="s">
        <v>9</v>
      </c>
      <c r="F459">
        <v>90</v>
      </c>
      <c r="G459" t="s">
        <v>11</v>
      </c>
      <c r="H459">
        <v>2</v>
      </c>
      <c r="I459" t="s">
        <v>8</v>
      </c>
      <c r="J459">
        <f>LOG10(Table1[[#This Row],[Time]])</f>
        <v>0.58681226815645049</v>
      </c>
    </row>
    <row r="460" spans="1:10" x14ac:dyDescent="0.45">
      <c r="A460">
        <v>458</v>
      </c>
      <c r="B460">
        <v>0.2400860500268267</v>
      </c>
      <c r="C460">
        <v>0.250371860667221</v>
      </c>
      <c r="D460">
        <v>1.726000070571899</v>
      </c>
      <c r="E460" t="s">
        <v>10</v>
      </c>
      <c r="F460">
        <v>90</v>
      </c>
      <c r="G460" t="s">
        <v>11</v>
      </c>
      <c r="H460">
        <v>2</v>
      </c>
      <c r="I460" t="s">
        <v>8</v>
      </c>
      <c r="J460">
        <f>LOG10(Table1[[#This Row],[Time]])</f>
        <v>0.23704080913642467</v>
      </c>
    </row>
    <row r="461" spans="1:10" x14ac:dyDescent="0.45">
      <c r="A461">
        <v>459</v>
      </c>
      <c r="B461">
        <v>5.1281954854443999E-2</v>
      </c>
      <c r="C461">
        <v>9.6089555893409742</v>
      </c>
      <c r="D461">
        <v>21.795000076293949</v>
      </c>
      <c r="E461" t="s">
        <v>6</v>
      </c>
      <c r="F461">
        <v>10</v>
      </c>
      <c r="G461" t="s">
        <v>11</v>
      </c>
      <c r="H461">
        <v>3</v>
      </c>
      <c r="I461" t="s">
        <v>8</v>
      </c>
      <c r="J461">
        <f>LOG10(Table1[[#This Row],[Time]])</f>
        <v>1.3383568748739616</v>
      </c>
    </row>
    <row r="462" spans="1:10" x14ac:dyDescent="0.45">
      <c r="A462">
        <v>460</v>
      </c>
      <c r="B462">
        <v>5.12820094161009E-2</v>
      </c>
      <c r="C462">
        <v>9.6087994878395744</v>
      </c>
      <c r="D462">
        <v>65.384000062942505</v>
      </c>
      <c r="E462" t="s">
        <v>9</v>
      </c>
      <c r="F462">
        <v>10</v>
      </c>
      <c r="G462" t="s">
        <v>11</v>
      </c>
      <c r="H462">
        <v>3</v>
      </c>
      <c r="I462" t="s">
        <v>8</v>
      </c>
      <c r="J462">
        <f>LOG10(Table1[[#This Row],[Time]])</f>
        <v>1.8154714863288215</v>
      </c>
    </row>
    <row r="463" spans="1:10" x14ac:dyDescent="0.45">
      <c r="A463">
        <v>461</v>
      </c>
      <c r="B463">
        <v>5.1282009416102801E-2</v>
      </c>
      <c r="C463">
        <v>9.6087997022165403</v>
      </c>
      <c r="D463">
        <v>39.365999937057502</v>
      </c>
      <c r="E463" t="s">
        <v>10</v>
      </c>
      <c r="F463">
        <v>10</v>
      </c>
      <c r="G463" t="s">
        <v>11</v>
      </c>
      <c r="H463">
        <v>3</v>
      </c>
      <c r="I463" t="s">
        <v>8</v>
      </c>
      <c r="J463">
        <f>LOG10(Table1[[#This Row],[Time]])</f>
        <v>1.5951212874465475</v>
      </c>
    </row>
    <row r="464" spans="1:10" x14ac:dyDescent="0.45">
      <c r="A464">
        <v>462</v>
      </c>
      <c r="B464">
        <v>5.1281956736011297E-2</v>
      </c>
      <c r="C464">
        <v>9.6088094802802217</v>
      </c>
      <c r="D464">
        <v>109.0439999103546</v>
      </c>
      <c r="E464" t="s">
        <v>6</v>
      </c>
      <c r="F464">
        <v>20</v>
      </c>
      <c r="G464" t="s">
        <v>11</v>
      </c>
      <c r="H464">
        <v>3</v>
      </c>
      <c r="I464" t="s">
        <v>8</v>
      </c>
      <c r="J464">
        <f>LOG10(Table1[[#This Row],[Time]])</f>
        <v>2.0376017737431082</v>
      </c>
    </row>
    <row r="465" spans="1:10" x14ac:dyDescent="0.45">
      <c r="A465">
        <v>463</v>
      </c>
      <c r="B465">
        <v>5.1282009416037902E-2</v>
      </c>
      <c r="C465">
        <v>9.6089488541879096</v>
      </c>
      <c r="D465">
        <v>63.325000047683723</v>
      </c>
      <c r="E465" t="s">
        <v>9</v>
      </c>
      <c r="F465">
        <v>20</v>
      </c>
      <c r="G465" t="s">
        <v>11</v>
      </c>
      <c r="H465">
        <v>3</v>
      </c>
      <c r="I465" t="s">
        <v>8</v>
      </c>
      <c r="J465">
        <f>LOG10(Table1[[#This Row],[Time]])</f>
        <v>1.8015751987896094</v>
      </c>
    </row>
    <row r="466" spans="1:10" x14ac:dyDescent="0.45">
      <c r="A466">
        <v>464</v>
      </c>
      <c r="B466">
        <v>5.1282009416071798E-2</v>
      </c>
      <c r="C466">
        <v>9.6087991142431264</v>
      </c>
      <c r="D466">
        <v>30.14900016784668</v>
      </c>
      <c r="E466" t="s">
        <v>10</v>
      </c>
      <c r="F466">
        <v>20</v>
      </c>
      <c r="G466" t="s">
        <v>11</v>
      </c>
      <c r="H466">
        <v>3</v>
      </c>
      <c r="I466" t="s">
        <v>8</v>
      </c>
      <c r="J466">
        <f>LOG10(Table1[[#This Row],[Time]])</f>
        <v>1.4792729141946779</v>
      </c>
    </row>
    <row r="467" spans="1:10" x14ac:dyDescent="0.45">
      <c r="A467">
        <v>465</v>
      </c>
      <c r="B467">
        <v>0.1125567704072639</v>
      </c>
      <c r="C467">
        <v>9.1091420054269676</v>
      </c>
      <c r="D467">
        <v>67.871999979019165</v>
      </c>
      <c r="E467" t="s">
        <v>6</v>
      </c>
      <c r="F467">
        <v>30</v>
      </c>
      <c r="G467" t="s">
        <v>11</v>
      </c>
      <c r="H467">
        <v>3</v>
      </c>
      <c r="I467" t="s">
        <v>8</v>
      </c>
      <c r="J467">
        <f>LOG10(Table1[[#This Row],[Time]])</f>
        <v>1.8316906467022172</v>
      </c>
    </row>
    <row r="468" spans="1:10" x14ac:dyDescent="0.45">
      <c r="A468">
        <v>466</v>
      </c>
      <c r="B468">
        <v>0.1125568967589255</v>
      </c>
      <c r="C468">
        <v>9.1091271740895845</v>
      </c>
      <c r="D468">
        <v>50.332000017166138</v>
      </c>
      <c r="E468" t="s">
        <v>9</v>
      </c>
      <c r="F468">
        <v>30</v>
      </c>
      <c r="G468" t="s">
        <v>11</v>
      </c>
      <c r="H468">
        <v>3</v>
      </c>
      <c r="I468" t="s">
        <v>8</v>
      </c>
      <c r="J468">
        <f>LOG10(Table1[[#This Row],[Time]])</f>
        <v>1.7018441880796598</v>
      </c>
    </row>
    <row r="469" spans="1:10" x14ac:dyDescent="0.45">
      <c r="A469">
        <v>467</v>
      </c>
      <c r="B469">
        <v>0.1125568967589318</v>
      </c>
      <c r="C469">
        <v>9.1091266257143477</v>
      </c>
      <c r="D469">
        <v>20.689000129699711</v>
      </c>
      <c r="E469" t="s">
        <v>10</v>
      </c>
      <c r="F469">
        <v>30</v>
      </c>
      <c r="G469" t="s">
        <v>11</v>
      </c>
      <c r="H469">
        <v>3</v>
      </c>
      <c r="I469" t="s">
        <v>8</v>
      </c>
      <c r="J469">
        <f>LOG10(Table1[[#This Row],[Time]])</f>
        <v>1.3157395023309388</v>
      </c>
    </row>
    <row r="470" spans="1:10" x14ac:dyDescent="0.45">
      <c r="A470">
        <v>468</v>
      </c>
      <c r="B470">
        <v>0.1125567704072621</v>
      </c>
      <c r="C470">
        <v>9.1091430195766243</v>
      </c>
      <c r="D470">
        <v>16.26999998092651</v>
      </c>
      <c r="E470" t="s">
        <v>6</v>
      </c>
      <c r="F470">
        <v>40</v>
      </c>
      <c r="G470" t="s">
        <v>11</v>
      </c>
      <c r="H470">
        <v>3</v>
      </c>
      <c r="I470" t="s">
        <v>8</v>
      </c>
      <c r="J470">
        <f>LOG10(Table1[[#This Row],[Time]])</f>
        <v>1.2113875524277309</v>
      </c>
    </row>
    <row r="471" spans="1:10" x14ac:dyDescent="0.45">
      <c r="A471">
        <v>469</v>
      </c>
      <c r="B471">
        <v>0.112556896758952</v>
      </c>
      <c r="C471">
        <v>9.1091271281541992</v>
      </c>
      <c r="D471">
        <v>46.842999935150146</v>
      </c>
      <c r="E471" t="s">
        <v>9</v>
      </c>
      <c r="F471">
        <v>40</v>
      </c>
      <c r="G471" t="s">
        <v>11</v>
      </c>
      <c r="H471">
        <v>3</v>
      </c>
      <c r="I471" t="s">
        <v>8</v>
      </c>
      <c r="J471">
        <f>LOG10(Table1[[#This Row],[Time]])</f>
        <v>1.6706447005241927</v>
      </c>
    </row>
    <row r="472" spans="1:10" x14ac:dyDescent="0.45">
      <c r="A472">
        <v>470</v>
      </c>
      <c r="B472">
        <v>0.1125568967589248</v>
      </c>
      <c r="C472">
        <v>9.1091266257143584</v>
      </c>
      <c r="D472">
        <v>18.575999975204471</v>
      </c>
      <c r="E472" t="s">
        <v>10</v>
      </c>
      <c r="F472">
        <v>40</v>
      </c>
      <c r="G472" t="s">
        <v>11</v>
      </c>
      <c r="H472">
        <v>3</v>
      </c>
      <c r="I472" t="s">
        <v>8</v>
      </c>
      <c r="J472">
        <f>LOG10(Table1[[#This Row],[Time]])</f>
        <v>1.2689522018147956</v>
      </c>
    </row>
    <row r="473" spans="1:10" x14ac:dyDescent="0.45">
      <c r="A473">
        <v>471</v>
      </c>
      <c r="B473">
        <v>0.18310921116800319</v>
      </c>
      <c r="C473">
        <v>1.4148325837300959</v>
      </c>
      <c r="D473">
        <v>24.394999980926521</v>
      </c>
      <c r="E473" t="s">
        <v>6</v>
      </c>
      <c r="F473">
        <v>50</v>
      </c>
      <c r="G473" t="s">
        <v>11</v>
      </c>
      <c r="H473">
        <v>3</v>
      </c>
      <c r="I473" t="s">
        <v>8</v>
      </c>
      <c r="J473">
        <f>LOG10(Table1[[#This Row],[Time]])</f>
        <v>1.3873008221087275</v>
      </c>
    </row>
    <row r="474" spans="1:10" x14ac:dyDescent="0.45">
      <c r="A474">
        <v>472</v>
      </c>
      <c r="B474">
        <v>0.18310942408226941</v>
      </c>
      <c r="C474">
        <v>1.41479471874873</v>
      </c>
      <c r="D474">
        <v>63.113999843597412</v>
      </c>
      <c r="E474" t="s">
        <v>9</v>
      </c>
      <c r="F474">
        <v>50</v>
      </c>
      <c r="G474" t="s">
        <v>11</v>
      </c>
      <c r="H474">
        <v>3</v>
      </c>
      <c r="I474" t="s">
        <v>8</v>
      </c>
      <c r="J474">
        <f>LOG10(Table1[[#This Row],[Time]])</f>
        <v>1.8001257044174801</v>
      </c>
    </row>
    <row r="475" spans="1:10" x14ac:dyDescent="0.45">
      <c r="A475">
        <v>473</v>
      </c>
      <c r="B475">
        <v>0.24008610272220579</v>
      </c>
      <c r="C475">
        <v>0.2503720945684127</v>
      </c>
      <c r="D475">
        <v>50.049000024795532</v>
      </c>
      <c r="E475" t="s">
        <v>10</v>
      </c>
      <c r="F475">
        <v>50</v>
      </c>
      <c r="G475" t="s">
        <v>11</v>
      </c>
      <c r="H475">
        <v>3</v>
      </c>
      <c r="I475" t="s">
        <v>8</v>
      </c>
      <c r="J475">
        <f>LOG10(Table1[[#This Row],[Time]])</f>
        <v>1.6993954047313855</v>
      </c>
    </row>
    <row r="476" spans="1:10" x14ac:dyDescent="0.45">
      <c r="A476">
        <v>474</v>
      </c>
      <c r="B476">
        <v>0.18310921116800349</v>
      </c>
      <c r="C476">
        <v>1.4148331020445739</v>
      </c>
      <c r="D476">
        <v>30.60099983215332</v>
      </c>
      <c r="E476" t="s">
        <v>6</v>
      </c>
      <c r="F476">
        <v>60</v>
      </c>
      <c r="G476" t="s">
        <v>11</v>
      </c>
      <c r="H476">
        <v>3</v>
      </c>
      <c r="I476" t="s">
        <v>8</v>
      </c>
      <c r="J476">
        <f>LOG10(Table1[[#This Row],[Time]])</f>
        <v>1.4857356164976989</v>
      </c>
    </row>
    <row r="477" spans="1:10" x14ac:dyDescent="0.45">
      <c r="A477">
        <v>475</v>
      </c>
      <c r="B477">
        <v>0.1831094240822691</v>
      </c>
      <c r="C477">
        <v>1.4147949484214981</v>
      </c>
      <c r="D477">
        <v>58.347999811172492</v>
      </c>
      <c r="E477" t="s">
        <v>9</v>
      </c>
      <c r="F477">
        <v>60</v>
      </c>
      <c r="G477" t="s">
        <v>11</v>
      </c>
      <c r="H477">
        <v>3</v>
      </c>
      <c r="I477" t="s">
        <v>8</v>
      </c>
      <c r="J477">
        <f>LOG10(Table1[[#This Row],[Time]])</f>
        <v>1.7660259728773693</v>
      </c>
    </row>
    <row r="478" spans="1:10" x14ac:dyDescent="0.45">
      <c r="A478">
        <v>476</v>
      </c>
      <c r="B478">
        <v>0.2400860500268269</v>
      </c>
      <c r="C478">
        <v>0.2503719970463727</v>
      </c>
      <c r="D478">
        <v>37.75600004196167</v>
      </c>
      <c r="E478" t="s">
        <v>10</v>
      </c>
      <c r="F478">
        <v>60</v>
      </c>
      <c r="G478" t="s">
        <v>11</v>
      </c>
      <c r="H478">
        <v>3</v>
      </c>
      <c r="I478" t="s">
        <v>8</v>
      </c>
      <c r="J478">
        <f>LOG10(Table1[[#This Row],[Time]])</f>
        <v>1.5769859779003956</v>
      </c>
    </row>
    <row r="479" spans="1:10" x14ac:dyDescent="0.45">
      <c r="A479">
        <v>477</v>
      </c>
      <c r="B479">
        <v>0.1831092111670572</v>
      </c>
      <c r="C479">
        <v>1.414832550800071</v>
      </c>
      <c r="D479">
        <v>29.4190001487732</v>
      </c>
      <c r="E479" t="s">
        <v>6</v>
      </c>
      <c r="F479">
        <v>70</v>
      </c>
      <c r="G479" t="s">
        <v>11</v>
      </c>
      <c r="H479">
        <v>3</v>
      </c>
      <c r="I479" t="s">
        <v>8</v>
      </c>
      <c r="J479">
        <f>LOG10(Table1[[#This Row],[Time]])</f>
        <v>1.468627908457812</v>
      </c>
    </row>
    <row r="480" spans="1:10" x14ac:dyDescent="0.45">
      <c r="A480">
        <v>478</v>
      </c>
      <c r="B480">
        <v>0.18310942408229819</v>
      </c>
      <c r="C480">
        <v>1.4147951416207121</v>
      </c>
      <c r="D480">
        <v>52.485999822616577</v>
      </c>
      <c r="E480" t="s">
        <v>9</v>
      </c>
      <c r="F480">
        <v>70</v>
      </c>
      <c r="G480" t="s">
        <v>11</v>
      </c>
      <c r="H480">
        <v>3</v>
      </c>
      <c r="I480" t="s">
        <v>8</v>
      </c>
      <c r="J480">
        <f>LOG10(Table1[[#This Row],[Time]])</f>
        <v>1.7200434746320328</v>
      </c>
    </row>
    <row r="481" spans="1:10" x14ac:dyDescent="0.45">
      <c r="A481">
        <v>479</v>
      </c>
      <c r="B481">
        <v>0.2400860500268249</v>
      </c>
      <c r="C481">
        <v>0.25037209433273511</v>
      </c>
      <c r="D481">
        <v>23.124000072479252</v>
      </c>
      <c r="E481" t="s">
        <v>10</v>
      </c>
      <c r="F481">
        <v>70</v>
      </c>
      <c r="G481" t="s">
        <v>11</v>
      </c>
      <c r="H481">
        <v>3</v>
      </c>
      <c r="I481" t="s">
        <v>8</v>
      </c>
      <c r="J481">
        <f>LOG10(Table1[[#This Row],[Time]])</f>
        <v>1.364062962064319</v>
      </c>
    </row>
    <row r="482" spans="1:10" x14ac:dyDescent="0.45">
      <c r="A482">
        <v>480</v>
      </c>
      <c r="B482">
        <v>0.2393285606659383</v>
      </c>
      <c r="C482">
        <v>0.2574676089254318</v>
      </c>
      <c r="D482">
        <v>17.32099986076355</v>
      </c>
      <c r="E482" t="s">
        <v>6</v>
      </c>
      <c r="F482">
        <v>80</v>
      </c>
      <c r="G482" t="s">
        <v>11</v>
      </c>
      <c r="H482">
        <v>3</v>
      </c>
      <c r="I482" t="s">
        <v>8</v>
      </c>
      <c r="J482">
        <f>LOG10(Table1[[#This Row],[Time]])</f>
        <v>1.2385729582055129</v>
      </c>
    </row>
    <row r="483" spans="1:10" x14ac:dyDescent="0.45">
      <c r="A483">
        <v>481</v>
      </c>
      <c r="B483">
        <v>0.2400860500268274</v>
      </c>
      <c r="C483">
        <v>0.2503715470626609</v>
      </c>
      <c r="D483">
        <v>38.665000200271614</v>
      </c>
      <c r="E483" t="s">
        <v>9</v>
      </c>
      <c r="F483">
        <v>80</v>
      </c>
      <c r="G483" t="s">
        <v>11</v>
      </c>
      <c r="H483">
        <v>3</v>
      </c>
      <c r="I483" t="s">
        <v>8</v>
      </c>
      <c r="J483">
        <f>LOG10(Table1[[#This Row],[Time]])</f>
        <v>1.5873180167635663</v>
      </c>
    </row>
    <row r="484" spans="1:10" x14ac:dyDescent="0.45">
      <c r="A484">
        <v>482</v>
      </c>
      <c r="B484">
        <v>0.2400860500268254</v>
      </c>
      <c r="C484">
        <v>0.25037168822702283</v>
      </c>
      <c r="D484">
        <v>10.99599981307983</v>
      </c>
      <c r="E484" t="s">
        <v>10</v>
      </c>
      <c r="F484">
        <v>80</v>
      </c>
      <c r="G484" t="s">
        <v>11</v>
      </c>
      <c r="H484">
        <v>3</v>
      </c>
      <c r="I484" t="s">
        <v>8</v>
      </c>
      <c r="J484">
        <f>LOG10(Table1[[#This Row],[Time]])</f>
        <v>1.0412347237888919</v>
      </c>
    </row>
    <row r="485" spans="1:10" x14ac:dyDescent="0.45">
      <c r="A485">
        <v>483</v>
      </c>
      <c r="B485">
        <v>0.2400824822351881</v>
      </c>
      <c r="C485">
        <v>0.2504088979725746</v>
      </c>
      <c r="D485">
        <v>9.9800000190734863</v>
      </c>
      <c r="E485" t="s">
        <v>6</v>
      </c>
      <c r="F485">
        <v>90</v>
      </c>
      <c r="G485" t="s">
        <v>11</v>
      </c>
      <c r="H485">
        <v>3</v>
      </c>
      <c r="I485" t="s">
        <v>8</v>
      </c>
      <c r="J485">
        <f>LOG10(Table1[[#This Row],[Time]])</f>
        <v>0.99913054211738217</v>
      </c>
    </row>
    <row r="486" spans="1:10" x14ac:dyDescent="0.45">
      <c r="A486">
        <v>484</v>
      </c>
      <c r="B486">
        <v>0.24150183202971981</v>
      </c>
      <c r="C486">
        <v>8.0064792496897394E-2</v>
      </c>
      <c r="D486">
        <v>23.14100003242493</v>
      </c>
      <c r="E486" t="s">
        <v>9</v>
      </c>
      <c r="F486">
        <v>90</v>
      </c>
      <c r="G486" t="s">
        <v>11</v>
      </c>
      <c r="H486">
        <v>3</v>
      </c>
      <c r="I486" t="s">
        <v>8</v>
      </c>
      <c r="J486">
        <f>LOG10(Table1[[#This Row],[Time]])</f>
        <v>1.3643821229467363</v>
      </c>
    </row>
    <row r="487" spans="1:10" x14ac:dyDescent="0.45">
      <c r="A487">
        <v>485</v>
      </c>
      <c r="B487">
        <v>0.24008605002682479</v>
      </c>
      <c r="C487">
        <v>0.25037133640996762</v>
      </c>
      <c r="D487">
        <v>5.3220000267028809</v>
      </c>
      <c r="E487" t="s">
        <v>10</v>
      </c>
      <c r="F487">
        <v>90</v>
      </c>
      <c r="G487" t="s">
        <v>11</v>
      </c>
      <c r="H487">
        <v>3</v>
      </c>
      <c r="I487" t="s">
        <v>8</v>
      </c>
      <c r="J487">
        <f>LOG10(Table1[[#This Row],[Time]])</f>
        <v>0.72607487239442181</v>
      </c>
    </row>
    <row r="488" spans="1:10" x14ac:dyDescent="0.45">
      <c r="A488">
        <v>486</v>
      </c>
      <c r="B488">
        <v>0.8175243488597127</v>
      </c>
      <c r="C488">
        <v>0.8570146915837632</v>
      </c>
      <c r="D488">
        <v>3.940000057220459</v>
      </c>
      <c r="E488" t="s">
        <v>6</v>
      </c>
      <c r="F488">
        <v>10</v>
      </c>
      <c r="G488" t="s">
        <v>7</v>
      </c>
      <c r="H488">
        <v>1</v>
      </c>
      <c r="I488" t="s">
        <v>8</v>
      </c>
      <c r="J488">
        <f>LOG10(Table1[[#This Row],[Time]])</f>
        <v>0.59549622813281511</v>
      </c>
    </row>
    <row r="489" spans="1:10" x14ac:dyDescent="0.45">
      <c r="A489">
        <v>487</v>
      </c>
      <c r="B489">
        <v>0.81763294251298402</v>
      </c>
      <c r="C489">
        <v>0.8510345868216308</v>
      </c>
      <c r="D489">
        <v>1.4129998683929439</v>
      </c>
      <c r="E489" t="s">
        <v>9</v>
      </c>
      <c r="F489">
        <v>10</v>
      </c>
      <c r="G489" t="s">
        <v>7</v>
      </c>
      <c r="H489">
        <v>1</v>
      </c>
      <c r="I489" t="s">
        <v>8</v>
      </c>
      <c r="J489">
        <f>LOG10(Table1[[#This Row],[Time]])</f>
        <v>0.15014212139829611</v>
      </c>
    </row>
    <row r="490" spans="1:10" x14ac:dyDescent="0.45">
      <c r="A490">
        <v>488</v>
      </c>
      <c r="B490">
        <v>0.81763294242832429</v>
      </c>
      <c r="C490">
        <v>0.85092286797214889</v>
      </c>
      <c r="D490">
        <v>1.3299999237060549</v>
      </c>
      <c r="E490" t="s">
        <v>10</v>
      </c>
      <c r="F490">
        <v>10</v>
      </c>
      <c r="G490" t="s">
        <v>7</v>
      </c>
      <c r="H490">
        <v>1</v>
      </c>
      <c r="I490" t="s">
        <v>8</v>
      </c>
      <c r="J490">
        <f>LOG10(Table1[[#This Row],[Time]])</f>
        <v>0.12385161605427353</v>
      </c>
    </row>
    <row r="491" spans="1:10" x14ac:dyDescent="0.45">
      <c r="A491">
        <v>489</v>
      </c>
      <c r="B491">
        <v>0.81763294245667972</v>
      </c>
      <c r="C491">
        <v>0.85103655686210389</v>
      </c>
      <c r="D491">
        <v>4.3639998435974121</v>
      </c>
      <c r="E491" t="s">
        <v>6</v>
      </c>
      <c r="F491">
        <v>20</v>
      </c>
      <c r="G491" t="s">
        <v>7</v>
      </c>
      <c r="H491">
        <v>1</v>
      </c>
      <c r="I491" t="s">
        <v>8</v>
      </c>
      <c r="J491">
        <f>LOG10(Table1[[#This Row],[Time]])</f>
        <v>0.6398847263515054</v>
      </c>
    </row>
    <row r="492" spans="1:10" x14ac:dyDescent="0.45">
      <c r="A492">
        <v>490</v>
      </c>
      <c r="B492">
        <v>0.8176329425129838</v>
      </c>
      <c r="C492">
        <v>0.85103485872237705</v>
      </c>
      <c r="D492">
        <v>1.3000001907348631</v>
      </c>
      <c r="E492" t="s">
        <v>9</v>
      </c>
      <c r="F492">
        <v>20</v>
      </c>
      <c r="G492" t="s">
        <v>7</v>
      </c>
      <c r="H492">
        <v>1</v>
      </c>
      <c r="I492" t="s">
        <v>8</v>
      </c>
      <c r="J492">
        <f>LOG10(Table1[[#This Row],[Time]])</f>
        <v>0.11394341602613865</v>
      </c>
    </row>
    <row r="493" spans="1:10" x14ac:dyDescent="0.45">
      <c r="A493">
        <v>491</v>
      </c>
      <c r="B493">
        <v>0.81763294242832429</v>
      </c>
      <c r="C493">
        <v>0.85092286797214889</v>
      </c>
      <c r="D493">
        <v>1.153000116348267</v>
      </c>
      <c r="E493" t="s">
        <v>10</v>
      </c>
      <c r="F493">
        <v>20</v>
      </c>
      <c r="G493" t="s">
        <v>7</v>
      </c>
      <c r="H493">
        <v>1</v>
      </c>
      <c r="I493" t="s">
        <v>8</v>
      </c>
      <c r="J493">
        <f>LOG10(Table1[[#This Row],[Time]])</f>
        <v>6.1829351118990267E-2</v>
      </c>
    </row>
    <row r="494" spans="1:10" x14ac:dyDescent="0.45">
      <c r="A494">
        <v>492</v>
      </c>
      <c r="B494">
        <v>0.81763294245664242</v>
      </c>
      <c r="C494">
        <v>0.85103836363442231</v>
      </c>
      <c r="D494">
        <v>4.8420000076293954</v>
      </c>
      <c r="E494" t="s">
        <v>6</v>
      </c>
      <c r="F494">
        <v>30</v>
      </c>
      <c r="G494" t="s">
        <v>7</v>
      </c>
      <c r="H494">
        <v>1</v>
      </c>
      <c r="I494" t="s">
        <v>8</v>
      </c>
      <c r="J494">
        <f>LOG10(Table1[[#This Row],[Time]])</f>
        <v>0.68502478579001891</v>
      </c>
    </row>
    <row r="495" spans="1:10" x14ac:dyDescent="0.45">
      <c r="A495">
        <v>493</v>
      </c>
      <c r="B495">
        <v>0.81763294251299379</v>
      </c>
      <c r="C495">
        <v>0.851032523742004</v>
      </c>
      <c r="D495">
        <v>1.339999914169312</v>
      </c>
      <c r="E495" t="s">
        <v>9</v>
      </c>
      <c r="F495">
        <v>30</v>
      </c>
      <c r="G495" t="s">
        <v>7</v>
      </c>
      <c r="H495">
        <v>1</v>
      </c>
      <c r="I495" t="s">
        <v>8</v>
      </c>
      <c r="J495">
        <f>LOG10(Table1[[#This Row],[Time]])</f>
        <v>0.12710477054704988</v>
      </c>
    </row>
    <row r="496" spans="1:10" x14ac:dyDescent="0.45">
      <c r="A496">
        <v>494</v>
      </c>
      <c r="B496">
        <v>0.81763294242832441</v>
      </c>
      <c r="C496">
        <v>0.85092286797214889</v>
      </c>
      <c r="D496">
        <v>1.158999919891357</v>
      </c>
      <c r="E496" t="s">
        <v>10</v>
      </c>
      <c r="F496">
        <v>30</v>
      </c>
      <c r="G496" t="s">
        <v>7</v>
      </c>
      <c r="H496">
        <v>1</v>
      </c>
      <c r="I496" t="s">
        <v>8</v>
      </c>
      <c r="J496">
        <f>LOG10(Table1[[#This Row],[Time]])</f>
        <v>6.4083405945698821E-2</v>
      </c>
    </row>
    <row r="497" spans="1:10" x14ac:dyDescent="0.45">
      <c r="A497">
        <v>495</v>
      </c>
      <c r="B497">
        <v>0.81758765147850654</v>
      </c>
      <c r="C497">
        <v>0.85352427143266585</v>
      </c>
      <c r="D497">
        <v>5.3410000801086426</v>
      </c>
      <c r="E497" t="s">
        <v>6</v>
      </c>
      <c r="F497">
        <v>40</v>
      </c>
      <c r="G497" t="s">
        <v>7</v>
      </c>
      <c r="H497">
        <v>1</v>
      </c>
      <c r="I497" t="s">
        <v>8</v>
      </c>
      <c r="J497">
        <f>LOG10(Table1[[#This Row],[Time]])</f>
        <v>0.72762258448303752</v>
      </c>
    </row>
    <row r="498" spans="1:10" x14ac:dyDescent="0.45">
      <c r="A498">
        <v>496</v>
      </c>
      <c r="B498">
        <v>0.81763294251299368</v>
      </c>
      <c r="C498">
        <v>0.85103694641034622</v>
      </c>
      <c r="D498">
        <v>1.3190000057220459</v>
      </c>
      <c r="E498" t="s">
        <v>9</v>
      </c>
      <c r="F498">
        <v>40</v>
      </c>
      <c r="G498" t="s">
        <v>7</v>
      </c>
      <c r="H498">
        <v>1</v>
      </c>
      <c r="I498" t="s">
        <v>8</v>
      </c>
      <c r="J498">
        <f>LOG10(Table1[[#This Row],[Time]])</f>
        <v>0.12024479743040847</v>
      </c>
    </row>
    <row r="499" spans="1:10" x14ac:dyDescent="0.45">
      <c r="A499">
        <v>497</v>
      </c>
      <c r="B499">
        <v>0.81763294251109664</v>
      </c>
      <c r="C499">
        <v>0.85092286736052458</v>
      </c>
      <c r="D499">
        <v>1.2109999656677251</v>
      </c>
      <c r="E499" t="s">
        <v>10</v>
      </c>
      <c r="F499">
        <v>40</v>
      </c>
      <c r="G499" t="s">
        <v>7</v>
      </c>
      <c r="H499">
        <v>1</v>
      </c>
      <c r="I499" t="s">
        <v>8</v>
      </c>
      <c r="J499">
        <f>LOG10(Table1[[#This Row],[Time]])</f>
        <v>8.3144130830651114E-2</v>
      </c>
    </row>
    <row r="500" spans="1:10" x14ac:dyDescent="0.45">
      <c r="A500">
        <v>498</v>
      </c>
      <c r="B500">
        <v>0.44278561378936471</v>
      </c>
      <c r="C500">
        <v>8.7704974430380389</v>
      </c>
      <c r="D500">
        <v>4.3280000686645508</v>
      </c>
      <c r="E500" t="s">
        <v>6</v>
      </c>
      <c r="F500">
        <v>50</v>
      </c>
      <c r="G500" t="s">
        <v>7</v>
      </c>
      <c r="H500">
        <v>1</v>
      </c>
      <c r="I500" t="s">
        <v>8</v>
      </c>
      <c r="J500">
        <f>LOG10(Table1[[#This Row],[Time]])</f>
        <v>0.63628725898867833</v>
      </c>
    </row>
    <row r="501" spans="1:10" x14ac:dyDescent="0.45">
      <c r="A501">
        <v>499</v>
      </c>
      <c r="B501">
        <v>0.81763294251300045</v>
      </c>
      <c r="C501">
        <v>0.85103003501396413</v>
      </c>
      <c r="D501">
        <v>1.2890000343322749</v>
      </c>
      <c r="E501" t="s">
        <v>9</v>
      </c>
      <c r="F501">
        <v>50</v>
      </c>
      <c r="G501" t="s">
        <v>7</v>
      </c>
      <c r="H501">
        <v>1</v>
      </c>
      <c r="I501" t="s">
        <v>8</v>
      </c>
      <c r="J501">
        <f>LOG10(Table1[[#This Row],[Time]])</f>
        <v>0.11025292892075551</v>
      </c>
    </row>
    <row r="502" spans="1:10" x14ac:dyDescent="0.45">
      <c r="A502">
        <v>500</v>
      </c>
      <c r="B502">
        <v>0.8176329425111013</v>
      </c>
      <c r="C502">
        <v>0.85092286733015932</v>
      </c>
      <c r="D502">
        <v>1.625</v>
      </c>
      <c r="E502" t="s">
        <v>10</v>
      </c>
      <c r="F502">
        <v>50</v>
      </c>
      <c r="G502" t="s">
        <v>7</v>
      </c>
      <c r="H502">
        <v>1</v>
      </c>
      <c r="I502" t="s">
        <v>8</v>
      </c>
      <c r="J502">
        <f>LOG10(Table1[[#This Row],[Time]])</f>
        <v>0.21085336531489318</v>
      </c>
    </row>
    <row r="503" spans="1:10" x14ac:dyDescent="0.45">
      <c r="A503">
        <v>501</v>
      </c>
      <c r="B503">
        <v>0.81763294245664986</v>
      </c>
      <c r="C503">
        <v>0.85103483278671166</v>
      </c>
      <c r="D503">
        <v>5.5999999046325684</v>
      </c>
      <c r="E503" t="s">
        <v>6</v>
      </c>
      <c r="F503">
        <v>60</v>
      </c>
      <c r="G503" t="s">
        <v>7</v>
      </c>
      <c r="H503">
        <v>1</v>
      </c>
      <c r="I503" t="s">
        <v>8</v>
      </c>
      <c r="J503">
        <f>LOG10(Table1[[#This Row],[Time]])</f>
        <v>0.74818801961020942</v>
      </c>
    </row>
    <row r="504" spans="1:10" x14ac:dyDescent="0.45">
      <c r="A504">
        <v>502</v>
      </c>
      <c r="B504">
        <v>0.81763294251300067</v>
      </c>
      <c r="C504">
        <v>0.85103299769210117</v>
      </c>
      <c r="D504">
        <v>1.330000162124634</v>
      </c>
      <c r="E504" t="s">
        <v>9</v>
      </c>
      <c r="F504">
        <v>60</v>
      </c>
      <c r="G504" t="s">
        <v>7</v>
      </c>
      <c r="H504">
        <v>1</v>
      </c>
      <c r="I504" t="s">
        <v>8</v>
      </c>
      <c r="J504">
        <f>LOG10(Table1[[#This Row],[Time]])</f>
        <v>0.12385169390680732</v>
      </c>
    </row>
    <row r="505" spans="1:10" x14ac:dyDescent="0.45">
      <c r="A505">
        <v>503</v>
      </c>
      <c r="B505">
        <v>0.81763294251110252</v>
      </c>
      <c r="C505">
        <v>0.85092286724411326</v>
      </c>
      <c r="D505">
        <v>1.2980000972747801</v>
      </c>
      <c r="E505" t="s">
        <v>10</v>
      </c>
      <c r="F505">
        <v>60</v>
      </c>
      <c r="G505" t="s">
        <v>7</v>
      </c>
      <c r="H505">
        <v>1</v>
      </c>
      <c r="I505" t="s">
        <v>8</v>
      </c>
      <c r="J505">
        <f>LOG10(Table1[[#This Row],[Time]])</f>
        <v>0.1132747250112677</v>
      </c>
    </row>
    <row r="506" spans="1:10" x14ac:dyDescent="0.45">
      <c r="A506">
        <v>504</v>
      </c>
      <c r="B506">
        <v>0.81763294245667228</v>
      </c>
      <c r="C506">
        <v>0.85102924954784553</v>
      </c>
      <c r="D506">
        <v>4.689000129699707</v>
      </c>
      <c r="E506" t="s">
        <v>6</v>
      </c>
      <c r="F506">
        <v>70</v>
      </c>
      <c r="G506" t="s">
        <v>7</v>
      </c>
      <c r="H506">
        <v>1</v>
      </c>
      <c r="I506" t="s">
        <v>8</v>
      </c>
      <c r="J506">
        <f>LOG10(Table1[[#This Row],[Time]])</f>
        <v>0.67108024475161676</v>
      </c>
    </row>
    <row r="507" spans="1:10" x14ac:dyDescent="0.45">
      <c r="A507">
        <v>505</v>
      </c>
      <c r="B507">
        <v>0.86772021462935189</v>
      </c>
      <c r="C507">
        <v>8.1343648971899383E-5</v>
      </c>
      <c r="D507">
        <v>1.320000171661377</v>
      </c>
      <c r="E507" t="s">
        <v>9</v>
      </c>
      <c r="F507">
        <v>70</v>
      </c>
      <c r="G507" t="s">
        <v>7</v>
      </c>
      <c r="H507">
        <v>1</v>
      </c>
      <c r="I507" t="s">
        <v>8</v>
      </c>
      <c r="J507">
        <f>LOG10(Table1[[#This Row],[Time]])</f>
        <v>0.12057398768432254</v>
      </c>
    </row>
    <row r="508" spans="1:10" x14ac:dyDescent="0.45">
      <c r="A508">
        <v>506</v>
      </c>
      <c r="B508">
        <v>0.81763294242832785</v>
      </c>
      <c r="C508">
        <v>0.85092286789896798</v>
      </c>
      <c r="D508">
        <v>1.3069999217987061</v>
      </c>
      <c r="E508" t="s">
        <v>10</v>
      </c>
      <c r="F508">
        <v>70</v>
      </c>
      <c r="G508" t="s">
        <v>7</v>
      </c>
      <c r="H508">
        <v>1</v>
      </c>
      <c r="I508" t="s">
        <v>8</v>
      </c>
      <c r="J508">
        <f>LOG10(Table1[[#This Row],[Time]])</f>
        <v>0.11627556159554701</v>
      </c>
    </row>
    <row r="509" spans="1:10" x14ac:dyDescent="0.45">
      <c r="A509">
        <v>507</v>
      </c>
      <c r="B509">
        <v>0.81761054773654662</v>
      </c>
      <c r="C509">
        <v>0.85227313384832648</v>
      </c>
      <c r="D509">
        <v>5.0139999389648438</v>
      </c>
      <c r="E509" t="s">
        <v>6</v>
      </c>
      <c r="F509">
        <v>80</v>
      </c>
      <c r="G509" t="s">
        <v>7</v>
      </c>
      <c r="H509">
        <v>1</v>
      </c>
      <c r="I509" t="s">
        <v>8</v>
      </c>
      <c r="J509">
        <f>LOG10(Table1[[#This Row],[Time]])</f>
        <v>0.700184324335554</v>
      </c>
    </row>
    <row r="510" spans="1:10" x14ac:dyDescent="0.45">
      <c r="A510">
        <v>508</v>
      </c>
      <c r="B510">
        <v>0.817632942430226</v>
      </c>
      <c r="C510">
        <v>0.85103854793197087</v>
      </c>
      <c r="D510">
        <v>1.3400001525878911</v>
      </c>
      <c r="E510" t="s">
        <v>9</v>
      </c>
      <c r="F510">
        <v>80</v>
      </c>
      <c r="G510" t="s">
        <v>7</v>
      </c>
      <c r="H510">
        <v>1</v>
      </c>
      <c r="I510" t="s">
        <v>8</v>
      </c>
      <c r="J510">
        <f>LOG10(Table1[[#This Row],[Time]])</f>
        <v>0.12710484781859518</v>
      </c>
    </row>
    <row r="511" spans="1:10" x14ac:dyDescent="0.45">
      <c r="A511">
        <v>509</v>
      </c>
      <c r="B511">
        <v>0.8176329424283264</v>
      </c>
      <c r="C511">
        <v>0.85092286801538186</v>
      </c>
      <c r="D511">
        <v>1.280999898910522</v>
      </c>
      <c r="E511" t="s">
        <v>10</v>
      </c>
      <c r="F511">
        <v>80</v>
      </c>
      <c r="G511" t="s">
        <v>7</v>
      </c>
      <c r="H511">
        <v>1</v>
      </c>
      <c r="I511" t="s">
        <v>8</v>
      </c>
      <c r="J511">
        <f>LOG10(Table1[[#This Row],[Time]])</f>
        <v>0.10754909547255187</v>
      </c>
    </row>
    <row r="512" spans="1:10" x14ac:dyDescent="0.45">
      <c r="A512">
        <v>510</v>
      </c>
      <c r="B512">
        <v>0.81763294245668561</v>
      </c>
      <c r="C512">
        <v>0.85103053287803565</v>
      </c>
      <c r="D512">
        <v>5.130000114440918</v>
      </c>
      <c r="E512" t="s">
        <v>6</v>
      </c>
      <c r="F512">
        <v>90</v>
      </c>
      <c r="G512" t="s">
        <v>7</v>
      </c>
      <c r="H512">
        <v>1</v>
      </c>
      <c r="I512" t="s">
        <v>8</v>
      </c>
      <c r="J512">
        <f>LOG10(Table1[[#This Row],[Time]])</f>
        <v>0.71011737480013182</v>
      </c>
    </row>
    <row r="513" spans="1:10" x14ac:dyDescent="0.45">
      <c r="A513">
        <v>511</v>
      </c>
      <c r="B513">
        <v>0.81763294251299357</v>
      </c>
      <c r="C513">
        <v>0.85104083704268407</v>
      </c>
      <c r="D513">
        <v>1.236000061035156</v>
      </c>
      <c r="E513" t="s">
        <v>9</v>
      </c>
      <c r="F513">
        <v>90</v>
      </c>
      <c r="G513" t="s">
        <v>7</v>
      </c>
      <c r="H513">
        <v>1</v>
      </c>
      <c r="I513" t="s">
        <v>8</v>
      </c>
      <c r="J513">
        <f>LOG10(Table1[[#This Row],[Time]])</f>
        <v>9.2018492198776655E-2</v>
      </c>
    </row>
    <row r="514" spans="1:10" x14ac:dyDescent="0.45">
      <c r="A514">
        <v>512</v>
      </c>
      <c r="B514">
        <v>0.81763294251109597</v>
      </c>
      <c r="C514">
        <v>0.85092286736052658</v>
      </c>
      <c r="D514">
        <v>1.148999929428101</v>
      </c>
      <c r="E514" t="s">
        <v>10</v>
      </c>
      <c r="F514">
        <v>90</v>
      </c>
      <c r="G514" t="s">
        <v>7</v>
      </c>
      <c r="H514">
        <v>1</v>
      </c>
      <c r="I514" t="s">
        <v>8</v>
      </c>
      <c r="J514">
        <f>LOG10(Table1[[#This Row],[Time]])</f>
        <v>6.0320002013796718E-2</v>
      </c>
    </row>
    <row r="515" spans="1:10" x14ac:dyDescent="0.45">
      <c r="A515">
        <v>513</v>
      </c>
      <c r="B515">
        <v>8.8557122566271504E-2</v>
      </c>
      <c r="C515">
        <v>15.13289592160263</v>
      </c>
      <c r="D515">
        <v>8.4240000247955322</v>
      </c>
      <c r="E515" t="s">
        <v>6</v>
      </c>
      <c r="F515">
        <v>10</v>
      </c>
      <c r="G515" t="s">
        <v>7</v>
      </c>
      <c r="H515">
        <v>2</v>
      </c>
      <c r="I515" t="s">
        <v>8</v>
      </c>
      <c r="J515">
        <f>LOG10(Table1[[#This Row],[Time]])</f>
        <v>0.92551835945574956</v>
      </c>
    </row>
    <row r="516" spans="1:10" x14ac:dyDescent="0.45">
      <c r="A516">
        <v>514</v>
      </c>
      <c r="B516">
        <v>8.8557122566271504E-2</v>
      </c>
      <c r="C516">
        <v>15.13260085278095</v>
      </c>
      <c r="D516">
        <v>5.4070000648498544</v>
      </c>
      <c r="E516" t="s">
        <v>9</v>
      </c>
      <c r="F516">
        <v>10</v>
      </c>
      <c r="G516" t="s">
        <v>7</v>
      </c>
      <c r="H516">
        <v>2</v>
      </c>
      <c r="I516" t="s">
        <v>8</v>
      </c>
      <c r="J516">
        <f>LOG10(Table1[[#This Row],[Time]])</f>
        <v>0.73295637478441578</v>
      </c>
    </row>
    <row r="517" spans="1:10" x14ac:dyDescent="0.45">
      <c r="A517">
        <v>515</v>
      </c>
      <c r="B517">
        <v>0.81763294245790663</v>
      </c>
      <c r="C517">
        <v>0.85092286780468385</v>
      </c>
      <c r="D517">
        <v>6.6330001354217529</v>
      </c>
      <c r="E517" t="s">
        <v>10</v>
      </c>
      <c r="F517">
        <v>10</v>
      </c>
      <c r="G517" t="s">
        <v>7</v>
      </c>
      <c r="H517">
        <v>2</v>
      </c>
      <c r="I517" t="s">
        <v>8</v>
      </c>
      <c r="J517">
        <f>LOG10(Table1[[#This Row],[Time]])</f>
        <v>0.82171000616509116</v>
      </c>
    </row>
    <row r="518" spans="1:10" x14ac:dyDescent="0.45">
      <c r="A518">
        <v>516</v>
      </c>
      <c r="B518">
        <v>0.1771142453071661</v>
      </c>
      <c r="C518">
        <v>13.54243160187761</v>
      </c>
      <c r="D518">
        <v>13.21299982070923</v>
      </c>
      <c r="E518" t="s">
        <v>6</v>
      </c>
      <c r="F518">
        <v>20</v>
      </c>
      <c r="G518" t="s">
        <v>7</v>
      </c>
      <c r="H518">
        <v>2</v>
      </c>
      <c r="I518" t="s">
        <v>8</v>
      </c>
      <c r="J518">
        <f>LOG10(Table1[[#This Row],[Time]])</f>
        <v>1.1210014290965811</v>
      </c>
    </row>
    <row r="519" spans="1:10" x14ac:dyDescent="0.45">
      <c r="A519">
        <v>517</v>
      </c>
      <c r="B519">
        <v>0.1771142453071661</v>
      </c>
      <c r="C519">
        <v>13.544233786757101</v>
      </c>
      <c r="D519">
        <v>2.7359998226165771</v>
      </c>
      <c r="E519" t="s">
        <v>9</v>
      </c>
      <c r="F519">
        <v>20</v>
      </c>
      <c r="G519" t="s">
        <v>7</v>
      </c>
      <c r="H519">
        <v>2</v>
      </c>
      <c r="I519" t="s">
        <v>8</v>
      </c>
      <c r="J519">
        <f>LOG10(Table1[[#This Row],[Time]])</f>
        <v>0.43711606489141042</v>
      </c>
    </row>
    <row r="520" spans="1:10" x14ac:dyDescent="0.45">
      <c r="A520">
        <v>518</v>
      </c>
      <c r="B520">
        <v>0.81763294242808426</v>
      </c>
      <c r="C520">
        <v>0.85092286791193306</v>
      </c>
      <c r="D520">
        <v>6.625</v>
      </c>
      <c r="E520" t="s">
        <v>10</v>
      </c>
      <c r="F520">
        <v>20</v>
      </c>
      <c r="G520" t="s">
        <v>7</v>
      </c>
      <c r="H520">
        <v>2</v>
      </c>
      <c r="I520" t="s">
        <v>8</v>
      </c>
      <c r="J520">
        <f>LOG10(Table1[[#This Row],[Time]])</f>
        <v>0.82118588260884551</v>
      </c>
    </row>
    <row r="521" spans="1:10" x14ac:dyDescent="0.45">
      <c r="A521">
        <v>519</v>
      </c>
      <c r="B521">
        <v>0.26567136810626829</v>
      </c>
      <c r="C521">
        <v>11.955254634494221</v>
      </c>
      <c r="D521">
        <v>8.995999813079834</v>
      </c>
      <c r="E521" t="s">
        <v>6</v>
      </c>
      <c r="F521">
        <v>30</v>
      </c>
      <c r="G521" t="s">
        <v>7</v>
      </c>
      <c r="H521">
        <v>2</v>
      </c>
      <c r="I521" t="s">
        <v>8</v>
      </c>
      <c r="J521">
        <f>LOG10(Table1[[#This Row],[Time]])</f>
        <v>0.95404943773976203</v>
      </c>
    </row>
    <row r="522" spans="1:10" x14ac:dyDescent="0.45">
      <c r="A522">
        <v>520</v>
      </c>
      <c r="B522">
        <v>0.26567136810626829</v>
      </c>
      <c r="C522">
        <v>11.95526124589513</v>
      </c>
      <c r="D522">
        <v>2.6329998970031738</v>
      </c>
      <c r="E522" t="s">
        <v>9</v>
      </c>
      <c r="F522">
        <v>30</v>
      </c>
      <c r="G522" t="s">
        <v>7</v>
      </c>
      <c r="H522">
        <v>2</v>
      </c>
      <c r="I522" t="s">
        <v>8</v>
      </c>
      <c r="J522">
        <f>LOG10(Table1[[#This Row],[Time]])</f>
        <v>0.42045084211747941</v>
      </c>
    </row>
    <row r="523" spans="1:10" x14ac:dyDescent="0.45">
      <c r="A523">
        <v>521</v>
      </c>
      <c r="B523">
        <v>0.81763294245631402</v>
      </c>
      <c r="C523">
        <v>0.85092286776063453</v>
      </c>
      <c r="D523">
        <v>6.6150000095367432</v>
      </c>
      <c r="E523" t="s">
        <v>10</v>
      </c>
      <c r="F523">
        <v>30</v>
      </c>
      <c r="G523" t="s">
        <v>7</v>
      </c>
      <c r="H523">
        <v>2</v>
      </c>
      <c r="I523" t="s">
        <v>8</v>
      </c>
      <c r="J523">
        <f>LOG10(Table1[[#This Row],[Time]])</f>
        <v>0.82052984914963545</v>
      </c>
    </row>
    <row r="524" spans="1:10" x14ac:dyDescent="0.45">
      <c r="A524">
        <v>522</v>
      </c>
      <c r="B524">
        <v>0.81758249820044049</v>
      </c>
      <c r="C524">
        <v>0.85333795674536694</v>
      </c>
      <c r="D524">
        <v>9.8269999027252197</v>
      </c>
      <c r="E524" t="s">
        <v>6</v>
      </c>
      <c r="F524">
        <v>40</v>
      </c>
      <c r="G524" t="s">
        <v>7</v>
      </c>
      <c r="H524">
        <v>2</v>
      </c>
      <c r="I524" t="s">
        <v>8</v>
      </c>
      <c r="J524">
        <f>LOG10(Table1[[#This Row],[Time]])</f>
        <v>0.99242095175306211</v>
      </c>
    </row>
    <row r="525" spans="1:10" x14ac:dyDescent="0.45">
      <c r="A525">
        <v>523</v>
      </c>
      <c r="B525">
        <v>0.3542284908471629</v>
      </c>
      <c r="C525">
        <v>10.36054639926391</v>
      </c>
      <c r="D525">
        <v>9.2000000476837158</v>
      </c>
      <c r="E525" t="s">
        <v>9</v>
      </c>
      <c r="F525">
        <v>40</v>
      </c>
      <c r="G525" t="s">
        <v>7</v>
      </c>
      <c r="H525">
        <v>2</v>
      </c>
      <c r="I525" t="s">
        <v>8</v>
      </c>
      <c r="J525">
        <f>LOG10(Table1[[#This Row],[Time]])</f>
        <v>0.96378782959650899</v>
      </c>
    </row>
    <row r="526" spans="1:10" x14ac:dyDescent="0.45">
      <c r="A526">
        <v>524</v>
      </c>
      <c r="B526">
        <v>0.81763294245766949</v>
      </c>
      <c r="C526">
        <v>0.85092286778604853</v>
      </c>
      <c r="D526">
        <v>7.7279999256134033</v>
      </c>
      <c r="E526" t="s">
        <v>10</v>
      </c>
      <c r="F526">
        <v>40</v>
      </c>
      <c r="G526" t="s">
        <v>7</v>
      </c>
      <c r="H526">
        <v>2</v>
      </c>
      <c r="I526" t="s">
        <v>8</v>
      </c>
      <c r="J526">
        <f>LOG10(Table1[[#This Row],[Time]])</f>
        <v>0.8880671092270942</v>
      </c>
    </row>
    <row r="527" spans="1:10" x14ac:dyDescent="0.45">
      <c r="A527">
        <v>525</v>
      </c>
      <c r="B527">
        <v>0.44278561378936471</v>
      </c>
      <c r="C527">
        <v>8.7705009359565249</v>
      </c>
      <c r="D527">
        <v>7.7200000286102286</v>
      </c>
      <c r="E527" t="s">
        <v>6</v>
      </c>
      <c r="F527">
        <v>50</v>
      </c>
      <c r="G527" t="s">
        <v>7</v>
      </c>
      <c r="H527">
        <v>2</v>
      </c>
      <c r="I527" t="s">
        <v>8</v>
      </c>
      <c r="J527">
        <f>LOG10(Table1[[#This Row],[Time]])</f>
        <v>0.88761730194522637</v>
      </c>
    </row>
    <row r="528" spans="1:10" x14ac:dyDescent="0.45">
      <c r="A528">
        <v>526</v>
      </c>
      <c r="B528">
        <v>0.44278561378936471</v>
      </c>
      <c r="C528">
        <v>8.761531688272953</v>
      </c>
      <c r="D528">
        <v>3.880000114440918</v>
      </c>
      <c r="E528" t="s">
        <v>9</v>
      </c>
      <c r="F528">
        <v>50</v>
      </c>
      <c r="G528" t="s">
        <v>7</v>
      </c>
      <c r="H528">
        <v>2</v>
      </c>
      <c r="I528" t="s">
        <v>8</v>
      </c>
      <c r="J528">
        <f>LOG10(Table1[[#This Row],[Time]])</f>
        <v>0.58883173840375835</v>
      </c>
    </row>
    <row r="529" spans="1:10" x14ac:dyDescent="0.45">
      <c r="A529">
        <v>527</v>
      </c>
      <c r="B529">
        <v>0.81763294234531514</v>
      </c>
      <c r="C529">
        <v>0.85092286856049149</v>
      </c>
      <c r="D529">
        <v>6.0080001354217529</v>
      </c>
      <c r="E529" t="s">
        <v>10</v>
      </c>
      <c r="F529">
        <v>50</v>
      </c>
      <c r="G529" t="s">
        <v>7</v>
      </c>
      <c r="H529">
        <v>2</v>
      </c>
      <c r="I529" t="s">
        <v>8</v>
      </c>
      <c r="J529">
        <f>LOG10(Table1[[#This Row],[Time]])</f>
        <v>0.77872993378521305</v>
      </c>
    </row>
    <row r="530" spans="1:10" x14ac:dyDescent="0.45">
      <c r="A530">
        <v>528</v>
      </c>
      <c r="B530">
        <v>0.81761385611326831</v>
      </c>
      <c r="C530">
        <v>0.85206837924690326</v>
      </c>
      <c r="D530">
        <v>18.345000028610229</v>
      </c>
      <c r="E530" t="s">
        <v>6</v>
      </c>
      <c r="F530">
        <v>60</v>
      </c>
      <c r="G530" t="s">
        <v>7</v>
      </c>
      <c r="H530">
        <v>2</v>
      </c>
      <c r="I530" t="s">
        <v>8</v>
      </c>
      <c r="J530">
        <f>LOG10(Table1[[#This Row],[Time]])</f>
        <v>1.2635177167692775</v>
      </c>
    </row>
    <row r="531" spans="1:10" x14ac:dyDescent="0.45">
      <c r="A531">
        <v>529</v>
      </c>
      <c r="B531">
        <v>0.53134273654723774</v>
      </c>
      <c r="C531">
        <v>7.1778284234781911</v>
      </c>
      <c r="D531">
        <v>3.651999950408936</v>
      </c>
      <c r="E531" t="s">
        <v>9</v>
      </c>
      <c r="F531">
        <v>60</v>
      </c>
      <c r="G531" t="s">
        <v>7</v>
      </c>
      <c r="H531">
        <v>2</v>
      </c>
      <c r="I531" t="s">
        <v>8</v>
      </c>
      <c r="J531">
        <f>LOG10(Table1[[#This Row],[Time]])</f>
        <v>0.56253076296491045</v>
      </c>
    </row>
    <row r="532" spans="1:10" x14ac:dyDescent="0.45">
      <c r="A532">
        <v>530</v>
      </c>
      <c r="B532">
        <v>0.81763294245465112</v>
      </c>
      <c r="C532">
        <v>0.85092286774044779</v>
      </c>
      <c r="D532">
        <v>8.1019999980926514</v>
      </c>
      <c r="E532" t="s">
        <v>10</v>
      </c>
      <c r="F532">
        <v>60</v>
      </c>
      <c r="G532" t="s">
        <v>7</v>
      </c>
      <c r="H532">
        <v>2</v>
      </c>
      <c r="I532" t="s">
        <v>8</v>
      </c>
      <c r="J532">
        <f>LOG10(Table1[[#This Row],[Time]])</f>
        <v>0.90859223874532913</v>
      </c>
    </row>
    <row r="533" spans="1:10" x14ac:dyDescent="0.45">
      <c r="A533">
        <v>531</v>
      </c>
      <c r="B533">
        <v>0.81761293913310906</v>
      </c>
      <c r="C533">
        <v>0.85213621796999617</v>
      </c>
      <c r="D533">
        <v>12.30099987983704</v>
      </c>
      <c r="E533" t="s">
        <v>6</v>
      </c>
      <c r="F533">
        <v>70</v>
      </c>
      <c r="G533" t="s">
        <v>7</v>
      </c>
      <c r="H533">
        <v>2</v>
      </c>
      <c r="I533" t="s">
        <v>8</v>
      </c>
      <c r="J533">
        <f>LOG10(Table1[[#This Row],[Time]])</f>
        <v>1.0899404142562064</v>
      </c>
    </row>
    <row r="534" spans="1:10" x14ac:dyDescent="0.45">
      <c r="A534">
        <v>532</v>
      </c>
      <c r="B534">
        <v>0.6198998593051106</v>
      </c>
      <c r="C534">
        <v>5.5542633962825763</v>
      </c>
      <c r="D534">
        <v>5.2089998722076416</v>
      </c>
      <c r="E534" t="s">
        <v>9</v>
      </c>
      <c r="F534">
        <v>70</v>
      </c>
      <c r="G534" t="s">
        <v>7</v>
      </c>
      <c r="H534">
        <v>2</v>
      </c>
      <c r="I534" t="s">
        <v>8</v>
      </c>
      <c r="J534">
        <f>LOG10(Table1[[#This Row],[Time]])</f>
        <v>0.71675434677815375</v>
      </c>
    </row>
    <row r="535" spans="1:10" x14ac:dyDescent="0.45">
      <c r="A535">
        <v>533</v>
      </c>
      <c r="B535">
        <v>0.81763294245465679</v>
      </c>
      <c r="C535">
        <v>0.85092286776413228</v>
      </c>
      <c r="D535">
        <v>5.692000150680542</v>
      </c>
      <c r="E535" t="s">
        <v>10</v>
      </c>
      <c r="F535">
        <v>70</v>
      </c>
      <c r="G535" t="s">
        <v>7</v>
      </c>
      <c r="H535">
        <v>2</v>
      </c>
      <c r="I535" t="s">
        <v>8</v>
      </c>
      <c r="J535">
        <f>LOG10(Table1[[#This Row],[Time]])</f>
        <v>0.75526490290903647</v>
      </c>
    </row>
    <row r="536" spans="1:10" x14ac:dyDescent="0.45">
      <c r="A536">
        <v>534</v>
      </c>
      <c r="B536">
        <v>0.70845698206298369</v>
      </c>
      <c r="C536">
        <v>3.9494893458572609</v>
      </c>
      <c r="D536">
        <v>8.4549999237060547</v>
      </c>
      <c r="E536" t="s">
        <v>6</v>
      </c>
      <c r="F536">
        <v>80</v>
      </c>
      <c r="G536" t="s">
        <v>7</v>
      </c>
      <c r="H536">
        <v>2</v>
      </c>
      <c r="I536" t="s">
        <v>8</v>
      </c>
      <c r="J536">
        <f>LOG10(Table1[[#This Row],[Time]])</f>
        <v>0.92711360801489129</v>
      </c>
    </row>
    <row r="537" spans="1:10" x14ac:dyDescent="0.45">
      <c r="A537">
        <v>535</v>
      </c>
      <c r="B537">
        <v>0.70845698206298369</v>
      </c>
      <c r="C537">
        <v>3.9494552928039921</v>
      </c>
      <c r="D537">
        <v>5.0939998626708984</v>
      </c>
      <c r="E537" t="s">
        <v>9</v>
      </c>
      <c r="F537">
        <v>80</v>
      </c>
      <c r="G537" t="s">
        <v>7</v>
      </c>
      <c r="H537">
        <v>2</v>
      </c>
      <c r="I537" t="s">
        <v>8</v>
      </c>
      <c r="J537">
        <f>LOG10(Table1[[#This Row],[Time]])</f>
        <v>0.70705892891945499</v>
      </c>
    </row>
    <row r="538" spans="1:10" x14ac:dyDescent="0.45">
      <c r="A538">
        <v>536</v>
      </c>
      <c r="B538">
        <v>0.81763294234531936</v>
      </c>
      <c r="C538">
        <v>0.85092286854741772</v>
      </c>
      <c r="D538">
        <v>4.7210001945495614</v>
      </c>
      <c r="E538" t="s">
        <v>10</v>
      </c>
      <c r="F538">
        <v>80</v>
      </c>
      <c r="G538" t="s">
        <v>7</v>
      </c>
      <c r="H538">
        <v>2</v>
      </c>
      <c r="I538" t="s">
        <v>8</v>
      </c>
      <c r="J538">
        <f>LOG10(Table1[[#This Row],[Time]])</f>
        <v>0.67403401832826804</v>
      </c>
    </row>
    <row r="539" spans="1:10" x14ac:dyDescent="0.45">
      <c r="A539">
        <v>537</v>
      </c>
      <c r="B539">
        <v>0.80576308344254055</v>
      </c>
      <c r="C539">
        <v>1.505960907707377</v>
      </c>
      <c r="D539">
        <v>14.11299991607666</v>
      </c>
      <c r="E539" t="s">
        <v>6</v>
      </c>
      <c r="F539">
        <v>90</v>
      </c>
      <c r="G539" t="s">
        <v>7</v>
      </c>
      <c r="H539">
        <v>2</v>
      </c>
      <c r="I539" t="s">
        <v>8</v>
      </c>
      <c r="J539">
        <f>LOG10(Table1[[#This Row],[Time]])</f>
        <v>1.1496193389506095</v>
      </c>
    </row>
    <row r="540" spans="1:10" x14ac:dyDescent="0.45">
      <c r="A540">
        <v>538</v>
      </c>
      <c r="B540">
        <v>0.79701410482085655</v>
      </c>
      <c r="C540">
        <v>2.3173078379603469</v>
      </c>
      <c r="D540">
        <v>4.8860001564025879</v>
      </c>
      <c r="E540" t="s">
        <v>9</v>
      </c>
      <c r="F540">
        <v>90</v>
      </c>
      <c r="G540" t="s">
        <v>7</v>
      </c>
      <c r="H540">
        <v>2</v>
      </c>
      <c r="I540" t="s">
        <v>8</v>
      </c>
      <c r="J540">
        <f>LOG10(Table1[[#This Row],[Time]])</f>
        <v>0.68895347653933769</v>
      </c>
    </row>
    <row r="541" spans="1:10" x14ac:dyDescent="0.45">
      <c r="A541">
        <v>539</v>
      </c>
      <c r="B541">
        <v>0.81763294245465101</v>
      </c>
      <c r="C541">
        <v>0.85092286774044767</v>
      </c>
      <c r="D541">
        <v>4.5019998550415039</v>
      </c>
      <c r="E541" t="s">
        <v>10</v>
      </c>
      <c r="F541">
        <v>90</v>
      </c>
      <c r="G541" t="s">
        <v>7</v>
      </c>
      <c r="H541">
        <v>2</v>
      </c>
      <c r="I541" t="s">
        <v>8</v>
      </c>
      <c r="J541">
        <f>LOG10(Table1[[#This Row],[Time]])</f>
        <v>0.65340547668078819</v>
      </c>
    </row>
    <row r="542" spans="1:10" x14ac:dyDescent="0.45">
      <c r="A542">
        <v>540</v>
      </c>
      <c r="B542">
        <v>8.8557122566271504E-2</v>
      </c>
      <c r="C542">
        <v>15.13322019123007</v>
      </c>
      <c r="D542">
        <v>6.0789999961853027</v>
      </c>
      <c r="E542" t="s">
        <v>6</v>
      </c>
      <c r="F542">
        <v>10</v>
      </c>
      <c r="G542" t="s">
        <v>7</v>
      </c>
      <c r="H542">
        <v>3</v>
      </c>
      <c r="I542" t="s">
        <v>8</v>
      </c>
      <c r="J542">
        <f>LOG10(Table1[[#This Row],[Time]])</f>
        <v>0.7838321431119124</v>
      </c>
    </row>
    <row r="543" spans="1:10" x14ac:dyDescent="0.45">
      <c r="A543">
        <v>541</v>
      </c>
      <c r="B543">
        <v>8.8557122566271504E-2</v>
      </c>
      <c r="C543">
        <v>15.132602115155811</v>
      </c>
      <c r="D543">
        <v>3.464999914169312</v>
      </c>
      <c r="E543" t="s">
        <v>9</v>
      </c>
      <c r="F543">
        <v>10</v>
      </c>
      <c r="G543" t="s">
        <v>7</v>
      </c>
      <c r="H543">
        <v>3</v>
      </c>
      <c r="I543" t="s">
        <v>8</v>
      </c>
      <c r="J543">
        <f>LOG10(Table1[[#This Row],[Time]])</f>
        <v>0.53970322819002048</v>
      </c>
    </row>
    <row r="544" spans="1:10" x14ac:dyDescent="0.45">
      <c r="A544">
        <v>542</v>
      </c>
      <c r="B544">
        <v>0.81763294245884832</v>
      </c>
      <c r="C544">
        <v>0.85092286779864101</v>
      </c>
      <c r="D544">
        <v>398.06599998474121</v>
      </c>
      <c r="E544" t="s">
        <v>10</v>
      </c>
      <c r="F544">
        <v>10</v>
      </c>
      <c r="G544" t="s">
        <v>7</v>
      </c>
      <c r="H544">
        <v>3</v>
      </c>
      <c r="I544" t="s">
        <v>8</v>
      </c>
      <c r="J544">
        <f>LOG10(Table1[[#This Row],[Time]])</f>
        <v>2.5999550847692308</v>
      </c>
    </row>
    <row r="545" spans="1:10" x14ac:dyDescent="0.45">
      <c r="A545">
        <v>543</v>
      </c>
      <c r="B545">
        <v>0.1771142453071661</v>
      </c>
      <c r="C545">
        <v>13.54424328545702</v>
      </c>
      <c r="D545">
        <v>12.805999994277951</v>
      </c>
      <c r="E545" t="s">
        <v>6</v>
      </c>
      <c r="F545">
        <v>20</v>
      </c>
      <c r="G545" t="s">
        <v>7</v>
      </c>
      <c r="H545">
        <v>3</v>
      </c>
      <c r="I545" t="s">
        <v>8</v>
      </c>
      <c r="J545">
        <f>LOG10(Table1[[#This Row],[Time]])</f>
        <v>1.1074134972940948</v>
      </c>
    </row>
    <row r="546" spans="1:10" x14ac:dyDescent="0.45">
      <c r="A546">
        <v>544</v>
      </c>
      <c r="B546">
        <v>0.1771142453071661</v>
      </c>
      <c r="C546">
        <v>13.543009421532579</v>
      </c>
      <c r="D546">
        <v>17.76999998092651</v>
      </c>
      <c r="E546" t="s">
        <v>9</v>
      </c>
      <c r="F546">
        <v>20</v>
      </c>
      <c r="G546" t="s">
        <v>7</v>
      </c>
      <c r="H546">
        <v>3</v>
      </c>
      <c r="I546" t="s">
        <v>8</v>
      </c>
      <c r="J546">
        <f>LOG10(Table1[[#This Row],[Time]])</f>
        <v>1.2496874273391501</v>
      </c>
    </row>
    <row r="547" spans="1:10" x14ac:dyDescent="0.45">
      <c r="A547">
        <v>545</v>
      </c>
      <c r="B547">
        <v>0.8176329424563139</v>
      </c>
      <c r="C547">
        <v>0.85092286770841696</v>
      </c>
      <c r="D547">
        <v>280.76600003242493</v>
      </c>
      <c r="E547" t="s">
        <v>10</v>
      </c>
      <c r="F547">
        <v>20</v>
      </c>
      <c r="G547" t="s">
        <v>7</v>
      </c>
      <c r="H547">
        <v>3</v>
      </c>
      <c r="I547" t="s">
        <v>8</v>
      </c>
      <c r="J547">
        <f>LOG10(Table1[[#This Row],[Time]])</f>
        <v>2.4483445148098797</v>
      </c>
    </row>
    <row r="548" spans="1:10" x14ac:dyDescent="0.45">
      <c r="A548">
        <v>546</v>
      </c>
      <c r="B548">
        <v>0.26567136810626829</v>
      </c>
      <c r="C548">
        <v>11.95342371144088</v>
      </c>
      <c r="D548">
        <v>8.5130000114440918</v>
      </c>
      <c r="E548" t="s">
        <v>6</v>
      </c>
      <c r="F548">
        <v>30</v>
      </c>
      <c r="G548" t="s">
        <v>7</v>
      </c>
      <c r="H548">
        <v>3</v>
      </c>
      <c r="I548" t="s">
        <v>8</v>
      </c>
      <c r="J548">
        <f>LOG10(Table1[[#This Row],[Time]])</f>
        <v>0.93008263397619662</v>
      </c>
    </row>
    <row r="549" spans="1:10" x14ac:dyDescent="0.45">
      <c r="A549">
        <v>547</v>
      </c>
      <c r="B549">
        <v>0.26567136810626829</v>
      </c>
      <c r="C549">
        <v>11.95526065628559</v>
      </c>
      <c r="D549">
        <v>2.6109998226165771</v>
      </c>
      <c r="E549" t="s">
        <v>9</v>
      </c>
      <c r="F549">
        <v>30</v>
      </c>
      <c r="G549" t="s">
        <v>7</v>
      </c>
      <c r="H549">
        <v>3</v>
      </c>
      <c r="I549" t="s">
        <v>8</v>
      </c>
      <c r="J549">
        <f>LOG10(Table1[[#This Row],[Time]])</f>
        <v>0.41680684231829324</v>
      </c>
    </row>
    <row r="550" spans="1:10" x14ac:dyDescent="0.45">
      <c r="A550">
        <v>548</v>
      </c>
      <c r="B550">
        <v>0.81763294242903761</v>
      </c>
      <c r="C550">
        <v>0.85102713604187419</v>
      </c>
      <c r="D550">
        <v>227.6870000362396</v>
      </c>
      <c r="E550" t="s">
        <v>10</v>
      </c>
      <c r="F550">
        <v>30</v>
      </c>
      <c r="G550" t="s">
        <v>7</v>
      </c>
      <c r="H550">
        <v>3</v>
      </c>
      <c r="I550" t="s">
        <v>8</v>
      </c>
      <c r="J550">
        <f>LOG10(Table1[[#This Row],[Time]])</f>
        <v>2.3573382349467238</v>
      </c>
    </row>
    <row r="551" spans="1:10" x14ac:dyDescent="0.45">
      <c r="A551">
        <v>549</v>
      </c>
      <c r="B551">
        <v>0.3542284908471629</v>
      </c>
      <c r="C551">
        <v>10.36316756943943</v>
      </c>
      <c r="D551">
        <v>4.3180000782012939</v>
      </c>
      <c r="E551" t="s">
        <v>6</v>
      </c>
      <c r="F551">
        <v>40</v>
      </c>
      <c r="G551" t="s">
        <v>7</v>
      </c>
      <c r="H551">
        <v>3</v>
      </c>
      <c r="I551" t="s">
        <v>8</v>
      </c>
      <c r="J551">
        <f>LOG10(Table1[[#This Row],[Time]])</f>
        <v>0.63528264586351768</v>
      </c>
    </row>
    <row r="552" spans="1:10" x14ac:dyDescent="0.45">
      <c r="A552">
        <v>550</v>
      </c>
      <c r="B552">
        <v>0.3542284908555125</v>
      </c>
      <c r="C552">
        <v>10.362629220976499</v>
      </c>
      <c r="D552">
        <v>2.6940000057220459</v>
      </c>
      <c r="E552" t="s">
        <v>9</v>
      </c>
      <c r="F552">
        <v>40</v>
      </c>
      <c r="G552" t="s">
        <v>7</v>
      </c>
      <c r="H552">
        <v>3</v>
      </c>
      <c r="I552" t="s">
        <v>8</v>
      </c>
      <c r="J552">
        <f>LOG10(Table1[[#This Row],[Time]])</f>
        <v>0.43039759230940666</v>
      </c>
    </row>
    <row r="553" spans="1:10" x14ac:dyDescent="0.45">
      <c r="A553">
        <v>551</v>
      </c>
      <c r="B553">
        <v>0.81763294242927309</v>
      </c>
      <c r="C553">
        <v>0.85092286786260285</v>
      </c>
      <c r="D553">
        <v>120.4919998645782</v>
      </c>
      <c r="E553" t="s">
        <v>10</v>
      </c>
      <c r="F553">
        <v>40</v>
      </c>
      <c r="G553" t="s">
        <v>7</v>
      </c>
      <c r="H553">
        <v>3</v>
      </c>
      <c r="I553" t="s">
        <v>8</v>
      </c>
      <c r="J553">
        <f>LOG10(Table1[[#This Row],[Time]])</f>
        <v>2.0809582126369577</v>
      </c>
    </row>
    <row r="554" spans="1:10" x14ac:dyDescent="0.45">
      <c r="A554">
        <v>552</v>
      </c>
      <c r="B554">
        <v>0.44278561378936471</v>
      </c>
      <c r="C554">
        <v>8.7437648230999407</v>
      </c>
      <c r="D554">
        <v>25.511000156402591</v>
      </c>
      <c r="E554" t="s">
        <v>6</v>
      </c>
      <c r="F554">
        <v>50</v>
      </c>
      <c r="G554" t="s">
        <v>7</v>
      </c>
      <c r="H554">
        <v>3</v>
      </c>
      <c r="I554" t="s">
        <v>8</v>
      </c>
      <c r="J554">
        <f>LOG10(Table1[[#This Row],[Time]])</f>
        <v>1.4067274854185712</v>
      </c>
    </row>
    <row r="555" spans="1:10" x14ac:dyDescent="0.45">
      <c r="A555">
        <v>553</v>
      </c>
      <c r="B555">
        <v>0.44278561378936471</v>
      </c>
      <c r="C555">
        <v>8.7557547955560935</v>
      </c>
      <c r="D555">
        <v>11.55099987983704</v>
      </c>
      <c r="E555" t="s">
        <v>9</v>
      </c>
      <c r="F555">
        <v>50</v>
      </c>
      <c r="G555" t="s">
        <v>7</v>
      </c>
      <c r="H555">
        <v>3</v>
      </c>
      <c r="I555" t="s">
        <v>8</v>
      </c>
      <c r="J555">
        <f>LOG10(Table1[[#This Row],[Time]])</f>
        <v>1.0626195793364548</v>
      </c>
    </row>
    <row r="556" spans="1:10" x14ac:dyDescent="0.45">
      <c r="A556">
        <v>554</v>
      </c>
      <c r="B556">
        <v>0.81763294245766183</v>
      </c>
      <c r="C556">
        <v>0.85092286778551618</v>
      </c>
      <c r="D556">
        <v>385.11100006103521</v>
      </c>
      <c r="E556" t="s">
        <v>10</v>
      </c>
      <c r="F556">
        <v>50</v>
      </c>
      <c r="G556" t="s">
        <v>7</v>
      </c>
      <c r="H556">
        <v>3</v>
      </c>
      <c r="I556" t="s">
        <v>8</v>
      </c>
      <c r="J556">
        <f>LOG10(Table1[[#This Row],[Time]])</f>
        <v>2.5855859237060348</v>
      </c>
    </row>
    <row r="557" spans="1:10" x14ac:dyDescent="0.45">
      <c r="A557">
        <v>555</v>
      </c>
      <c r="B557">
        <v>0.53134273654723774</v>
      </c>
      <c r="C557">
        <v>7.1778179229257582</v>
      </c>
      <c r="D557">
        <v>8.5360000133514404</v>
      </c>
      <c r="E557" t="s">
        <v>6</v>
      </c>
      <c r="F557">
        <v>60</v>
      </c>
      <c r="G557" t="s">
        <v>7</v>
      </c>
      <c r="H557">
        <v>3</v>
      </c>
      <c r="I557" t="s">
        <v>8</v>
      </c>
      <c r="J557">
        <f>LOG10(Table1[[#This Row],[Time]])</f>
        <v>0.93125440709570784</v>
      </c>
    </row>
    <row r="558" spans="1:10" x14ac:dyDescent="0.45">
      <c r="A558">
        <v>556</v>
      </c>
      <c r="B558">
        <v>0.53134273654723774</v>
      </c>
      <c r="C558">
        <v>3.2031441084109251</v>
      </c>
      <c r="D558">
        <v>89.577000141143799</v>
      </c>
      <c r="E558" t="s">
        <v>9</v>
      </c>
      <c r="F558">
        <v>60</v>
      </c>
      <c r="G558" t="s">
        <v>7</v>
      </c>
      <c r="H558">
        <v>3</v>
      </c>
      <c r="I558" t="s">
        <v>8</v>
      </c>
      <c r="J558">
        <f>LOG10(Table1[[#This Row],[Time]])</f>
        <v>1.9521965141930326</v>
      </c>
    </row>
    <row r="559" spans="1:10" x14ac:dyDescent="0.45">
      <c r="A559">
        <v>557</v>
      </c>
      <c r="B559">
        <v>0.81763294251204865</v>
      </c>
      <c r="C559">
        <v>0.85103955158299982</v>
      </c>
      <c r="D559">
        <v>361.1949999332428</v>
      </c>
      <c r="E559" t="s">
        <v>10</v>
      </c>
      <c r="F559">
        <v>60</v>
      </c>
      <c r="G559" t="s">
        <v>7</v>
      </c>
      <c r="H559">
        <v>3</v>
      </c>
      <c r="I559" t="s">
        <v>8</v>
      </c>
      <c r="J559">
        <f>LOG10(Table1[[#This Row],[Time]])</f>
        <v>2.5577417296912137</v>
      </c>
    </row>
    <row r="560" spans="1:10" x14ac:dyDescent="0.45">
      <c r="A560">
        <v>558</v>
      </c>
      <c r="B560">
        <v>0.6198998593051106</v>
      </c>
      <c r="C560">
        <v>5.5542612346235556</v>
      </c>
      <c r="D560">
        <v>8.4730000495910645</v>
      </c>
      <c r="E560" t="s">
        <v>6</v>
      </c>
      <c r="F560">
        <v>70</v>
      </c>
      <c r="G560" t="s">
        <v>7</v>
      </c>
      <c r="H560">
        <v>3</v>
      </c>
      <c r="I560" t="s">
        <v>8</v>
      </c>
      <c r="J560">
        <f>LOG10(Table1[[#This Row],[Time]])</f>
        <v>0.92803720894873665</v>
      </c>
    </row>
    <row r="561" spans="1:10" x14ac:dyDescent="0.45">
      <c r="A561">
        <v>559</v>
      </c>
      <c r="B561">
        <v>0.6198998593051106</v>
      </c>
      <c r="C561">
        <v>5.5461768395225839</v>
      </c>
      <c r="D561">
        <v>16.869999885559078</v>
      </c>
      <c r="E561" t="s">
        <v>9</v>
      </c>
      <c r="F561">
        <v>70</v>
      </c>
      <c r="G561" t="s">
        <v>7</v>
      </c>
      <c r="H561">
        <v>3</v>
      </c>
      <c r="I561" t="s">
        <v>8</v>
      </c>
      <c r="J561">
        <f>LOG10(Table1[[#This Row],[Time]])</f>
        <v>1.2271150796430041</v>
      </c>
    </row>
    <row r="562" spans="1:10" x14ac:dyDescent="0.45">
      <c r="A562">
        <v>560</v>
      </c>
      <c r="B562">
        <v>0.81763294251205032</v>
      </c>
      <c r="C562">
        <v>0.85092292210244658</v>
      </c>
      <c r="D562">
        <v>217.712000131607</v>
      </c>
      <c r="E562" t="s">
        <v>10</v>
      </c>
      <c r="F562">
        <v>70</v>
      </c>
      <c r="G562" t="s">
        <v>7</v>
      </c>
      <c r="H562">
        <v>3</v>
      </c>
      <c r="I562" t="s">
        <v>8</v>
      </c>
      <c r="J562">
        <f>LOG10(Table1[[#This Row],[Time]])</f>
        <v>2.3378823677058018</v>
      </c>
    </row>
    <row r="563" spans="1:10" x14ac:dyDescent="0.45">
      <c r="A563">
        <v>561</v>
      </c>
      <c r="B563">
        <v>0.70845698206298369</v>
      </c>
      <c r="C563">
        <v>3.9494891639565282</v>
      </c>
      <c r="D563">
        <v>21.279999971389771</v>
      </c>
      <c r="E563" t="s">
        <v>6</v>
      </c>
      <c r="F563">
        <v>80</v>
      </c>
      <c r="G563" t="s">
        <v>7</v>
      </c>
      <c r="H563">
        <v>3</v>
      </c>
      <c r="I563" t="s">
        <v>8</v>
      </c>
      <c r="J563">
        <f>LOG10(Table1[[#This Row],[Time]])</f>
        <v>1.3279716230391165</v>
      </c>
    </row>
    <row r="564" spans="1:10" x14ac:dyDescent="0.45">
      <c r="A564">
        <v>562</v>
      </c>
      <c r="B564">
        <v>0.70845698206298369</v>
      </c>
      <c r="C564">
        <v>3.9377223851071652</v>
      </c>
      <c r="D564">
        <v>11.671999931335449</v>
      </c>
      <c r="E564" t="s">
        <v>9</v>
      </c>
      <c r="F564">
        <v>80</v>
      </c>
      <c r="G564" t="s">
        <v>7</v>
      </c>
      <c r="H564">
        <v>3</v>
      </c>
      <c r="I564" t="s">
        <v>8</v>
      </c>
      <c r="J564">
        <f>LOG10(Table1[[#This Row],[Time]])</f>
        <v>1.0671452763305087</v>
      </c>
    </row>
    <row r="565" spans="1:10" x14ac:dyDescent="0.45">
      <c r="A565">
        <v>563</v>
      </c>
      <c r="B565">
        <v>0.81763294245560247</v>
      </c>
      <c r="C565">
        <v>0.85092286782542204</v>
      </c>
      <c r="D565">
        <v>145.27900004386899</v>
      </c>
      <c r="E565" t="s">
        <v>10</v>
      </c>
      <c r="F565">
        <v>80</v>
      </c>
      <c r="G565" t="s">
        <v>7</v>
      </c>
      <c r="H565">
        <v>3</v>
      </c>
      <c r="I565" t="s">
        <v>8</v>
      </c>
      <c r="J565">
        <f>LOG10(Table1[[#This Row],[Time]])</f>
        <v>2.1622028419360655</v>
      </c>
    </row>
    <row r="566" spans="1:10" x14ac:dyDescent="0.45">
      <c r="A566">
        <v>564</v>
      </c>
      <c r="B566">
        <v>0.79701410482085655</v>
      </c>
      <c r="C566">
        <v>2.317337369372904</v>
      </c>
      <c r="D566">
        <v>24.847999811172489</v>
      </c>
      <c r="E566" t="s">
        <v>6</v>
      </c>
      <c r="F566">
        <v>90</v>
      </c>
      <c r="G566" t="s">
        <v>7</v>
      </c>
      <c r="H566">
        <v>3</v>
      </c>
      <c r="I566" t="s">
        <v>8</v>
      </c>
      <c r="J566">
        <f>LOG10(Table1[[#This Row],[Time]])</f>
        <v>1.3952914350841474</v>
      </c>
    </row>
    <row r="567" spans="1:10" x14ac:dyDescent="0.45">
      <c r="A567">
        <v>565</v>
      </c>
      <c r="B567">
        <v>0.81763294251181129</v>
      </c>
      <c r="C567">
        <v>0.85104175494110956</v>
      </c>
      <c r="D567">
        <v>57.516999959945679</v>
      </c>
      <c r="E567" t="s">
        <v>9</v>
      </c>
      <c r="F567">
        <v>90</v>
      </c>
      <c r="G567" t="s">
        <v>7</v>
      </c>
      <c r="H567">
        <v>3</v>
      </c>
      <c r="I567" t="s">
        <v>8</v>
      </c>
      <c r="J567">
        <f>LOG10(Table1[[#This Row],[Time]])</f>
        <v>1.7597962255177397</v>
      </c>
    </row>
    <row r="568" spans="1:10" x14ac:dyDescent="0.45">
      <c r="A568">
        <v>566</v>
      </c>
      <c r="B568">
        <v>0.79701322282198817</v>
      </c>
      <c r="C568">
        <v>2.1517002759100059</v>
      </c>
      <c r="D568">
        <v>9.9939999580383301</v>
      </c>
      <c r="E568" t="s">
        <v>10</v>
      </c>
      <c r="F568">
        <v>90</v>
      </c>
      <c r="G568" t="s">
        <v>7</v>
      </c>
      <c r="H568">
        <v>3</v>
      </c>
      <c r="I568" t="s">
        <v>8</v>
      </c>
      <c r="J568">
        <f>LOG10(Table1[[#This Row],[Time]])</f>
        <v>0.99973934328310177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8D408-4456-45B3-9DC5-4C7D3D844589}">
  <dimension ref="B1:M190"/>
  <sheetViews>
    <sheetView topLeftCell="A184" zoomScale="80" zoomScaleNormal="80" workbookViewId="0">
      <selection activeCell="H4" sqref="H4"/>
    </sheetView>
  </sheetViews>
  <sheetFormatPr defaultRowHeight="18.5" x14ac:dyDescent="0.45"/>
  <sheetData>
    <row r="1" spans="2:13" x14ac:dyDescent="0.45">
      <c r="B1" t="s">
        <v>33</v>
      </c>
      <c r="C1" t="s">
        <v>34</v>
      </c>
      <c r="D1" t="s">
        <v>35</v>
      </c>
      <c r="F1" t="s">
        <v>33</v>
      </c>
      <c r="G1" t="s">
        <v>34</v>
      </c>
      <c r="H1" t="s">
        <v>35</v>
      </c>
    </row>
    <row r="2" spans="2:13" x14ac:dyDescent="0.45">
      <c r="B2">
        <v>14.212</v>
      </c>
      <c r="C2">
        <v>9.0429999999999993</v>
      </c>
      <c r="D2">
        <v>7.0709999999999997</v>
      </c>
      <c r="F2">
        <f>LOG10(B2)</f>
        <v>1.1526551988172904</v>
      </c>
      <c r="G2">
        <f t="shared" ref="G2:H2" si="0">LOG10(C2)</f>
        <v>0.9563125308411945</v>
      </c>
      <c r="H2">
        <f t="shared" si="0"/>
        <v>0.84948083724398615</v>
      </c>
      <c r="K2" t="s">
        <v>33</v>
      </c>
      <c r="L2" t="s">
        <v>34</v>
      </c>
      <c r="M2" t="s">
        <v>35</v>
      </c>
    </row>
    <row r="3" spans="2:13" x14ac:dyDescent="0.45">
      <c r="B3">
        <v>14.38</v>
      </c>
      <c r="C3">
        <v>9.1590000000000007</v>
      </c>
      <c r="D3">
        <v>6.9729999999999999</v>
      </c>
      <c r="F3">
        <f t="shared" ref="F3:F66" si="1">LOG10(B3)</f>
        <v>1.1577588860468637</v>
      </c>
      <c r="G3">
        <f t="shared" ref="G3:G66" si="2">LOG10(C3)</f>
        <v>0.96184805901832426</v>
      </c>
      <c r="H3">
        <f t="shared" ref="H3:H66" si="3">LOG10(D3)</f>
        <v>0.84341966520491829</v>
      </c>
      <c r="J3" t="s">
        <v>20</v>
      </c>
      <c r="K3">
        <f>MIN(F2:F190)</f>
        <v>-4.1436155051677172E-2</v>
      </c>
      <c r="L3">
        <f t="shared" ref="L3:M3" si="4">MIN(G2:G190)</f>
        <v>-0.44009319012527703</v>
      </c>
      <c r="M3">
        <f t="shared" si="4"/>
        <v>-0.46470596206783066</v>
      </c>
    </row>
    <row r="4" spans="2:13" x14ac:dyDescent="0.45">
      <c r="B4">
        <v>12.526999999999999</v>
      </c>
      <c r="C4">
        <v>8.9529999999999994</v>
      </c>
      <c r="D4">
        <v>7.633</v>
      </c>
      <c r="F4">
        <f t="shared" si="1"/>
        <v>1.0978470774233366</v>
      </c>
      <c r="G4">
        <f t="shared" si="2"/>
        <v>0.95196858449291077</v>
      </c>
      <c r="H4">
        <f t="shared" si="3"/>
        <v>0.88269526238159712</v>
      </c>
      <c r="J4" t="s">
        <v>36</v>
      </c>
      <c r="K4">
        <f>_xlfn.QUARTILE.INC(F2:F190,1)</f>
        <v>0.65465775464952458</v>
      </c>
      <c r="L4">
        <f t="shared" ref="L4:M4" si="5">_xlfn.QUARTILE.INC(G2:G190,1)</f>
        <v>0.41680684231829324</v>
      </c>
      <c r="M4">
        <f t="shared" si="5"/>
        <v>0.56737930765097877</v>
      </c>
    </row>
    <row r="5" spans="2:13" x14ac:dyDescent="0.45">
      <c r="B5">
        <v>13.472</v>
      </c>
      <c r="C5">
        <v>8.1690000000000005</v>
      </c>
      <c r="D5">
        <v>6.2560000000000002</v>
      </c>
      <c r="F5">
        <f t="shared" si="1"/>
        <v>1.1294320741555743</v>
      </c>
      <c r="G5">
        <f t="shared" si="2"/>
        <v>0.91216889605962703</v>
      </c>
      <c r="H5">
        <f t="shared" si="3"/>
        <v>0.79629674005179163</v>
      </c>
      <c r="J5" t="s">
        <v>37</v>
      </c>
      <c r="K5">
        <f>_xlfn.QUARTILE.INC(F2:F190,2)</f>
        <v>0.98829134190748757</v>
      </c>
      <c r="L5">
        <f t="shared" ref="L5:M5" si="6">_xlfn.QUARTILE.INC(G2:G190,2)</f>
        <v>0.77887447200273952</v>
      </c>
      <c r="M5">
        <f t="shared" si="6"/>
        <v>0.79629674005179163</v>
      </c>
    </row>
    <row r="6" spans="2:13" x14ac:dyDescent="0.45">
      <c r="B6">
        <v>14.788</v>
      </c>
      <c r="C6">
        <v>6.7610000000000001</v>
      </c>
      <c r="D6">
        <v>5.69</v>
      </c>
      <c r="F6">
        <f t="shared" si="1"/>
        <v>1.1699094419010692</v>
      </c>
      <c r="G6">
        <f t="shared" si="2"/>
        <v>0.83001093593611786</v>
      </c>
      <c r="H6">
        <f t="shared" si="3"/>
        <v>0.75511226639507123</v>
      </c>
      <c r="J6" t="s">
        <v>38</v>
      </c>
      <c r="K6">
        <f>_xlfn.QUARTILE.INC(F2:F190,3)</f>
        <v>1.2312401489450753</v>
      </c>
      <c r="L6">
        <f t="shared" ref="L6:M6" si="7">_xlfn.QUARTILE.INC(G2:G190,3)</f>
        <v>1.2496874273391501</v>
      </c>
      <c r="M6">
        <f t="shared" si="7"/>
        <v>1.4773817532670528</v>
      </c>
    </row>
    <row r="7" spans="2:13" x14ac:dyDescent="0.45">
      <c r="B7">
        <v>9.2550000000000008</v>
      </c>
      <c r="C7">
        <v>5.9160000000000004</v>
      </c>
      <c r="D7">
        <v>4.6029999999999998</v>
      </c>
      <c r="F7">
        <f t="shared" si="1"/>
        <v>0.96637642308892291</v>
      </c>
      <c r="G7">
        <f t="shared" si="2"/>
        <v>0.77202816532485485</v>
      </c>
      <c r="H7">
        <f t="shared" si="3"/>
        <v>0.66304097489397418</v>
      </c>
      <c r="J7" t="s">
        <v>21</v>
      </c>
      <c r="K7">
        <f>MAX(F2:F190)</f>
        <v>2.0376017737431082</v>
      </c>
      <c r="L7">
        <f t="shared" ref="L7:M7" si="8">MAX(G2:G190)</f>
        <v>1.9521965141930326</v>
      </c>
      <c r="M7">
        <f t="shared" si="8"/>
        <v>2.5999550847692308</v>
      </c>
    </row>
    <row r="8" spans="2:13" x14ac:dyDescent="0.45">
      <c r="B8">
        <v>18.295000000000002</v>
      </c>
      <c r="C8">
        <v>6</v>
      </c>
      <c r="D8">
        <v>4.05</v>
      </c>
      <c r="F8">
        <f t="shared" si="1"/>
        <v>1.2623324138226264</v>
      </c>
      <c r="G8">
        <f t="shared" si="2"/>
        <v>0.77815125038364363</v>
      </c>
      <c r="H8">
        <f t="shared" si="3"/>
        <v>0.60745502321466849</v>
      </c>
    </row>
    <row r="9" spans="2:13" x14ac:dyDescent="0.45">
      <c r="B9">
        <v>7.5780000000000003</v>
      </c>
      <c r="C9">
        <v>4.1950000000000003</v>
      </c>
      <c r="D9">
        <v>3.6930000000000001</v>
      </c>
      <c r="F9">
        <f t="shared" si="1"/>
        <v>0.87955460093897442</v>
      </c>
      <c r="G9">
        <f t="shared" si="2"/>
        <v>0.62273196516471907</v>
      </c>
      <c r="H9">
        <f t="shared" si="3"/>
        <v>0.56737930765097877</v>
      </c>
      <c r="J9" t="s">
        <v>39</v>
      </c>
      <c r="K9" t="s">
        <v>33</v>
      </c>
      <c r="L9" t="s">
        <v>34</v>
      </c>
      <c r="M9" t="s">
        <v>35</v>
      </c>
    </row>
    <row r="10" spans="2:13" x14ac:dyDescent="0.45">
      <c r="B10">
        <v>12.553000000000001</v>
      </c>
      <c r="C10">
        <v>3.9769999999999999</v>
      </c>
      <c r="D10">
        <v>1.9610000000000001</v>
      </c>
      <c r="F10">
        <f t="shared" si="1"/>
        <v>1.0987475288248181</v>
      </c>
      <c r="G10">
        <f t="shared" si="2"/>
        <v>0.59955559098598032</v>
      </c>
      <c r="H10">
        <f t="shared" si="3"/>
        <v>0.29247759366778409</v>
      </c>
      <c r="K10">
        <f>K3</f>
        <v>-4.1436155051677172E-2</v>
      </c>
      <c r="L10">
        <f t="shared" ref="L10:M10" si="9">L3</f>
        <v>-0.44009319012527703</v>
      </c>
      <c r="M10">
        <f t="shared" si="9"/>
        <v>-0.46470596206783066</v>
      </c>
    </row>
    <row r="11" spans="2:13" x14ac:dyDescent="0.45">
      <c r="B11">
        <v>12.766999999999999</v>
      </c>
      <c r="C11">
        <v>10.074999999999999</v>
      </c>
      <c r="D11">
        <v>8.3710000000000004</v>
      </c>
      <c r="F11">
        <f t="shared" si="1"/>
        <v>1.1060888583824422</v>
      </c>
      <c r="G11">
        <f t="shared" si="2"/>
        <v>1.0032450548131471</v>
      </c>
      <c r="H11">
        <f t="shared" si="3"/>
        <v>0.9227773419287979</v>
      </c>
      <c r="K11">
        <f>K4-K3</f>
        <v>0.69609390970120177</v>
      </c>
      <c r="L11">
        <f t="shared" ref="L11:M11" si="10">L4-L3</f>
        <v>0.85690003244357027</v>
      </c>
      <c r="M11">
        <f t="shared" si="10"/>
        <v>1.0320852697188094</v>
      </c>
    </row>
    <row r="12" spans="2:13" x14ac:dyDescent="0.45">
      <c r="B12">
        <v>15.618</v>
      </c>
      <c r="C12">
        <v>9.8640000000000008</v>
      </c>
      <c r="D12">
        <v>7.9729999999999999</v>
      </c>
      <c r="F12">
        <f t="shared" si="1"/>
        <v>1.1936254184928794</v>
      </c>
      <c r="G12">
        <f t="shared" si="2"/>
        <v>0.99405306358767531</v>
      </c>
      <c r="H12">
        <f t="shared" si="3"/>
        <v>0.90162176409335715</v>
      </c>
      <c r="K12">
        <f t="shared" ref="K12:M14" si="11">K5-K4</f>
        <v>0.33363358725796299</v>
      </c>
      <c r="L12">
        <f t="shared" si="11"/>
        <v>0.36206762968444628</v>
      </c>
      <c r="M12">
        <f t="shared" si="11"/>
        <v>0.22891743240081286</v>
      </c>
    </row>
    <row r="13" spans="2:13" x14ac:dyDescent="0.45">
      <c r="B13">
        <v>16.265999999999998</v>
      </c>
      <c r="C13">
        <v>9.2859999999999996</v>
      </c>
      <c r="D13">
        <v>7.46</v>
      </c>
      <c r="F13">
        <f t="shared" si="1"/>
        <v>1.2112807679641291</v>
      </c>
      <c r="G13">
        <f t="shared" si="2"/>
        <v>0.96782867933015526</v>
      </c>
      <c r="H13">
        <f t="shared" si="3"/>
        <v>0.87273882747266884</v>
      </c>
      <c r="K13">
        <f t="shared" si="11"/>
        <v>0.2429488070375877</v>
      </c>
      <c r="L13">
        <f t="shared" si="11"/>
        <v>0.47081295533641054</v>
      </c>
      <c r="M13">
        <f t="shared" si="11"/>
        <v>0.68108501321526116</v>
      </c>
    </row>
    <row r="14" spans="2:13" x14ac:dyDescent="0.45">
      <c r="B14">
        <v>13.576000000000001</v>
      </c>
      <c r="C14">
        <v>8.3119999999999994</v>
      </c>
      <c r="D14">
        <v>6.2720000000000002</v>
      </c>
      <c r="F14">
        <f t="shared" si="1"/>
        <v>1.1327718293096194</v>
      </c>
      <c r="G14">
        <f t="shared" si="2"/>
        <v>0.91970553454912096</v>
      </c>
      <c r="H14">
        <f t="shared" si="3"/>
        <v>0.79740604967638207</v>
      </c>
      <c r="K14">
        <f t="shared" si="11"/>
        <v>0.80636162479803297</v>
      </c>
      <c r="L14">
        <f t="shared" si="11"/>
        <v>0.70250908685388258</v>
      </c>
      <c r="M14">
        <f t="shared" si="11"/>
        <v>1.122573331502178</v>
      </c>
    </row>
    <row r="15" spans="2:13" x14ac:dyDescent="0.45">
      <c r="B15">
        <v>8.0350000000000001</v>
      </c>
      <c r="C15">
        <v>7.7590000000000003</v>
      </c>
      <c r="D15">
        <v>5.7030000000000003</v>
      </c>
      <c r="F15">
        <f t="shared" si="1"/>
        <v>0.9049858810993634</v>
      </c>
      <c r="G15">
        <f t="shared" si="2"/>
        <v>0.88980575186808541</v>
      </c>
      <c r="H15">
        <f t="shared" si="3"/>
        <v>0.75610337158510554</v>
      </c>
    </row>
    <row r="16" spans="2:13" x14ac:dyDescent="0.45">
      <c r="B16">
        <v>15.404</v>
      </c>
      <c r="C16">
        <v>7.4020000000000001</v>
      </c>
      <c r="D16">
        <v>5.0129999999999999</v>
      </c>
      <c r="F16">
        <f t="shared" si="1"/>
        <v>1.1876335099506934</v>
      </c>
      <c r="G16">
        <f t="shared" si="2"/>
        <v>0.86934908075909301</v>
      </c>
      <c r="H16">
        <f t="shared" si="3"/>
        <v>0.70009770461305376</v>
      </c>
    </row>
    <row r="17" spans="2:13" x14ac:dyDescent="0.45">
      <c r="B17">
        <v>11.313000000000001</v>
      </c>
      <c r="C17">
        <v>7.0179999999999998</v>
      </c>
      <c r="D17">
        <v>5.5330000000000004</v>
      </c>
      <c r="F17">
        <f t="shared" si="1"/>
        <v>1.0535777871252827</v>
      </c>
      <c r="G17">
        <f t="shared" si="2"/>
        <v>0.84621336387938739</v>
      </c>
      <c r="H17">
        <f t="shared" si="3"/>
        <v>0.74296067021415246</v>
      </c>
    </row>
    <row r="18" spans="2:13" x14ac:dyDescent="0.45">
      <c r="B18">
        <v>13.962999999999999</v>
      </c>
      <c r="C18">
        <v>6.2910000000000004</v>
      </c>
      <c r="D18">
        <v>3.78</v>
      </c>
      <c r="F18">
        <f t="shared" si="1"/>
        <v>1.1449787380200307</v>
      </c>
      <c r="G18">
        <f t="shared" si="2"/>
        <v>0.79871968518500636</v>
      </c>
      <c r="H18">
        <f t="shared" si="3"/>
        <v>0.57749179983722532</v>
      </c>
    </row>
    <row r="19" spans="2:13" x14ac:dyDescent="0.45">
      <c r="B19">
        <v>8.4580000000000002</v>
      </c>
      <c r="C19">
        <v>3.91</v>
      </c>
      <c r="D19">
        <v>2.0529999999999999</v>
      </c>
      <c r="F19">
        <f t="shared" si="1"/>
        <v>0.92726768081088162</v>
      </c>
      <c r="G19">
        <f t="shared" si="2"/>
        <v>0.59217675739586684</v>
      </c>
      <c r="H19">
        <f t="shared" si="3"/>
        <v>0.31238894937059186</v>
      </c>
      <c r="J19" t="s">
        <v>4</v>
      </c>
      <c r="K19" t="s">
        <v>33</v>
      </c>
      <c r="L19" t="s">
        <v>34</v>
      </c>
      <c r="M19" t="s">
        <v>35</v>
      </c>
    </row>
    <row r="20" spans="2:13" x14ac:dyDescent="0.45">
      <c r="B20">
        <v>20.353999999999999</v>
      </c>
      <c r="C20">
        <v>10.643000000000001</v>
      </c>
      <c r="D20">
        <v>7.5289999999999999</v>
      </c>
      <c r="F20">
        <f t="shared" si="1"/>
        <v>1.3086497701813846</v>
      </c>
      <c r="G20">
        <f t="shared" si="2"/>
        <v>1.0270640621510454</v>
      </c>
      <c r="H20">
        <f t="shared" si="3"/>
        <v>0.87673729714066451</v>
      </c>
      <c r="J20">
        <v>1</v>
      </c>
      <c r="K20">
        <v>-2.4108927519588264E-2</v>
      </c>
      <c r="L20">
        <v>-0.44009319012527703</v>
      </c>
      <c r="M20">
        <v>-0.46470596206783066</v>
      </c>
    </row>
    <row r="21" spans="2:13" x14ac:dyDescent="0.45">
      <c r="B21">
        <v>19.824000000000002</v>
      </c>
      <c r="C21">
        <v>10.086</v>
      </c>
      <c r="D21">
        <v>7.7969999999999997</v>
      </c>
      <c r="F21">
        <f t="shared" si="1"/>
        <v>1.2971912890319883</v>
      </c>
      <c r="G21">
        <f t="shared" si="2"/>
        <v>1.0037189638231145</v>
      </c>
      <c r="H21">
        <f t="shared" si="3"/>
        <v>0.89192753422067506</v>
      </c>
      <c r="J21">
        <v>1</v>
      </c>
      <c r="K21">
        <v>0.16455146362591747</v>
      </c>
      <c r="L21">
        <v>5.6038136513176018E-2</v>
      </c>
      <c r="M21">
        <v>5.4036163503794032E-2</v>
      </c>
    </row>
    <row r="22" spans="2:13" x14ac:dyDescent="0.45">
      <c r="B22">
        <v>13.85</v>
      </c>
      <c r="C22">
        <v>10.263</v>
      </c>
      <c r="D22">
        <v>7.4459999999999997</v>
      </c>
      <c r="F22">
        <f t="shared" si="1"/>
        <v>1.1414497734004674</v>
      </c>
      <c r="G22">
        <f t="shared" si="2"/>
        <v>1.011274328904725</v>
      </c>
      <c r="H22">
        <f t="shared" si="3"/>
        <v>0.87192303188237341</v>
      </c>
      <c r="J22">
        <v>1</v>
      </c>
      <c r="K22">
        <v>0.53853082680268738</v>
      </c>
      <c r="L22">
        <v>0.49262005024934147</v>
      </c>
      <c r="M22">
        <v>0.47287562389334414</v>
      </c>
    </row>
    <row r="23" spans="2:13" x14ac:dyDescent="0.45">
      <c r="B23">
        <v>19.006</v>
      </c>
      <c r="C23">
        <v>8.1359999999999992</v>
      </c>
      <c r="D23">
        <v>7.2290000000000001</v>
      </c>
      <c r="F23">
        <f t="shared" si="1"/>
        <v>1.2788907249286785</v>
      </c>
      <c r="G23">
        <f t="shared" si="2"/>
        <v>0.91041093991468813</v>
      </c>
      <c r="H23">
        <f t="shared" si="3"/>
        <v>0.85907822474696938</v>
      </c>
      <c r="J23">
        <v>1</v>
      </c>
      <c r="K23">
        <v>0.16350383352370879</v>
      </c>
      <c r="L23">
        <v>1.6913235589688144E-2</v>
      </c>
      <c r="M23">
        <v>3.457055075296226E-2</v>
      </c>
    </row>
    <row r="24" spans="2:13" x14ac:dyDescent="0.45">
      <c r="B24">
        <v>11.170999999999999</v>
      </c>
      <c r="C24">
        <v>7.5149999999999997</v>
      </c>
      <c r="D24">
        <v>6.57</v>
      </c>
      <c r="F24">
        <f t="shared" si="1"/>
        <v>1.0480920518123722</v>
      </c>
      <c r="G24">
        <f t="shared" si="2"/>
        <v>0.87592898492292692</v>
      </c>
      <c r="H24">
        <f t="shared" si="3"/>
        <v>0.81756536955978076</v>
      </c>
      <c r="J24">
        <v>1</v>
      </c>
      <c r="K24">
        <v>0.27233387816844368</v>
      </c>
      <c r="L24">
        <v>0.15782295980483096</v>
      </c>
      <c r="M24">
        <v>0.1140769892326234</v>
      </c>
    </row>
    <row r="25" spans="2:13" x14ac:dyDescent="0.45">
      <c r="B25">
        <v>19.646999999999998</v>
      </c>
      <c r="C25">
        <v>6.3689999999999998</v>
      </c>
      <c r="D25">
        <v>6.0679999999999996</v>
      </c>
      <c r="F25">
        <f t="shared" si="1"/>
        <v>1.293296245148464</v>
      </c>
      <c r="G25">
        <f t="shared" si="2"/>
        <v>0.80407124888566117</v>
      </c>
      <c r="H25">
        <f t="shared" si="3"/>
        <v>0.78304557211469283</v>
      </c>
      <c r="J25">
        <v>2</v>
      </c>
      <c r="K25">
        <v>0.77173442538676928</v>
      </c>
      <c r="L25">
        <v>0.57898284270279055</v>
      </c>
      <c r="M25">
        <v>0.29247759366778409</v>
      </c>
    </row>
    <row r="26" spans="2:13" x14ac:dyDescent="0.45">
      <c r="B26">
        <v>5.9119999999999999</v>
      </c>
      <c r="C26">
        <v>6.4160000000000004</v>
      </c>
      <c r="D26">
        <v>4.9610000000000003</v>
      </c>
      <c r="F26">
        <f t="shared" si="1"/>
        <v>0.77173442538676928</v>
      </c>
      <c r="G26">
        <f t="shared" si="2"/>
        <v>0.80726435527610707</v>
      </c>
      <c r="H26">
        <f t="shared" si="3"/>
        <v>0.69556922703618562</v>
      </c>
      <c r="J26">
        <v>2</v>
      </c>
      <c r="K26">
        <v>0.27910049408205806</v>
      </c>
      <c r="L26">
        <v>0.2094526250815345</v>
      </c>
      <c r="M26">
        <v>0.34931911614392069</v>
      </c>
    </row>
    <row r="27" spans="2:13" x14ac:dyDescent="0.45">
      <c r="B27">
        <v>7.45</v>
      </c>
      <c r="C27">
        <v>5.2190000000000003</v>
      </c>
      <c r="D27">
        <v>4.1740000000000004</v>
      </c>
      <c r="F27">
        <f t="shared" si="1"/>
        <v>0.87215627274829288</v>
      </c>
      <c r="G27">
        <f t="shared" si="2"/>
        <v>0.71758729685546041</v>
      </c>
      <c r="H27">
        <f t="shared" si="3"/>
        <v>0.62055244472943527</v>
      </c>
      <c r="J27">
        <v>2</v>
      </c>
      <c r="K27">
        <v>9.0614853931640038E-2</v>
      </c>
      <c r="L27">
        <v>8.7493517138601873E-2</v>
      </c>
      <c r="M27">
        <v>0.14124886230298805</v>
      </c>
    </row>
    <row r="28" spans="2:13" x14ac:dyDescent="0.45">
      <c r="B28">
        <v>15.031000000000001</v>
      </c>
      <c r="C28">
        <v>3.7930000000000001</v>
      </c>
      <c r="D28">
        <v>2.5299999999999998</v>
      </c>
      <c r="F28">
        <f t="shared" si="1"/>
        <v>1.1769878748008109</v>
      </c>
      <c r="G28">
        <f t="shared" si="2"/>
        <v>0.57898284270279055</v>
      </c>
      <c r="H28">
        <f t="shared" si="3"/>
        <v>0.40312052117581787</v>
      </c>
      <c r="J28">
        <v>2</v>
      </c>
      <c r="K28">
        <v>4.91796908213189E-2</v>
      </c>
      <c r="L28">
        <v>8.3151310006832513E-2</v>
      </c>
      <c r="M28">
        <v>8.2455056199978505E-2</v>
      </c>
    </row>
    <row r="29" spans="2:13" x14ac:dyDescent="0.45">
      <c r="B29">
        <v>11.039</v>
      </c>
      <c r="C29">
        <v>9.4369999999999994</v>
      </c>
      <c r="D29">
        <v>8.2349999999999994</v>
      </c>
      <c r="F29">
        <f t="shared" si="1"/>
        <v>1.0429297333431597</v>
      </c>
      <c r="G29">
        <f t="shared" si="2"/>
        <v>0.97483395504853998</v>
      </c>
      <c r="H29">
        <f t="shared" si="3"/>
        <v>0.91566360350577314</v>
      </c>
      <c r="J29">
        <v>2</v>
      </c>
      <c r="K29">
        <v>0.11802030595959834</v>
      </c>
      <c r="L29">
        <v>6.7983767221285962E-2</v>
      </c>
      <c r="M29">
        <v>5.7276713614126562E-2</v>
      </c>
    </row>
    <row r="30" spans="2:13" x14ac:dyDescent="0.45">
      <c r="B30">
        <v>17.030999999999999</v>
      </c>
      <c r="C30">
        <v>10.255000000000001</v>
      </c>
      <c r="D30">
        <v>7.7069999999999999</v>
      </c>
      <c r="F30">
        <f t="shared" si="1"/>
        <v>1.2312401489450753</v>
      </c>
      <c r="G30">
        <f t="shared" si="2"/>
        <v>1.0109356647043852</v>
      </c>
      <c r="H30">
        <f t="shared" si="3"/>
        <v>0.88688535898600862</v>
      </c>
      <c r="J30">
        <v>3</v>
      </c>
      <c r="K30">
        <v>0.82652830634065155</v>
      </c>
      <c r="L30">
        <v>1.2111472498144922</v>
      </c>
      <c r="M30">
        <v>0.91163693312944216</v>
      </c>
    </row>
    <row r="31" spans="2:13" x14ac:dyDescent="0.45">
      <c r="B31">
        <v>10.516</v>
      </c>
      <c r="C31">
        <v>8.5500000000000007</v>
      </c>
      <c r="D31">
        <v>6.891</v>
      </c>
      <c r="F31">
        <f t="shared" si="1"/>
        <v>1.0218505774343252</v>
      </c>
      <c r="G31">
        <f t="shared" si="2"/>
        <v>0.9319661147281727</v>
      </c>
      <c r="H31">
        <f t="shared" si="3"/>
        <v>0.83828224991468847</v>
      </c>
      <c r="J31">
        <v>3</v>
      </c>
      <c r="K31">
        <v>0.19276016611725877</v>
      </c>
      <c r="L31">
        <v>0.27590601746835475</v>
      </c>
      <c r="M31">
        <v>0.40252522360316301</v>
      </c>
    </row>
    <row r="32" spans="2:13" x14ac:dyDescent="0.45">
      <c r="B32">
        <v>13.968</v>
      </c>
      <c r="C32">
        <v>6.9020000000000001</v>
      </c>
      <c r="D32">
        <v>4.2750000000000004</v>
      </c>
      <c r="F32">
        <f t="shared" si="1"/>
        <v>1.1451342263614945</v>
      </c>
      <c r="G32">
        <f t="shared" si="2"/>
        <v>0.83897495495546803</v>
      </c>
      <c r="H32">
        <f t="shared" si="3"/>
        <v>0.63093611906419145</v>
      </c>
      <c r="J32">
        <v>3</v>
      </c>
      <c r="K32">
        <v>0.20223008786436858</v>
      </c>
      <c r="L32">
        <v>5.4451091849012201E-2</v>
      </c>
      <c r="M32">
        <v>0.21093450326614316</v>
      </c>
    </row>
    <row r="33" spans="2:13" x14ac:dyDescent="0.45">
      <c r="B33">
        <v>7.0369999999999999</v>
      </c>
      <c r="C33">
        <v>6.8620000000000001</v>
      </c>
      <c r="D33">
        <v>4.391</v>
      </c>
      <c r="F33">
        <f t="shared" si="1"/>
        <v>0.84738755102739538</v>
      </c>
      <c r="G33">
        <f t="shared" si="2"/>
        <v>0.83645071372015456</v>
      </c>
      <c r="H33">
        <f t="shared" si="3"/>
        <v>0.64256343710438779</v>
      </c>
      <c r="J33">
        <v>3</v>
      </c>
      <c r="K33">
        <v>0.24200444868874049</v>
      </c>
      <c r="L33">
        <v>0.19562179945962566</v>
      </c>
      <c r="M33">
        <v>0.24759663786312269</v>
      </c>
    </row>
    <row r="34" spans="2:13" x14ac:dyDescent="0.45">
      <c r="B34">
        <v>18.091000000000001</v>
      </c>
      <c r="C34">
        <v>7.0410000000000004</v>
      </c>
      <c r="D34">
        <v>4.6029999999999998</v>
      </c>
      <c r="F34">
        <f t="shared" si="1"/>
        <v>1.2574625736303295</v>
      </c>
      <c r="G34">
        <f t="shared" si="2"/>
        <v>0.84763434431825502</v>
      </c>
      <c r="H34">
        <f t="shared" si="3"/>
        <v>0.66304097489397418</v>
      </c>
      <c r="J34">
        <v>3</v>
      </c>
      <c r="K34">
        <v>0.43168952200396871</v>
      </c>
      <c r="L34">
        <v>6.8551371866528932E-2</v>
      </c>
      <c r="M34">
        <v>0.15278897071811537</v>
      </c>
    </row>
    <row r="35" spans="2:13" x14ac:dyDescent="0.45">
      <c r="B35">
        <v>9.3119999999999994</v>
      </c>
      <c r="C35">
        <v>7.3609999999999998</v>
      </c>
      <c r="D35">
        <v>5.3730000000000002</v>
      </c>
      <c r="F35">
        <f t="shared" si="1"/>
        <v>0.96904296730581319</v>
      </c>
      <c r="G35">
        <f t="shared" si="2"/>
        <v>0.86693681773163933</v>
      </c>
      <c r="H35">
        <f t="shared" si="3"/>
        <v>0.73021684056869396</v>
      </c>
    </row>
    <row r="36" spans="2:13" x14ac:dyDescent="0.45">
      <c r="B36">
        <v>6.8090000000000002</v>
      </c>
      <c r="C36">
        <v>6.01</v>
      </c>
      <c r="D36">
        <v>4.1989999999999998</v>
      </c>
      <c r="F36">
        <f t="shared" si="1"/>
        <v>0.83308333417834302</v>
      </c>
      <c r="G36">
        <f t="shared" si="2"/>
        <v>0.77887447200273952</v>
      </c>
      <c r="H36">
        <f t="shared" si="3"/>
        <v>0.62314587463793969</v>
      </c>
    </row>
    <row r="37" spans="2:13" x14ac:dyDescent="0.45">
      <c r="B37">
        <v>11.847</v>
      </c>
      <c r="C37">
        <v>4.0759999999999996</v>
      </c>
      <c r="D37">
        <v>7.2880000000000003</v>
      </c>
      <c r="F37">
        <f t="shared" si="1"/>
        <v>1.0736083884562067</v>
      </c>
      <c r="G37">
        <f t="shared" si="2"/>
        <v>0.61023417533438873</v>
      </c>
      <c r="H37">
        <f t="shared" si="3"/>
        <v>0.86260836396494189</v>
      </c>
    </row>
    <row r="38" spans="2:13" x14ac:dyDescent="0.45">
      <c r="B38">
        <v>4.25</v>
      </c>
      <c r="C38">
        <v>4.1120000000000001</v>
      </c>
      <c r="D38">
        <v>6.5110000000000001</v>
      </c>
      <c r="F38">
        <f t="shared" si="1"/>
        <v>0.62838893005031149</v>
      </c>
      <c r="G38">
        <f t="shared" si="2"/>
        <v>0.61405310598721929</v>
      </c>
      <c r="H38">
        <f t="shared" si="3"/>
        <v>0.81364769534689663</v>
      </c>
    </row>
    <row r="39" spans="2:13" x14ac:dyDescent="0.45">
      <c r="B39">
        <v>1.3759999999999999</v>
      </c>
      <c r="C39">
        <v>4.1260000000000003</v>
      </c>
      <c r="D39">
        <v>5.5819999999999999</v>
      </c>
      <c r="F39">
        <f t="shared" si="1"/>
        <v>0.13861843389949247</v>
      </c>
      <c r="G39">
        <f t="shared" si="2"/>
        <v>0.61552922363713281</v>
      </c>
      <c r="H39">
        <f t="shared" si="3"/>
        <v>0.74678983215261219</v>
      </c>
    </row>
    <row r="40" spans="2:13" x14ac:dyDescent="0.45">
      <c r="B40">
        <v>4.6749999999999998</v>
      </c>
      <c r="C40">
        <v>4.077</v>
      </c>
      <c r="D40">
        <v>5.7990000000000004</v>
      </c>
      <c r="F40">
        <f t="shared" si="1"/>
        <v>0.66978161520853652</v>
      </c>
      <c r="G40">
        <f t="shared" si="2"/>
        <v>0.61034071145215674</v>
      </c>
      <c r="H40">
        <f t="shared" si="3"/>
        <v>0.76335310874821549</v>
      </c>
    </row>
    <row r="41" spans="2:13" x14ac:dyDescent="0.45">
      <c r="B41">
        <v>1.2509999999999999</v>
      </c>
      <c r="C41">
        <v>4.2119999999999997</v>
      </c>
      <c r="D41">
        <v>6.8689999999999998</v>
      </c>
      <c r="F41">
        <f t="shared" si="1"/>
        <v>9.7257309693419919E-2</v>
      </c>
      <c r="G41">
        <f t="shared" si="2"/>
        <v>0.62448836251344886</v>
      </c>
      <c r="H41">
        <f t="shared" si="3"/>
        <v>0.83689351637643372</v>
      </c>
    </row>
    <row r="42" spans="2:13" x14ac:dyDescent="0.45">
      <c r="B42">
        <v>4.8280000000000003</v>
      </c>
      <c r="C42">
        <v>4.0910000000000002</v>
      </c>
      <c r="D42">
        <v>5.548</v>
      </c>
      <c r="F42">
        <f t="shared" si="1"/>
        <v>0.68376726142531163</v>
      </c>
      <c r="G42">
        <f t="shared" si="2"/>
        <v>0.61182947949837374</v>
      </c>
      <c r="H42">
        <f t="shared" si="3"/>
        <v>0.74413645240124726</v>
      </c>
    </row>
    <row r="43" spans="2:13" x14ac:dyDescent="0.45">
      <c r="B43">
        <v>5.7439999999999998</v>
      </c>
      <c r="C43">
        <v>2.8170000000000002</v>
      </c>
      <c r="D43">
        <v>5.3019999999999996</v>
      </c>
      <c r="F43">
        <f t="shared" si="1"/>
        <v>0.75921443123424392</v>
      </c>
      <c r="G43">
        <f t="shared" si="2"/>
        <v>0.44978684698577337</v>
      </c>
      <c r="H43">
        <f t="shared" si="3"/>
        <v>0.72443972339707463</v>
      </c>
    </row>
    <row r="44" spans="2:13" x14ac:dyDescent="0.45">
      <c r="B44">
        <v>3.8540000000000001</v>
      </c>
      <c r="C44">
        <v>3.5619999999999998</v>
      </c>
      <c r="D44">
        <v>5.6539999999999999</v>
      </c>
      <c r="F44">
        <f t="shared" si="1"/>
        <v>0.58591171031943412</v>
      </c>
      <c r="G44">
        <f t="shared" si="2"/>
        <v>0.55169391512722477</v>
      </c>
      <c r="H44">
        <f t="shared" si="3"/>
        <v>0.75235580415350078</v>
      </c>
    </row>
    <row r="45" spans="2:13" x14ac:dyDescent="0.45">
      <c r="B45">
        <v>5.6920000000000002</v>
      </c>
      <c r="C45">
        <v>3.593</v>
      </c>
      <c r="D45">
        <v>5.15</v>
      </c>
      <c r="F45">
        <f t="shared" si="1"/>
        <v>0.75526489141224673</v>
      </c>
      <c r="G45">
        <f t="shared" si="2"/>
        <v>0.55545721720464947</v>
      </c>
      <c r="H45">
        <f t="shared" si="3"/>
        <v>0.71180722904119109</v>
      </c>
    </row>
    <row r="46" spans="2:13" x14ac:dyDescent="0.45">
      <c r="B46">
        <v>2.4289999999999998</v>
      </c>
      <c r="C46">
        <v>1.47</v>
      </c>
      <c r="D46">
        <v>4.0640000000000001</v>
      </c>
      <c r="F46">
        <f t="shared" si="1"/>
        <v>0.38542751480513054</v>
      </c>
      <c r="G46">
        <f t="shared" si="2"/>
        <v>0.16731733474817609</v>
      </c>
      <c r="H46">
        <f t="shared" si="3"/>
        <v>0.60895369927586285</v>
      </c>
    </row>
    <row r="47" spans="2:13" x14ac:dyDescent="0.45">
      <c r="B47">
        <v>4.6399999999999997</v>
      </c>
      <c r="C47">
        <v>4.1539999999999999</v>
      </c>
      <c r="D47">
        <v>6.1580000000000004</v>
      </c>
      <c r="F47">
        <f t="shared" si="1"/>
        <v>0.66651798055488087</v>
      </c>
      <c r="G47">
        <f t="shared" si="2"/>
        <v>0.61846649219908034</v>
      </c>
      <c r="H47">
        <f t="shared" si="3"/>
        <v>0.78943968456717928</v>
      </c>
    </row>
    <row r="48" spans="2:13" x14ac:dyDescent="0.45">
      <c r="B48">
        <v>4.2530000000000001</v>
      </c>
      <c r="C48">
        <v>4.0990000000000002</v>
      </c>
      <c r="D48">
        <v>5.0259999999999998</v>
      </c>
      <c r="F48">
        <f t="shared" si="1"/>
        <v>0.62869538271402337</v>
      </c>
      <c r="G48">
        <f t="shared" si="2"/>
        <v>0.61267791831650176</v>
      </c>
      <c r="H48">
        <f t="shared" si="3"/>
        <v>0.7012224842565572</v>
      </c>
    </row>
    <row r="49" spans="2:8" x14ac:dyDescent="0.45">
      <c r="B49">
        <v>4.3760000000000003</v>
      </c>
      <c r="C49">
        <v>1.9219999999999999</v>
      </c>
      <c r="D49">
        <v>1.7829999999999999</v>
      </c>
      <c r="F49">
        <f t="shared" si="1"/>
        <v>0.64107731332537443</v>
      </c>
      <c r="G49">
        <f t="shared" si="2"/>
        <v>0.28375338333252653</v>
      </c>
      <c r="H49">
        <f t="shared" si="3"/>
        <v>0.25115134317535459</v>
      </c>
    </row>
    <row r="50" spans="2:8" x14ac:dyDescent="0.45">
      <c r="B50">
        <v>6.6189999999999998</v>
      </c>
      <c r="C50">
        <v>2.62</v>
      </c>
      <c r="D50">
        <v>4.5640000000000001</v>
      </c>
      <c r="F50">
        <f t="shared" si="1"/>
        <v>0.82079238108820374</v>
      </c>
      <c r="G50">
        <f t="shared" si="2"/>
        <v>0.41830129131974547</v>
      </c>
      <c r="H50">
        <f t="shared" si="3"/>
        <v>0.65934563574617699</v>
      </c>
    </row>
    <row r="51" spans="2:8" x14ac:dyDescent="0.45">
      <c r="B51">
        <v>1.9950000000000001</v>
      </c>
      <c r="C51">
        <v>4.069</v>
      </c>
      <c r="D51">
        <v>4.4560000000000004</v>
      </c>
      <c r="F51">
        <f t="shared" si="1"/>
        <v>0.29994290002276708</v>
      </c>
      <c r="G51">
        <f t="shared" si="2"/>
        <v>0.60948768985328527</v>
      </c>
      <c r="H51">
        <f t="shared" si="3"/>
        <v>0.64894518216567254</v>
      </c>
    </row>
    <row r="52" spans="2:8" x14ac:dyDescent="0.45">
      <c r="B52">
        <v>5.3360000000000003</v>
      </c>
      <c r="C52">
        <v>2.133</v>
      </c>
      <c r="D52">
        <v>5.1180000000000003</v>
      </c>
      <c r="F52">
        <f t="shared" si="1"/>
        <v>0.72721582090849257</v>
      </c>
      <c r="G52">
        <f t="shared" si="2"/>
        <v>0.32899085544942874</v>
      </c>
      <c r="H52">
        <f t="shared" si="3"/>
        <v>0.70910028155116667</v>
      </c>
    </row>
    <row r="53" spans="2:8" x14ac:dyDescent="0.45">
      <c r="B53">
        <v>5.2889999999999997</v>
      </c>
      <c r="C53">
        <v>2.927</v>
      </c>
      <c r="D53">
        <v>4.4859999999999998</v>
      </c>
      <c r="F53">
        <f t="shared" si="1"/>
        <v>0.72337356701898448</v>
      </c>
      <c r="G53">
        <f t="shared" si="2"/>
        <v>0.46642272243379196</v>
      </c>
      <c r="H53">
        <f t="shared" si="3"/>
        <v>0.65185926924694892</v>
      </c>
    </row>
    <row r="54" spans="2:8" x14ac:dyDescent="0.45">
      <c r="B54">
        <v>2.585</v>
      </c>
      <c r="C54">
        <v>3.1469999999999998</v>
      </c>
      <c r="D54">
        <v>3.1320000000000001</v>
      </c>
      <c r="F54">
        <f t="shared" si="1"/>
        <v>0.4124605474299613</v>
      </c>
      <c r="G54">
        <f t="shared" si="2"/>
        <v>0.49789674291322028</v>
      </c>
      <c r="H54">
        <f t="shared" si="3"/>
        <v>0.49582175338590578</v>
      </c>
    </row>
    <row r="55" spans="2:8" x14ac:dyDescent="0.45">
      <c r="B55">
        <v>4.5149999999999997</v>
      </c>
      <c r="C55">
        <v>2.3330000000000002</v>
      </c>
      <c r="D55">
        <v>2.15</v>
      </c>
      <c r="F55">
        <f t="shared" si="1"/>
        <v>0.65465775464952458</v>
      </c>
      <c r="G55">
        <f t="shared" si="2"/>
        <v>0.36791473879375264</v>
      </c>
      <c r="H55">
        <f t="shared" si="3"/>
        <v>0.33243845991560533</v>
      </c>
    </row>
    <row r="56" spans="2:8" x14ac:dyDescent="0.45">
      <c r="B56">
        <v>23.707000000000001</v>
      </c>
      <c r="C56">
        <v>62.759</v>
      </c>
      <c r="D56">
        <v>75.5</v>
      </c>
      <c r="F56">
        <f t="shared" si="1"/>
        <v>1.3748765997024033</v>
      </c>
      <c r="G56">
        <f t="shared" si="2"/>
        <v>1.7976760149349453</v>
      </c>
      <c r="H56">
        <f t="shared" si="3"/>
        <v>1.8779469516291882</v>
      </c>
    </row>
    <row r="57" spans="2:8" x14ac:dyDescent="0.45">
      <c r="B57">
        <v>78.561999999999998</v>
      </c>
      <c r="C57">
        <v>59.719000000000001</v>
      </c>
      <c r="D57">
        <v>72.77</v>
      </c>
      <c r="F57">
        <f t="shared" si="1"/>
        <v>1.8952125310149881</v>
      </c>
      <c r="G57">
        <f t="shared" si="2"/>
        <v>1.7761125268139049</v>
      </c>
      <c r="H57">
        <f t="shared" si="3"/>
        <v>1.8619523749214517</v>
      </c>
    </row>
    <row r="58" spans="2:8" x14ac:dyDescent="0.45">
      <c r="B58">
        <v>18.733000000000001</v>
      </c>
      <c r="C58">
        <v>58.649000000000001</v>
      </c>
      <c r="D58">
        <v>71.953999999999994</v>
      </c>
      <c r="F58">
        <f t="shared" si="1"/>
        <v>1.2726073331208261</v>
      </c>
      <c r="G58">
        <f t="shared" si="2"/>
        <v>1.7682606115379185</v>
      </c>
      <c r="H58">
        <f t="shared" si="3"/>
        <v>1.8570549418395583</v>
      </c>
    </row>
    <row r="59" spans="2:8" x14ac:dyDescent="0.45">
      <c r="B59">
        <v>15.677</v>
      </c>
      <c r="C59">
        <v>40.822000000000003</v>
      </c>
      <c r="D59">
        <v>57.962000000000003</v>
      </c>
      <c r="F59">
        <f t="shared" si="1"/>
        <v>1.1952629583420615</v>
      </c>
      <c r="G59">
        <f t="shared" si="2"/>
        <v>1.6108942783733391</v>
      </c>
      <c r="H59">
        <f t="shared" si="3"/>
        <v>1.7631433625475521</v>
      </c>
    </row>
    <row r="60" spans="2:8" x14ac:dyDescent="0.45">
      <c r="B60">
        <v>23.338000000000001</v>
      </c>
      <c r="C60">
        <v>39.69</v>
      </c>
      <c r="D60">
        <v>47.921999999999997</v>
      </c>
      <c r="F60">
        <f t="shared" si="1"/>
        <v>1.3680636355062434</v>
      </c>
      <c r="G60">
        <f t="shared" si="2"/>
        <v>1.5986810989071634</v>
      </c>
      <c r="H60">
        <f t="shared" si="3"/>
        <v>1.6805349348161152</v>
      </c>
    </row>
    <row r="61" spans="2:8" x14ac:dyDescent="0.45">
      <c r="B61">
        <v>9.5630000000000006</v>
      </c>
      <c r="C61">
        <v>30.725000000000001</v>
      </c>
      <c r="D61">
        <v>33.503999999999998</v>
      </c>
      <c r="F61">
        <f t="shared" si="1"/>
        <v>0.98059415577622022</v>
      </c>
      <c r="G61">
        <f t="shared" si="2"/>
        <v>1.4874918915584918</v>
      </c>
      <c r="H61">
        <f t="shared" si="3"/>
        <v>1.5250966599987483</v>
      </c>
    </row>
    <row r="62" spans="2:8" x14ac:dyDescent="0.45">
      <c r="B62">
        <v>16.654</v>
      </c>
      <c r="C62">
        <v>30.663</v>
      </c>
      <c r="D62">
        <v>26.98</v>
      </c>
      <c r="F62">
        <f t="shared" si="1"/>
        <v>1.2215185603222789</v>
      </c>
      <c r="G62">
        <f t="shared" si="2"/>
        <v>1.4866146430072023</v>
      </c>
      <c r="H62">
        <f t="shared" si="3"/>
        <v>1.4310419453358854</v>
      </c>
    </row>
    <row r="63" spans="2:8" x14ac:dyDescent="0.45">
      <c r="B63">
        <v>9.8940000000000001</v>
      </c>
      <c r="C63">
        <v>17.867999999999999</v>
      </c>
      <c r="D63">
        <v>20.599</v>
      </c>
      <c r="F63">
        <f t="shared" si="1"/>
        <v>0.99537190602816239</v>
      </c>
      <c r="G63">
        <f t="shared" si="2"/>
        <v>1.252075943799801</v>
      </c>
      <c r="H63">
        <f t="shared" si="3"/>
        <v>1.3138461376010284</v>
      </c>
    </row>
    <row r="64" spans="2:8" x14ac:dyDescent="0.45">
      <c r="B64">
        <v>9.3190000000000008</v>
      </c>
      <c r="C64">
        <v>19.225999999999999</v>
      </c>
      <c r="D64">
        <v>9.1199999999999992</v>
      </c>
      <c r="F64">
        <f t="shared" si="1"/>
        <v>0.96936931173352747</v>
      </c>
      <c r="G64">
        <f t="shared" si="2"/>
        <v>1.2838889379760563</v>
      </c>
      <c r="H64">
        <f t="shared" si="3"/>
        <v>0.95999483832841614</v>
      </c>
    </row>
    <row r="65" spans="2:8" x14ac:dyDescent="0.45">
      <c r="B65">
        <v>27.116</v>
      </c>
      <c r="C65">
        <v>55.639000000000003</v>
      </c>
      <c r="D65">
        <v>47.125</v>
      </c>
      <c r="F65">
        <f t="shared" si="1"/>
        <v>1.4332256252374049</v>
      </c>
      <c r="G65">
        <f t="shared" si="2"/>
        <v>1.7453793158134547</v>
      </c>
      <c r="H65">
        <f t="shared" si="3"/>
        <v>1.6732513632138493</v>
      </c>
    </row>
    <row r="66" spans="2:8" x14ac:dyDescent="0.45">
      <c r="B66">
        <v>44.198</v>
      </c>
      <c r="C66">
        <v>53.564</v>
      </c>
      <c r="D66">
        <v>38.433</v>
      </c>
      <c r="F66">
        <f t="shared" si="1"/>
        <v>1.6454026175704555</v>
      </c>
      <c r="G66">
        <f t="shared" si="2"/>
        <v>1.7288730013695151</v>
      </c>
      <c r="H66">
        <f t="shared" si="3"/>
        <v>1.5847042859109841</v>
      </c>
    </row>
    <row r="67" spans="2:8" x14ac:dyDescent="0.45">
      <c r="B67">
        <v>12.369</v>
      </c>
      <c r="C67">
        <v>51.469000000000001</v>
      </c>
      <c r="D67">
        <v>31.553000000000001</v>
      </c>
      <c r="F67">
        <f t="shared" ref="F67:F130" si="12">LOG10(B67)</f>
        <v>1.0923345895210208</v>
      </c>
      <c r="G67">
        <f t="shared" ref="G67:G130" si="13">LOG10(C67)</f>
        <v>1.7115457303504054</v>
      </c>
      <c r="H67">
        <f t="shared" ref="H67:H130" si="14">LOG10(D67)</f>
        <v>1.4990406574472177</v>
      </c>
    </row>
    <row r="68" spans="2:8" x14ac:dyDescent="0.45">
      <c r="B68">
        <v>35.232999999999997</v>
      </c>
      <c r="C68">
        <v>39.533999999999999</v>
      </c>
      <c r="D68">
        <v>24.329000000000001</v>
      </c>
      <c r="F68">
        <f t="shared" si="12"/>
        <v>1.5469496238220468</v>
      </c>
      <c r="G68">
        <f t="shared" si="13"/>
        <v>1.59697075793118</v>
      </c>
      <c r="H68">
        <f t="shared" si="14"/>
        <v>1.3861242584003117</v>
      </c>
    </row>
    <row r="69" spans="2:8" x14ac:dyDescent="0.45">
      <c r="B69">
        <v>31.175999999999998</v>
      </c>
      <c r="C69">
        <v>34.793999999999997</v>
      </c>
      <c r="D69">
        <v>22.183</v>
      </c>
      <c r="F69">
        <f t="shared" si="12"/>
        <v>1.4938203927846339</v>
      </c>
      <c r="G69">
        <f t="shared" si="13"/>
        <v>1.5415043591318591</v>
      </c>
      <c r="H69">
        <f t="shared" si="14"/>
        <v>1.3460202792045572</v>
      </c>
    </row>
    <row r="70" spans="2:8" x14ac:dyDescent="0.45">
      <c r="B70">
        <v>33.198999999999998</v>
      </c>
      <c r="C70">
        <v>34.756</v>
      </c>
      <c r="D70">
        <v>17.709</v>
      </c>
      <c r="F70">
        <f t="shared" si="12"/>
        <v>1.5211250023479335</v>
      </c>
      <c r="G70">
        <f t="shared" si="13"/>
        <v>1.5410297885508526</v>
      </c>
      <c r="H70">
        <f t="shared" si="14"/>
        <v>1.2481940379408571</v>
      </c>
    </row>
    <row r="71" spans="2:8" x14ac:dyDescent="0.45">
      <c r="B71">
        <v>15.452</v>
      </c>
      <c r="C71">
        <v>34.622</v>
      </c>
      <c r="D71">
        <v>22.384</v>
      </c>
      <c r="F71">
        <f t="shared" si="12"/>
        <v>1.1889846994727826</v>
      </c>
      <c r="G71">
        <f t="shared" si="13"/>
        <v>1.5393521520395352</v>
      </c>
      <c r="H71">
        <f t="shared" si="14"/>
        <v>1.3499376971477524</v>
      </c>
    </row>
    <row r="72" spans="2:8" x14ac:dyDescent="0.45">
      <c r="B72">
        <v>11.045999999999999</v>
      </c>
      <c r="C72">
        <v>23.367000000000001</v>
      </c>
      <c r="D72">
        <v>16.073</v>
      </c>
      <c r="F72">
        <f t="shared" si="12"/>
        <v>1.0432050388876584</v>
      </c>
      <c r="G72">
        <f t="shared" si="13"/>
        <v>1.3686029585591826</v>
      </c>
      <c r="H72">
        <f t="shared" si="14"/>
        <v>1.2060969447065666</v>
      </c>
    </row>
    <row r="73" spans="2:8" x14ac:dyDescent="0.45">
      <c r="B73">
        <v>9.734</v>
      </c>
      <c r="C73">
        <v>19.36</v>
      </c>
      <c r="D73">
        <v>8.4369999999999994</v>
      </c>
      <c r="F73">
        <f t="shared" si="12"/>
        <v>0.98829134190748757</v>
      </c>
      <c r="G73">
        <f t="shared" si="13"/>
        <v>1.2869053529723748</v>
      </c>
      <c r="H73">
        <f t="shared" si="14"/>
        <v>0.92618804910720598</v>
      </c>
    </row>
    <row r="74" spans="2:8" x14ac:dyDescent="0.45">
      <c r="B74">
        <v>18.571999999999999</v>
      </c>
      <c r="C74">
        <v>63.926000000000002</v>
      </c>
      <c r="D74">
        <v>84.233000000000004</v>
      </c>
      <c r="F74">
        <f t="shared" si="12"/>
        <v>1.2688586749941364</v>
      </c>
      <c r="G74">
        <f t="shared" si="13"/>
        <v>1.8056775304580137</v>
      </c>
      <c r="H74">
        <f t="shared" si="14"/>
        <v>1.9254822685799864</v>
      </c>
    </row>
    <row r="75" spans="2:8" x14ac:dyDescent="0.45">
      <c r="B75">
        <v>15.978999999999999</v>
      </c>
      <c r="C75">
        <v>60.884</v>
      </c>
      <c r="D75">
        <v>65.445999999999998</v>
      </c>
      <c r="F75">
        <f t="shared" si="12"/>
        <v>1.203549596750741</v>
      </c>
      <c r="G75">
        <f t="shared" si="13"/>
        <v>1.7845031772852036</v>
      </c>
      <c r="H75">
        <f t="shared" si="14"/>
        <v>1.8158831080141404</v>
      </c>
    </row>
    <row r="76" spans="2:8" x14ac:dyDescent="0.45">
      <c r="B76">
        <v>19.483000000000001</v>
      </c>
      <c r="C76">
        <v>59.706000000000003</v>
      </c>
      <c r="D76">
        <v>75.650999999999996</v>
      </c>
      <c r="F76">
        <f t="shared" si="12"/>
        <v>1.28965583052675</v>
      </c>
      <c r="G76">
        <f t="shared" si="13"/>
        <v>1.7760179766227884</v>
      </c>
      <c r="H76">
        <f t="shared" si="14"/>
        <v>1.8788146731604152</v>
      </c>
    </row>
    <row r="77" spans="2:8" x14ac:dyDescent="0.45">
      <c r="B77">
        <v>66.628</v>
      </c>
      <c r="C77">
        <v>40.951000000000001</v>
      </c>
      <c r="D77">
        <v>60.567999999999998</v>
      </c>
      <c r="F77">
        <f t="shared" si="12"/>
        <v>1.8236567770682253</v>
      </c>
      <c r="G77">
        <f t="shared" si="13"/>
        <v>1.6122645114487999</v>
      </c>
      <c r="H77">
        <f t="shared" si="14"/>
        <v>1.7822432331761897</v>
      </c>
    </row>
    <row r="78" spans="2:8" x14ac:dyDescent="0.45">
      <c r="B78">
        <v>11.97</v>
      </c>
      <c r="C78">
        <v>34.238999999999997</v>
      </c>
      <c r="D78">
        <v>50.901000000000003</v>
      </c>
      <c r="F78">
        <f t="shared" si="12"/>
        <v>1.0780941504064108</v>
      </c>
      <c r="G78">
        <f t="shared" si="13"/>
        <v>1.5345210719857247</v>
      </c>
      <c r="H78">
        <f t="shared" si="14"/>
        <v>1.7067263145610378</v>
      </c>
    </row>
    <row r="79" spans="2:8" x14ac:dyDescent="0.45">
      <c r="B79">
        <v>44.343000000000004</v>
      </c>
      <c r="C79">
        <v>31.206</v>
      </c>
      <c r="D79">
        <v>34.789000000000001</v>
      </c>
      <c r="F79">
        <f t="shared" si="12"/>
        <v>1.6468250717142341</v>
      </c>
      <c r="G79">
        <f t="shared" si="13"/>
        <v>1.4942381041584758</v>
      </c>
      <c r="H79">
        <f t="shared" si="14"/>
        <v>1.5414419452545254</v>
      </c>
    </row>
    <row r="80" spans="2:8" x14ac:dyDescent="0.45">
      <c r="B80">
        <v>6.7069999999999999</v>
      </c>
      <c r="C80">
        <v>30.888000000000002</v>
      </c>
      <c r="D80">
        <v>16.443999999999999</v>
      </c>
      <c r="F80">
        <f t="shared" si="12"/>
        <v>0.82652830634065155</v>
      </c>
      <c r="G80">
        <f t="shared" si="13"/>
        <v>1.4897897886159928</v>
      </c>
      <c r="H80">
        <f t="shared" si="14"/>
        <v>1.2160074681083122</v>
      </c>
    </row>
    <row r="81" spans="2:8" x14ac:dyDescent="0.45">
      <c r="B81">
        <v>8.6959999999999997</v>
      </c>
      <c r="C81">
        <v>16.260999999999999</v>
      </c>
      <c r="D81">
        <v>20.629000000000001</v>
      </c>
      <c r="F81">
        <f t="shared" si="12"/>
        <v>0.93931953107823807</v>
      </c>
      <c r="G81">
        <f t="shared" si="13"/>
        <v>1.2111472498144922</v>
      </c>
      <c r="H81">
        <f t="shared" si="14"/>
        <v>1.3144781758641819</v>
      </c>
    </row>
    <row r="82" spans="2:8" x14ac:dyDescent="0.45">
      <c r="B82">
        <v>7.5179999999999998</v>
      </c>
      <c r="C82">
        <v>19.353999999999999</v>
      </c>
      <c r="D82">
        <v>8.1590000000000007</v>
      </c>
      <c r="F82">
        <f t="shared" si="12"/>
        <v>0.87610232137779365</v>
      </c>
      <c r="G82">
        <f t="shared" si="13"/>
        <v>1.2867707367140557</v>
      </c>
      <c r="H82">
        <f t="shared" si="14"/>
        <v>0.91163693312944216</v>
      </c>
    </row>
    <row r="83" spans="2:8" x14ac:dyDescent="0.45">
      <c r="B83">
        <v>35.755000000000003</v>
      </c>
      <c r="C83">
        <v>56.662999999999997</v>
      </c>
      <c r="D83">
        <v>46.484000000000002</v>
      </c>
      <c r="F83">
        <f t="shared" si="12"/>
        <v>1.5533367823768884</v>
      </c>
      <c r="G83">
        <f t="shared" si="13"/>
        <v>1.7532995643417566</v>
      </c>
      <c r="H83">
        <f t="shared" si="14"/>
        <v>1.6673034925144263</v>
      </c>
    </row>
    <row r="84" spans="2:8" x14ac:dyDescent="0.45">
      <c r="B84">
        <v>52.186999999999998</v>
      </c>
      <c r="C84">
        <v>57.536000000000001</v>
      </c>
      <c r="D84">
        <v>50.914999999999999</v>
      </c>
      <c r="F84">
        <f t="shared" si="12"/>
        <v>1.7175623319025288</v>
      </c>
      <c r="G84">
        <f t="shared" si="13"/>
        <v>1.759939665717116</v>
      </c>
      <c r="H84">
        <f t="shared" si="14"/>
        <v>1.7068457481036041</v>
      </c>
    </row>
    <row r="85" spans="2:8" x14ac:dyDescent="0.45">
      <c r="B85">
        <v>46.161999999999999</v>
      </c>
      <c r="C85">
        <v>54.81</v>
      </c>
      <c r="D85">
        <v>40.734999999999999</v>
      </c>
      <c r="F85">
        <f t="shared" si="12"/>
        <v>1.6642846166586678</v>
      </c>
      <c r="G85">
        <f t="shared" si="13"/>
        <v>1.7388598020722001</v>
      </c>
      <c r="H85">
        <f t="shared" si="14"/>
        <v>1.6099677206466616</v>
      </c>
    </row>
    <row r="86" spans="2:8" x14ac:dyDescent="0.45">
      <c r="B86">
        <v>42.655999999999999</v>
      </c>
      <c r="C86">
        <v>39.478999999999999</v>
      </c>
      <c r="D86">
        <v>27.693000000000001</v>
      </c>
      <c r="F86">
        <f t="shared" si="12"/>
        <v>1.6299801277337651</v>
      </c>
      <c r="G86">
        <f t="shared" si="13"/>
        <v>1.5963661434914649</v>
      </c>
      <c r="H86">
        <f t="shared" si="14"/>
        <v>1.4423700056867834</v>
      </c>
    </row>
    <row r="87" spans="2:8" x14ac:dyDescent="0.45">
      <c r="B87">
        <v>53.137</v>
      </c>
      <c r="C87">
        <v>40.957999999999998</v>
      </c>
      <c r="D87">
        <v>22.957999999999998</v>
      </c>
      <c r="F87">
        <f t="shared" si="12"/>
        <v>1.7253970314400093</v>
      </c>
      <c r="G87">
        <f t="shared" si="13"/>
        <v>1.612338741664789</v>
      </c>
      <c r="H87">
        <f t="shared" si="14"/>
        <v>1.3609340515483865</v>
      </c>
    </row>
    <row r="88" spans="2:8" x14ac:dyDescent="0.45">
      <c r="B88">
        <v>19.719000000000001</v>
      </c>
      <c r="C88">
        <v>40.024000000000001</v>
      </c>
      <c r="D88">
        <v>37.04</v>
      </c>
      <c r="F88">
        <f t="shared" si="12"/>
        <v>1.2948848870000302</v>
      </c>
      <c r="G88">
        <f t="shared" si="13"/>
        <v>1.6023204898753527</v>
      </c>
      <c r="H88">
        <f t="shared" si="14"/>
        <v>1.5686709780098966</v>
      </c>
    </row>
    <row r="89" spans="2:8" x14ac:dyDescent="0.45">
      <c r="B89">
        <v>16.216000000000001</v>
      </c>
      <c r="C89">
        <v>38.993000000000002</v>
      </c>
      <c r="D89">
        <v>21.425000000000001</v>
      </c>
      <c r="F89">
        <f t="shared" si="12"/>
        <v>1.2099437356849523</v>
      </c>
      <c r="G89">
        <f t="shared" si="13"/>
        <v>1.5909866497384995</v>
      </c>
      <c r="H89">
        <f t="shared" si="14"/>
        <v>1.3309208305952358</v>
      </c>
    </row>
    <row r="90" spans="2:8" x14ac:dyDescent="0.45">
      <c r="B90">
        <v>9.2810000000000006</v>
      </c>
      <c r="C90">
        <v>22.305</v>
      </c>
      <c r="D90">
        <v>14.092000000000001</v>
      </c>
      <c r="F90">
        <f t="shared" si="12"/>
        <v>0.96759477267188976</v>
      </c>
      <c r="G90">
        <f t="shared" si="13"/>
        <v>1.3484022275776355</v>
      </c>
      <c r="H90">
        <f t="shared" si="14"/>
        <v>1.1489726345092048</v>
      </c>
    </row>
    <row r="91" spans="2:8" x14ac:dyDescent="0.45">
      <c r="B91">
        <v>33.459000000000003</v>
      </c>
      <c r="C91">
        <v>19.324000000000002</v>
      </c>
      <c r="D91">
        <v>33.106999999999999</v>
      </c>
      <c r="F91">
        <f t="shared" si="12"/>
        <v>1.5245129569201059</v>
      </c>
      <c r="G91">
        <f t="shared" si="13"/>
        <v>1.2860970288144822</v>
      </c>
      <c r="H91">
        <f t="shared" si="14"/>
        <v>1.5199198288198879</v>
      </c>
    </row>
    <row r="92" spans="2:8" x14ac:dyDescent="0.45">
      <c r="B92">
        <v>13.82</v>
      </c>
      <c r="C92">
        <v>0.62</v>
      </c>
      <c r="D92">
        <v>195.27500000000001</v>
      </c>
      <c r="F92">
        <f t="shared" si="12"/>
        <v>1.1405080430381795</v>
      </c>
      <c r="G92">
        <f t="shared" si="13"/>
        <v>-0.20760831050174613</v>
      </c>
      <c r="H92">
        <f t="shared" si="14"/>
        <v>2.2906466464777031</v>
      </c>
    </row>
    <row r="93" spans="2:8" x14ac:dyDescent="0.45">
      <c r="B93">
        <v>1.379</v>
      </c>
      <c r="C93">
        <v>0.61599999999999999</v>
      </c>
      <c r="D93">
        <v>17.637</v>
      </c>
      <c r="F93">
        <f t="shared" si="12"/>
        <v>0.13956426617584977</v>
      </c>
      <c r="G93">
        <f t="shared" si="13"/>
        <v>-0.21041928783557454</v>
      </c>
      <c r="H93">
        <f t="shared" si="14"/>
        <v>1.2464247149087442</v>
      </c>
    </row>
    <row r="94" spans="2:8" x14ac:dyDescent="0.45">
      <c r="B94">
        <v>17.193000000000001</v>
      </c>
      <c r="C94">
        <v>0.55900000000000005</v>
      </c>
      <c r="D94">
        <v>163.99700000000001</v>
      </c>
      <c r="F94">
        <f t="shared" si="12"/>
        <v>1.235351663177412</v>
      </c>
      <c r="G94">
        <f t="shared" si="13"/>
        <v>-0.25258819211357664</v>
      </c>
      <c r="H94">
        <f t="shared" si="14"/>
        <v>2.2148359035637806</v>
      </c>
    </row>
    <row r="95" spans="2:8" x14ac:dyDescent="0.45">
      <c r="B95">
        <v>11.685</v>
      </c>
      <c r="C95">
        <v>0.57499999999999996</v>
      </c>
      <c r="D95">
        <v>155.26</v>
      </c>
      <c r="F95">
        <f t="shared" si="12"/>
        <v>1.0676287167282457</v>
      </c>
      <c r="G95">
        <f t="shared" si="13"/>
        <v>-0.24033215531036956</v>
      </c>
      <c r="H95">
        <f t="shared" si="14"/>
        <v>2.1910595818273979</v>
      </c>
    </row>
    <row r="96" spans="2:8" x14ac:dyDescent="0.45">
      <c r="B96">
        <v>18.856999999999999</v>
      </c>
      <c r="C96">
        <v>9.6760000000000002</v>
      </c>
      <c r="D96">
        <v>113.337</v>
      </c>
      <c r="F96">
        <f t="shared" si="12"/>
        <v>1.2754726010694191</v>
      </c>
      <c r="G96">
        <f t="shared" si="13"/>
        <v>0.98569585968984208</v>
      </c>
      <c r="H96">
        <f t="shared" si="14"/>
        <v>2.0543717127991332</v>
      </c>
    </row>
    <row r="97" spans="2:8" x14ac:dyDescent="0.45">
      <c r="B97">
        <v>1.4019999999999999</v>
      </c>
      <c r="C97">
        <v>0.55900000000000005</v>
      </c>
      <c r="D97">
        <v>41.356999999999999</v>
      </c>
      <c r="F97">
        <f t="shared" si="12"/>
        <v>0.14674801363063983</v>
      </c>
      <c r="G97">
        <f t="shared" si="13"/>
        <v>-0.25258819211357664</v>
      </c>
      <c r="H97">
        <f t="shared" si="14"/>
        <v>1.6165490278929564</v>
      </c>
    </row>
    <row r="98" spans="2:8" x14ac:dyDescent="0.45">
      <c r="B98">
        <v>19.279</v>
      </c>
      <c r="C98">
        <v>0.60299999999999998</v>
      </c>
      <c r="D98">
        <v>74.975999999999999</v>
      </c>
      <c r="F98">
        <f t="shared" si="12"/>
        <v>1.2850845033352187</v>
      </c>
      <c r="G98">
        <f t="shared" si="13"/>
        <v>-0.21968268785984871</v>
      </c>
      <c r="H98">
        <f t="shared" si="14"/>
        <v>1.8749222669168688</v>
      </c>
    </row>
    <row r="99" spans="2:8" x14ac:dyDescent="0.45">
      <c r="B99">
        <v>10.657999999999999</v>
      </c>
      <c r="C99">
        <v>3.2240000000000002</v>
      </c>
      <c r="D99">
        <v>51.079000000000001</v>
      </c>
      <c r="F99">
        <f t="shared" si="12"/>
        <v>1.027675715904893</v>
      </c>
      <c r="G99">
        <f t="shared" si="13"/>
        <v>0.50839503313305301</v>
      </c>
      <c r="H99">
        <f t="shared" si="14"/>
        <v>1.7082423862669243</v>
      </c>
    </row>
    <row r="100" spans="2:8" x14ac:dyDescent="0.45">
      <c r="B100">
        <v>2.3570000000000002</v>
      </c>
      <c r="C100">
        <v>12.359</v>
      </c>
      <c r="D100">
        <v>30.018000000000001</v>
      </c>
      <c r="F100">
        <f t="shared" si="12"/>
        <v>0.37235958252432383</v>
      </c>
      <c r="G100">
        <f t="shared" si="13"/>
        <v>1.0919833322373118</v>
      </c>
      <c r="H100">
        <f t="shared" si="14"/>
        <v>1.4773817532670528</v>
      </c>
    </row>
    <row r="101" spans="2:8" x14ac:dyDescent="0.45">
      <c r="B101">
        <v>12.997999999999999</v>
      </c>
      <c r="C101">
        <v>4.0380000000000003</v>
      </c>
      <c r="D101">
        <v>185.21199999999999</v>
      </c>
      <c r="F101">
        <f t="shared" si="12"/>
        <v>1.1138765326310525</v>
      </c>
      <c r="G101">
        <f t="shared" si="13"/>
        <v>0.60616631460762049</v>
      </c>
      <c r="H101">
        <f t="shared" si="14"/>
        <v>2.2676691214655156</v>
      </c>
    </row>
    <row r="102" spans="2:8" x14ac:dyDescent="0.45">
      <c r="B102">
        <v>2.37</v>
      </c>
      <c r="C102">
        <v>1.052</v>
      </c>
      <c r="D102">
        <v>65.897999999999996</v>
      </c>
      <c r="F102">
        <f t="shared" si="12"/>
        <v>0.37474834601010387</v>
      </c>
      <c r="G102">
        <f t="shared" si="13"/>
        <v>2.201573981772028E-2</v>
      </c>
      <c r="H102">
        <f t="shared" si="14"/>
        <v>1.8188722339848371</v>
      </c>
    </row>
    <row r="103" spans="2:8" x14ac:dyDescent="0.45">
      <c r="B103">
        <v>2.972</v>
      </c>
      <c r="C103">
        <v>7.7750000000000004</v>
      </c>
      <c r="D103">
        <v>109.782</v>
      </c>
      <c r="F103">
        <f t="shared" si="12"/>
        <v>0.47304880508853769</v>
      </c>
      <c r="G103">
        <f t="shared" si="13"/>
        <v>0.8907003976988751</v>
      </c>
      <c r="H103">
        <f t="shared" si="14"/>
        <v>2.0405311384610072</v>
      </c>
    </row>
    <row r="104" spans="2:8" x14ac:dyDescent="0.45">
      <c r="B104">
        <v>17.225000000000001</v>
      </c>
      <c r="C104">
        <v>4.6180000000000003</v>
      </c>
      <c r="D104">
        <v>101.149</v>
      </c>
      <c r="F104">
        <f t="shared" si="12"/>
        <v>1.2361592305796634</v>
      </c>
      <c r="G104">
        <f t="shared" si="13"/>
        <v>0.66445392858115759</v>
      </c>
      <c r="H104">
        <f t="shared" si="14"/>
        <v>2.0049615935168217</v>
      </c>
    </row>
    <row r="105" spans="2:8" x14ac:dyDescent="0.45">
      <c r="B105">
        <v>3.6749999999999998</v>
      </c>
      <c r="C105">
        <v>3.3029999999999999</v>
      </c>
      <c r="D105">
        <v>86.081999999999994</v>
      </c>
      <c r="F105">
        <f t="shared" si="12"/>
        <v>0.56525734342021372</v>
      </c>
      <c r="G105">
        <f t="shared" si="13"/>
        <v>0.51890857369141419</v>
      </c>
      <c r="H105">
        <f t="shared" si="14"/>
        <v>1.934912348690268</v>
      </c>
    </row>
    <row r="106" spans="2:8" x14ac:dyDescent="0.45">
      <c r="B106">
        <v>18.382000000000001</v>
      </c>
      <c r="C106">
        <v>3.2349999999999999</v>
      </c>
      <c r="D106">
        <v>83.903000000000006</v>
      </c>
      <c r="F106">
        <f t="shared" si="12"/>
        <v>1.2643927617677173</v>
      </c>
      <c r="G106">
        <f t="shared" si="13"/>
        <v>0.50987428500471921</v>
      </c>
      <c r="H106">
        <f t="shared" si="14"/>
        <v>1.9237774895551933</v>
      </c>
    </row>
    <row r="107" spans="2:8" x14ac:dyDescent="0.45">
      <c r="B107">
        <v>15.961</v>
      </c>
      <c r="C107">
        <v>20.425000000000001</v>
      </c>
      <c r="D107">
        <v>51.957000000000001</v>
      </c>
      <c r="F107">
        <f t="shared" si="12"/>
        <v>1.2030600975959609</v>
      </c>
      <c r="G107">
        <f t="shared" si="13"/>
        <v>1.3101620652044532</v>
      </c>
      <c r="H107">
        <f t="shared" si="14"/>
        <v>1.7156440669379558</v>
      </c>
    </row>
    <row r="108" spans="2:8" x14ac:dyDescent="0.45">
      <c r="B108">
        <v>4.2270000000000003</v>
      </c>
      <c r="C108">
        <v>4.5019999999999998</v>
      </c>
      <c r="D108">
        <v>36.526000000000003</v>
      </c>
      <c r="F108">
        <f t="shared" si="12"/>
        <v>0.6260322478290189</v>
      </c>
      <c r="G108">
        <f t="shared" si="13"/>
        <v>0.65340549066450115</v>
      </c>
      <c r="H108">
        <f t="shared" si="14"/>
        <v>1.5626021147784588</v>
      </c>
    </row>
    <row r="109" spans="2:8" x14ac:dyDescent="0.45">
      <c r="B109">
        <v>2.431</v>
      </c>
      <c r="C109">
        <v>3.1280000000000001</v>
      </c>
      <c r="D109">
        <v>9.5709999999999997</v>
      </c>
      <c r="F109">
        <f t="shared" si="12"/>
        <v>0.38578495884333575</v>
      </c>
      <c r="G109">
        <f t="shared" si="13"/>
        <v>0.49526674438781043</v>
      </c>
      <c r="H109">
        <f t="shared" si="14"/>
        <v>0.98095731622962012</v>
      </c>
    </row>
    <row r="110" spans="2:8" x14ac:dyDescent="0.45">
      <c r="B110">
        <v>0.9549999237060548</v>
      </c>
      <c r="C110">
        <v>0.38299989700317377</v>
      </c>
      <c r="D110">
        <v>0.37999987602233881</v>
      </c>
      <c r="F110">
        <f t="shared" si="12"/>
        <v>-1.9996663111584261E-2</v>
      </c>
      <c r="G110">
        <f t="shared" si="13"/>
        <v>-0.41680134282239373</v>
      </c>
      <c r="H110">
        <f t="shared" si="14"/>
        <v>-0.42021654507482908</v>
      </c>
    </row>
    <row r="111" spans="2:8" x14ac:dyDescent="0.45">
      <c r="B111">
        <v>0.9459998607635498</v>
      </c>
      <c r="C111">
        <v>0.45099997520446777</v>
      </c>
      <c r="D111">
        <v>0.39999985694885248</v>
      </c>
      <c r="F111">
        <f t="shared" si="12"/>
        <v>-2.4108927519588264E-2</v>
      </c>
      <c r="G111">
        <f t="shared" si="13"/>
        <v>-0.34582348199911955</v>
      </c>
      <c r="H111">
        <f t="shared" si="14"/>
        <v>-0.39794016398787535</v>
      </c>
    </row>
    <row r="112" spans="2:8" x14ac:dyDescent="0.45">
      <c r="B112">
        <v>1.136999845504761</v>
      </c>
      <c r="C112">
        <v>0.41100001335144037</v>
      </c>
      <c r="D112">
        <v>0.37800002098083491</v>
      </c>
      <c r="F112">
        <f t="shared" si="12"/>
        <v>5.5760405675919167E-2</v>
      </c>
      <c r="G112">
        <f t="shared" si="13"/>
        <v>-0.38615816401576342</v>
      </c>
      <c r="H112">
        <f t="shared" si="14"/>
        <v>-0.42250817605732344</v>
      </c>
    </row>
    <row r="113" spans="2:8" x14ac:dyDescent="0.45">
      <c r="B113">
        <v>1.7070000171661379</v>
      </c>
      <c r="C113">
        <v>0.37699985504150391</v>
      </c>
      <c r="D113">
        <v>0.36400008201599121</v>
      </c>
      <c r="F113">
        <f t="shared" si="12"/>
        <v>0.2322335254821378</v>
      </c>
      <c r="G113">
        <f t="shared" si="13"/>
        <v>-0.42365881678276701</v>
      </c>
      <c r="H113">
        <f t="shared" si="14"/>
        <v>-0.43889851849630557</v>
      </c>
    </row>
    <row r="114" spans="2:8" x14ac:dyDescent="0.45">
      <c r="B114">
        <v>0.99500012397766124</v>
      </c>
      <c r="C114">
        <v>0.36899995803833008</v>
      </c>
      <c r="D114">
        <v>0.3470001220703125</v>
      </c>
      <c r="F114">
        <f t="shared" si="12"/>
        <v>-2.1768651408968537E-3</v>
      </c>
      <c r="G114">
        <f t="shared" si="13"/>
        <v>-0.43297368322772212</v>
      </c>
      <c r="H114">
        <f t="shared" si="14"/>
        <v>-0.45967037242972053</v>
      </c>
    </row>
    <row r="115" spans="2:8" x14ac:dyDescent="0.45">
      <c r="B115">
        <v>1.233999967575073</v>
      </c>
      <c r="C115">
        <v>0.37700009346008301</v>
      </c>
      <c r="D115">
        <v>0.34299993515014648</v>
      </c>
      <c r="F115">
        <f t="shared" si="12"/>
        <v>9.1315148285580211E-2</v>
      </c>
      <c r="G115">
        <f t="shared" si="13"/>
        <v>-0.42365854213056442</v>
      </c>
      <c r="H115">
        <f t="shared" si="14"/>
        <v>-0.46470596206783066</v>
      </c>
    </row>
    <row r="116" spans="2:8" x14ac:dyDescent="0.45">
      <c r="B116">
        <v>1.3580000400543211</v>
      </c>
      <c r="C116">
        <v>0.41499996185302729</v>
      </c>
      <c r="D116">
        <v>0.38199996948242188</v>
      </c>
      <c r="F116">
        <f t="shared" si="12"/>
        <v>0.13289978275403394</v>
      </c>
      <c r="G116">
        <f t="shared" si="13"/>
        <v>-0.38195194320843867</v>
      </c>
      <c r="H116">
        <f t="shared" si="14"/>
        <v>-0.41793667178362193</v>
      </c>
    </row>
    <row r="117" spans="2:8" x14ac:dyDescent="0.45">
      <c r="B117">
        <v>1.405999898910522</v>
      </c>
      <c r="C117">
        <v>0.3630001544952392</v>
      </c>
      <c r="D117">
        <v>0.35100007057189941</v>
      </c>
      <c r="F117">
        <f t="shared" si="12"/>
        <v>0.14798528945862446</v>
      </c>
      <c r="G117">
        <f t="shared" si="13"/>
        <v>-0.44009319012527703</v>
      </c>
      <c r="H117">
        <f t="shared" si="14"/>
        <v>-0.45469279621513486</v>
      </c>
    </row>
    <row r="118" spans="2:8" x14ac:dyDescent="0.45">
      <c r="B118">
        <v>1.0399999618530269</v>
      </c>
      <c r="C118">
        <v>0.37800002098083491</v>
      </c>
      <c r="D118">
        <v>0.39499998092651362</v>
      </c>
      <c r="F118">
        <f t="shared" si="12"/>
        <v>1.7033323368953218E-2</v>
      </c>
      <c r="G118">
        <f t="shared" si="13"/>
        <v>-0.42250817605732344</v>
      </c>
      <c r="H118">
        <f t="shared" si="14"/>
        <v>-0.40340292534445138</v>
      </c>
    </row>
    <row r="119" spans="2:8" x14ac:dyDescent="0.45">
      <c r="B119">
        <v>1.747999906539917</v>
      </c>
      <c r="C119">
        <v>1.6419999599456789</v>
      </c>
      <c r="D119">
        <v>1.469000101089478</v>
      </c>
      <c r="F119">
        <f t="shared" si="12"/>
        <v>0.24254140507801844</v>
      </c>
      <c r="G119">
        <f t="shared" si="13"/>
        <v>0.21537314218940806</v>
      </c>
      <c r="H119">
        <f t="shared" si="14"/>
        <v>0.16702182567630208</v>
      </c>
    </row>
    <row r="120" spans="2:8" x14ac:dyDescent="0.45">
      <c r="B120">
        <v>2.4309999942779541</v>
      </c>
      <c r="C120">
        <v>1.5870001316070561</v>
      </c>
      <c r="D120">
        <v>1.385999917984009</v>
      </c>
      <c r="F120">
        <f t="shared" si="12"/>
        <v>0.38578495782110089</v>
      </c>
      <c r="G120">
        <f t="shared" si="13"/>
        <v>0.20057696277010709</v>
      </c>
      <c r="H120">
        <f t="shared" si="14"/>
        <v>0.14176320457658637</v>
      </c>
    </row>
    <row r="121" spans="2:8" x14ac:dyDescent="0.45">
      <c r="B121">
        <v>1.6730000972747801</v>
      </c>
      <c r="C121">
        <v>1.471999883651733</v>
      </c>
      <c r="D121">
        <v>1.445000171661377</v>
      </c>
      <c r="F121">
        <f t="shared" si="12"/>
        <v>0.22349596621397788</v>
      </c>
      <c r="G121">
        <f t="shared" si="13"/>
        <v>0.1679077756744336</v>
      </c>
      <c r="H121">
        <f t="shared" si="14"/>
        <v>0.15986789868535858</v>
      </c>
    </row>
    <row r="122" spans="2:8" x14ac:dyDescent="0.45">
      <c r="B122">
        <v>1.976999998092652</v>
      </c>
      <c r="C122">
        <v>1.5179998874664311</v>
      </c>
      <c r="D122">
        <v>1.4079999923706059</v>
      </c>
      <c r="F122">
        <f t="shared" si="12"/>
        <v>0.29600666889467853</v>
      </c>
      <c r="G122">
        <f t="shared" si="13"/>
        <v>0.18127173936400054</v>
      </c>
      <c r="H122">
        <f t="shared" si="14"/>
        <v>0.1486026524528237</v>
      </c>
    </row>
    <row r="123" spans="2:8" x14ac:dyDescent="0.45">
      <c r="B123">
        <v>2.0769999027252202</v>
      </c>
      <c r="C123">
        <v>1.630000114440918</v>
      </c>
      <c r="D123">
        <v>1.301000118255615</v>
      </c>
      <c r="F123">
        <f t="shared" si="12"/>
        <v>0.31743647619523341</v>
      </c>
      <c r="G123">
        <f t="shared" si="13"/>
        <v>0.2121876348954041</v>
      </c>
      <c r="H123">
        <f t="shared" si="14"/>
        <v>0.11427733603718865</v>
      </c>
    </row>
    <row r="124" spans="2:8" x14ac:dyDescent="0.45">
      <c r="B124">
        <v>2.4190001487731929</v>
      </c>
      <c r="C124">
        <v>1.370999813079834</v>
      </c>
      <c r="D124">
        <v>1.3309998512268071</v>
      </c>
      <c r="F124">
        <f t="shared" si="12"/>
        <v>0.38363589507183204</v>
      </c>
      <c r="G124">
        <f t="shared" si="13"/>
        <v>0.13703739557842426</v>
      </c>
      <c r="H124">
        <f t="shared" si="14"/>
        <v>0.12417800693118876</v>
      </c>
    </row>
    <row r="125" spans="2:8" x14ac:dyDescent="0.45">
      <c r="B125">
        <v>1.1690001487731929</v>
      </c>
      <c r="C125">
        <v>1.55400013923645</v>
      </c>
      <c r="D125">
        <v>1.424999952316284</v>
      </c>
      <c r="F125">
        <f t="shared" si="12"/>
        <v>6.7814566432475382E-2</v>
      </c>
      <c r="G125">
        <f t="shared" si="13"/>
        <v>0.19145105337713433</v>
      </c>
      <c r="H125">
        <f t="shared" si="14"/>
        <v>0.15381484981205526</v>
      </c>
    </row>
    <row r="126" spans="2:8" x14ac:dyDescent="0.45">
      <c r="B126">
        <v>1.6700000762939451</v>
      </c>
      <c r="C126">
        <v>1.3890001773834231</v>
      </c>
      <c r="D126">
        <v>1.221999883651733</v>
      </c>
      <c r="F126">
        <f t="shared" si="12"/>
        <v>0.22271649098832497</v>
      </c>
      <c r="G126">
        <f t="shared" si="13"/>
        <v>0.14270230119955718</v>
      </c>
      <c r="H126">
        <f t="shared" si="14"/>
        <v>8.7071164556770483E-2</v>
      </c>
    </row>
    <row r="127" spans="2:8" x14ac:dyDescent="0.45">
      <c r="B127">
        <v>1.5659999847412109</v>
      </c>
      <c r="C127">
        <v>1.1529998779296879</v>
      </c>
      <c r="D127">
        <v>0.92400002479553223</v>
      </c>
      <c r="F127">
        <f t="shared" si="12"/>
        <v>0.19479175349024649</v>
      </c>
      <c r="G127">
        <f t="shared" si="13"/>
        <v>6.1829261315110351E-2</v>
      </c>
      <c r="H127">
        <f t="shared" si="14"/>
        <v>-3.4328017125604689E-2</v>
      </c>
    </row>
    <row r="128" spans="2:8" x14ac:dyDescent="0.45">
      <c r="B128">
        <v>4.0449998378753662</v>
      </c>
      <c r="C128">
        <v>5.5529999732971191</v>
      </c>
      <c r="D128">
        <v>5.0520000457763672</v>
      </c>
      <c r="F128">
        <f t="shared" si="12"/>
        <v>0.60691850854165696</v>
      </c>
      <c r="G128">
        <f t="shared" si="13"/>
        <v>0.74452767138416143</v>
      </c>
      <c r="H128">
        <f t="shared" si="14"/>
        <v>0.70346334581845216</v>
      </c>
    </row>
    <row r="129" spans="2:8" x14ac:dyDescent="0.45">
      <c r="B129">
        <v>2.875</v>
      </c>
      <c r="C129">
        <v>6.3990001678466797</v>
      </c>
      <c r="D129">
        <v>4.4070000648498544</v>
      </c>
      <c r="F129">
        <f t="shared" si="12"/>
        <v>0.4586378490256493</v>
      </c>
      <c r="G129">
        <f t="shared" si="13"/>
        <v>0.806112121560697</v>
      </c>
      <c r="H129">
        <f t="shared" si="14"/>
        <v>0.64414305690064588</v>
      </c>
    </row>
    <row r="130" spans="2:8" x14ac:dyDescent="0.45">
      <c r="B130">
        <v>3.7109999656677251</v>
      </c>
      <c r="C130">
        <v>6.6329998970031738</v>
      </c>
      <c r="D130">
        <v>4.9650001525878906</v>
      </c>
      <c r="F130">
        <f t="shared" si="12"/>
        <v>0.56949095033091257</v>
      </c>
      <c r="G130">
        <f t="shared" si="13"/>
        <v>0.82170999055467764</v>
      </c>
      <c r="H130">
        <f t="shared" si="14"/>
        <v>0.69591926617844491</v>
      </c>
    </row>
    <row r="131" spans="2:8" x14ac:dyDescent="0.45">
      <c r="B131">
        <v>1.592999935150146</v>
      </c>
      <c r="C131">
        <v>6.2649998664855957</v>
      </c>
      <c r="D131">
        <v>4.437999963760376</v>
      </c>
      <c r="F131">
        <f t="shared" ref="F131:F190" si="15">LOG10(B131)</f>
        <v>0.20221575812132339</v>
      </c>
      <c r="G131">
        <f t="shared" ref="G131:G190" si="16">LOG10(C131)</f>
        <v>0.79692106607485047</v>
      </c>
      <c r="H131">
        <f t="shared" ref="H131:H190" si="17">LOG10(D131)</f>
        <v>0.64718729434964684</v>
      </c>
    </row>
    <row r="132" spans="2:8" x14ac:dyDescent="0.45">
      <c r="B132">
        <v>4.4079999923706046</v>
      </c>
      <c r="C132">
        <v>4.817000150680542</v>
      </c>
      <c r="D132">
        <v>4.5939998626708984</v>
      </c>
      <c r="F132">
        <f t="shared" si="15"/>
        <v>0.64424158509204887</v>
      </c>
      <c r="G132">
        <f t="shared" si="16"/>
        <v>0.68277665989959635</v>
      </c>
      <c r="H132">
        <f t="shared" si="17"/>
        <v>0.66219097787657977</v>
      </c>
    </row>
    <row r="133" spans="2:8" x14ac:dyDescent="0.45">
      <c r="B133">
        <v>4.7689998149871826</v>
      </c>
      <c r="C133">
        <v>7.2160000801086426</v>
      </c>
      <c r="D133">
        <v>4.8190000057220459</v>
      </c>
      <c r="F133">
        <f t="shared" si="15"/>
        <v>0.67842730558546127</v>
      </c>
      <c r="G133">
        <f t="shared" si="16"/>
        <v>0.85829652935521861</v>
      </c>
      <c r="H133">
        <f t="shared" si="17"/>
        <v>0.68295692681688658</v>
      </c>
    </row>
    <row r="134" spans="2:8" x14ac:dyDescent="0.45">
      <c r="B134">
        <v>0.90899991989135742</v>
      </c>
      <c r="C134">
        <v>4.3209998607635498</v>
      </c>
      <c r="D134">
        <v>4.8819999694824219</v>
      </c>
      <c r="F134">
        <f t="shared" si="15"/>
        <v>-4.1436155051677172E-2</v>
      </c>
      <c r="G134">
        <f t="shared" si="16"/>
        <v>0.63558425231687166</v>
      </c>
      <c r="H134">
        <f t="shared" si="17"/>
        <v>0.68859777236637754</v>
      </c>
    </row>
    <row r="135" spans="2:8" x14ac:dyDescent="0.45">
      <c r="B135">
        <v>2.0540001392364502</v>
      </c>
      <c r="C135">
        <v>4.9570000171661377</v>
      </c>
      <c r="D135">
        <v>2.9320001602172852</v>
      </c>
      <c r="F135">
        <f t="shared" si="15"/>
        <v>0.31260046870119118</v>
      </c>
      <c r="G135">
        <f t="shared" si="16"/>
        <v>0.69521892040911681</v>
      </c>
      <c r="H135">
        <f t="shared" si="17"/>
        <v>0.46716398970083689</v>
      </c>
    </row>
    <row r="136" spans="2:8" x14ac:dyDescent="0.45">
      <c r="B136">
        <v>2.4000000953674321</v>
      </c>
      <c r="C136">
        <v>2.9279999732971191</v>
      </c>
      <c r="D136">
        <v>2.0450000762939449</v>
      </c>
      <c r="F136">
        <f t="shared" si="15"/>
        <v>0.380211258968918</v>
      </c>
      <c r="G136">
        <f t="shared" si="16"/>
        <v>0.46657106842565965</v>
      </c>
      <c r="H136">
        <f t="shared" si="17"/>
        <v>0.31069332854582449</v>
      </c>
    </row>
    <row r="137" spans="2:8" x14ac:dyDescent="0.45">
      <c r="B137">
        <v>7.4070000648498526</v>
      </c>
      <c r="C137">
        <v>1.283999919891357</v>
      </c>
      <c r="D137">
        <v>1.217999935150146</v>
      </c>
      <c r="F137">
        <f t="shared" si="15"/>
        <v>0.86964234845393484</v>
      </c>
      <c r="G137">
        <f t="shared" si="16"/>
        <v>0.10856499663724047</v>
      </c>
      <c r="H137">
        <f t="shared" si="17"/>
        <v>8.5647265173757633E-2</v>
      </c>
    </row>
    <row r="138" spans="2:8" x14ac:dyDescent="0.45">
      <c r="B138">
        <v>8.5970001220703125</v>
      </c>
      <c r="C138">
        <v>1.3249998092651369</v>
      </c>
      <c r="D138">
        <v>1.218999862670898</v>
      </c>
      <c r="F138">
        <f t="shared" si="15"/>
        <v>0.93434693290487913</v>
      </c>
      <c r="G138">
        <f t="shared" si="16"/>
        <v>0.12221581575576666</v>
      </c>
      <c r="H138">
        <f t="shared" si="17"/>
        <v>8.6003656691987701E-2</v>
      </c>
    </row>
    <row r="139" spans="2:8" x14ac:dyDescent="0.45">
      <c r="B139">
        <v>13.02600002288818</v>
      </c>
      <c r="C139">
        <v>1.344000101089478</v>
      </c>
      <c r="D139">
        <v>1.2170000076293941</v>
      </c>
      <c r="F139">
        <f t="shared" si="15"/>
        <v>1.114811074601169</v>
      </c>
      <c r="G139">
        <f t="shared" si="16"/>
        <v>0.12839930138343206</v>
      </c>
      <c r="H139">
        <f t="shared" si="17"/>
        <v>8.5290580952664619E-2</v>
      </c>
    </row>
    <row r="140" spans="2:8" x14ac:dyDescent="0.45">
      <c r="B140">
        <v>7.628000020980835</v>
      </c>
      <c r="C140">
        <v>1.260999917984009</v>
      </c>
      <c r="D140">
        <v>1.154000043869019</v>
      </c>
      <c r="F140">
        <f t="shared" si="15"/>
        <v>0.88241068556849622</v>
      </c>
      <c r="G140">
        <f t="shared" si="16"/>
        <v>0.10071505832637784</v>
      </c>
      <c r="H140">
        <f t="shared" si="17"/>
        <v>6.2205825329307525E-2</v>
      </c>
    </row>
    <row r="141" spans="2:8" x14ac:dyDescent="0.45">
      <c r="B141">
        <v>8.6410000324249268</v>
      </c>
      <c r="C141">
        <v>1.919999837875366</v>
      </c>
      <c r="D141">
        <v>1.375999927520752</v>
      </c>
      <c r="F141">
        <f t="shared" si="15"/>
        <v>0.93656400676493456</v>
      </c>
      <c r="G141">
        <f t="shared" si="16"/>
        <v>0.28330119203175957</v>
      </c>
      <c r="H141">
        <f t="shared" si="17"/>
        <v>0.13861841102351991</v>
      </c>
    </row>
    <row r="142" spans="2:8" x14ac:dyDescent="0.45">
      <c r="B142">
        <v>8.3919999599456787</v>
      </c>
      <c r="C142">
        <v>1.4960000514984131</v>
      </c>
      <c r="D142">
        <v>1.3739998340606689</v>
      </c>
      <c r="F142">
        <f t="shared" si="15"/>
        <v>0.92386547311264988</v>
      </c>
      <c r="G142">
        <f t="shared" si="16"/>
        <v>0.17493160847862721</v>
      </c>
      <c r="H142">
        <f t="shared" si="17"/>
        <v>0.13798668027335684</v>
      </c>
    </row>
    <row r="143" spans="2:8" x14ac:dyDescent="0.45">
      <c r="B143">
        <v>8.0429999828338623</v>
      </c>
      <c r="C143">
        <v>1.341000080108643</v>
      </c>
      <c r="D143">
        <v>1.174999952316284</v>
      </c>
      <c r="F143">
        <f t="shared" si="15"/>
        <v>0.90541806777562928</v>
      </c>
      <c r="G143">
        <f t="shared" si="16"/>
        <v>0.12742880379547705</v>
      </c>
      <c r="H143">
        <f t="shared" si="17"/>
        <v>7.0037848983265566E-2</v>
      </c>
    </row>
    <row r="144" spans="2:8" x14ac:dyDescent="0.45">
      <c r="B144">
        <v>6.5360000133514404</v>
      </c>
      <c r="C144">
        <v>1.103000164031982</v>
      </c>
      <c r="D144">
        <v>1.000999927520752</v>
      </c>
      <c r="F144">
        <f t="shared" si="15"/>
        <v>0.81531204441151583</v>
      </c>
      <c r="G144">
        <f t="shared" si="16"/>
        <v>4.2575577026028613E-2</v>
      </c>
      <c r="H144">
        <f t="shared" si="17"/>
        <v>4.3404603342591454E-4</v>
      </c>
    </row>
    <row r="145" spans="2:8" x14ac:dyDescent="0.45">
      <c r="B145">
        <v>4.7749998569488534</v>
      </c>
      <c r="C145">
        <v>1.0720000267028811</v>
      </c>
      <c r="D145">
        <v>0.88499999046325684</v>
      </c>
      <c r="F145">
        <f t="shared" si="15"/>
        <v>0.67897336290901655</v>
      </c>
      <c r="G145">
        <f t="shared" si="16"/>
        <v>3.0194796174767783E-2</v>
      </c>
      <c r="H145">
        <f t="shared" si="17"/>
        <v>-5.3056733982123669E-2</v>
      </c>
    </row>
    <row r="146" spans="2:8" x14ac:dyDescent="0.45">
      <c r="B146">
        <v>28.265000104904171</v>
      </c>
      <c r="C146">
        <v>10.47299981117248</v>
      </c>
      <c r="D146">
        <v>5.0910000801086426</v>
      </c>
      <c r="F146">
        <f t="shared" si="15"/>
        <v>1.4512489914080002</v>
      </c>
      <c r="G146">
        <f t="shared" si="16"/>
        <v>1.0200710957035395</v>
      </c>
      <c r="H146">
        <f t="shared" si="17"/>
        <v>0.70680310387111178</v>
      </c>
    </row>
    <row r="147" spans="2:8" x14ac:dyDescent="0.45">
      <c r="B147">
        <v>23.559000015258789</v>
      </c>
      <c r="C147">
        <v>9.9210000038146955</v>
      </c>
      <c r="D147">
        <v>5.0299999713897714</v>
      </c>
      <c r="F147">
        <f t="shared" si="15"/>
        <v>1.3721568524532708</v>
      </c>
      <c r="G147">
        <f t="shared" si="16"/>
        <v>0.9965554498003546</v>
      </c>
      <c r="H147">
        <f t="shared" si="17"/>
        <v>0.70156798258569586</v>
      </c>
    </row>
    <row r="148" spans="2:8" x14ac:dyDescent="0.45">
      <c r="B148">
        <v>29.63899993896484</v>
      </c>
      <c r="C148">
        <v>10.08299994468689</v>
      </c>
      <c r="D148">
        <v>5.1059999465942383</v>
      </c>
      <c r="F148">
        <f t="shared" si="15"/>
        <v>1.471863545855322</v>
      </c>
      <c r="G148">
        <f t="shared" si="16"/>
        <v>1.0035897648066963</v>
      </c>
      <c r="H148">
        <f t="shared" si="17"/>
        <v>0.70808080592576628</v>
      </c>
    </row>
    <row r="149" spans="2:8" x14ac:dyDescent="0.45">
      <c r="B149">
        <v>15.5939998626709</v>
      </c>
      <c r="C149">
        <v>9.6840000152587873</v>
      </c>
      <c r="D149">
        <v>4.8239998817443848</v>
      </c>
      <c r="F149">
        <f t="shared" si="15"/>
        <v>1.1929575260600269</v>
      </c>
      <c r="G149">
        <f t="shared" si="16"/>
        <v>0.98605478145399994</v>
      </c>
      <c r="H149">
        <f t="shared" si="17"/>
        <v>0.68340728848579269</v>
      </c>
    </row>
    <row r="150" spans="2:8" x14ac:dyDescent="0.45">
      <c r="B150">
        <v>18.432000160217289</v>
      </c>
      <c r="C150">
        <v>9.5350000858306885</v>
      </c>
      <c r="D150">
        <v>4.3659999370574951</v>
      </c>
      <c r="F150">
        <f t="shared" si="15"/>
        <v>1.2655724655181551</v>
      </c>
      <c r="G150">
        <f t="shared" si="16"/>
        <v>0.97932070129138926</v>
      </c>
      <c r="H150">
        <f t="shared" si="17"/>
        <v>0.64008372511210743</v>
      </c>
    </row>
    <row r="151" spans="2:8" x14ac:dyDescent="0.45">
      <c r="B151">
        <v>13.279999971389771</v>
      </c>
      <c r="C151">
        <v>8.4019999504089355</v>
      </c>
      <c r="D151">
        <v>4.0429999828338623</v>
      </c>
      <c r="F151">
        <f t="shared" si="15"/>
        <v>1.1231980740963612</v>
      </c>
      <c r="G151">
        <f t="shared" si="16"/>
        <v>0.92438267463863999</v>
      </c>
      <c r="H151">
        <f t="shared" si="17"/>
        <v>0.60670373948970724</v>
      </c>
    </row>
    <row r="152" spans="2:8" x14ac:dyDescent="0.45">
      <c r="B152">
        <v>11.590000152587891</v>
      </c>
      <c r="C152">
        <v>7.187000036239624</v>
      </c>
      <c r="D152">
        <v>3.1740000247955318</v>
      </c>
      <c r="F152">
        <f t="shared" si="15"/>
        <v>1.0640834416812903</v>
      </c>
      <c r="G152">
        <f t="shared" si="16"/>
        <v>0.856547647046628</v>
      </c>
      <c r="H152">
        <f t="shared" si="17"/>
        <v>0.50160692581157118</v>
      </c>
    </row>
    <row r="153" spans="2:8" x14ac:dyDescent="0.45">
      <c r="B153">
        <v>13.29200005531311</v>
      </c>
      <c r="C153">
        <v>5.6319999694824219</v>
      </c>
      <c r="D153">
        <v>2.4609999656677251</v>
      </c>
      <c r="F153">
        <f t="shared" si="15"/>
        <v>1.1235903344139393</v>
      </c>
      <c r="G153">
        <f t="shared" si="16"/>
        <v>0.75066264378078595</v>
      </c>
      <c r="H153">
        <f t="shared" si="17"/>
        <v>0.39111160764416064</v>
      </c>
    </row>
    <row r="154" spans="2:8" x14ac:dyDescent="0.45">
      <c r="B154">
        <v>21.059000015258789</v>
      </c>
      <c r="C154">
        <v>3.8619999885559082</v>
      </c>
      <c r="D154">
        <v>1.726000070571899</v>
      </c>
      <c r="F154">
        <f t="shared" si="15"/>
        <v>1.3234377449042638</v>
      </c>
      <c r="G154">
        <f t="shared" si="16"/>
        <v>0.58681226815645049</v>
      </c>
      <c r="H154">
        <f t="shared" si="17"/>
        <v>0.23704080913642467</v>
      </c>
    </row>
    <row r="155" spans="2:8" x14ac:dyDescent="0.45">
      <c r="B155">
        <v>21.795000076293949</v>
      </c>
      <c r="C155">
        <v>65.384000062942505</v>
      </c>
      <c r="D155">
        <v>39.365999937057502</v>
      </c>
      <c r="F155">
        <f t="shared" si="15"/>
        <v>1.3383568748739616</v>
      </c>
      <c r="G155">
        <f t="shared" si="16"/>
        <v>1.8154714863288215</v>
      </c>
      <c r="H155">
        <f t="shared" si="17"/>
        <v>1.5951212874465475</v>
      </c>
    </row>
    <row r="156" spans="2:8" x14ac:dyDescent="0.45">
      <c r="B156">
        <v>109.0439999103546</v>
      </c>
      <c r="C156">
        <v>63.325000047683723</v>
      </c>
      <c r="D156">
        <v>30.14900016784668</v>
      </c>
      <c r="F156">
        <f t="shared" si="15"/>
        <v>2.0376017737431082</v>
      </c>
      <c r="G156">
        <f t="shared" si="16"/>
        <v>1.8015751987896094</v>
      </c>
      <c r="H156">
        <f t="shared" si="17"/>
        <v>1.4792729141946779</v>
      </c>
    </row>
    <row r="157" spans="2:8" x14ac:dyDescent="0.45">
      <c r="B157">
        <v>67.871999979019165</v>
      </c>
      <c r="C157">
        <v>50.332000017166138</v>
      </c>
      <c r="D157">
        <v>20.689000129699711</v>
      </c>
      <c r="F157">
        <f t="shared" si="15"/>
        <v>1.8316906467022172</v>
      </c>
      <c r="G157">
        <f t="shared" si="16"/>
        <v>1.7018441880796598</v>
      </c>
      <c r="H157">
        <f t="shared" si="17"/>
        <v>1.3157395023309388</v>
      </c>
    </row>
    <row r="158" spans="2:8" x14ac:dyDescent="0.45">
      <c r="B158">
        <v>16.26999998092651</v>
      </c>
      <c r="C158">
        <v>46.842999935150146</v>
      </c>
      <c r="D158">
        <v>18.575999975204471</v>
      </c>
      <c r="F158">
        <f t="shared" si="15"/>
        <v>1.2113875524277309</v>
      </c>
      <c r="G158">
        <f t="shared" si="16"/>
        <v>1.6706447005241927</v>
      </c>
      <c r="H158">
        <f t="shared" si="17"/>
        <v>1.2689522018147956</v>
      </c>
    </row>
    <row r="159" spans="2:8" x14ac:dyDescent="0.45">
      <c r="B159">
        <v>24.394999980926521</v>
      </c>
      <c r="C159">
        <v>63.113999843597412</v>
      </c>
      <c r="D159">
        <v>50.049000024795532</v>
      </c>
      <c r="F159">
        <f t="shared" si="15"/>
        <v>1.3873008221087275</v>
      </c>
      <c r="G159">
        <f t="shared" si="16"/>
        <v>1.8001257044174801</v>
      </c>
      <c r="H159">
        <f t="shared" si="17"/>
        <v>1.6993954047313855</v>
      </c>
    </row>
    <row r="160" spans="2:8" x14ac:dyDescent="0.45">
      <c r="B160">
        <v>30.60099983215332</v>
      </c>
      <c r="C160">
        <v>58.347999811172492</v>
      </c>
      <c r="D160">
        <v>37.75600004196167</v>
      </c>
      <c r="F160">
        <f t="shared" si="15"/>
        <v>1.4857356164976989</v>
      </c>
      <c r="G160">
        <f t="shared" si="16"/>
        <v>1.7660259728773693</v>
      </c>
      <c r="H160">
        <f t="shared" si="17"/>
        <v>1.5769859779003956</v>
      </c>
    </row>
    <row r="161" spans="2:8" x14ac:dyDescent="0.45">
      <c r="B161">
        <v>29.4190001487732</v>
      </c>
      <c r="C161">
        <v>52.485999822616577</v>
      </c>
      <c r="D161">
        <v>23.124000072479252</v>
      </c>
      <c r="F161">
        <f t="shared" si="15"/>
        <v>1.468627908457812</v>
      </c>
      <c r="G161">
        <f t="shared" si="16"/>
        <v>1.7200434746320328</v>
      </c>
      <c r="H161">
        <f t="shared" si="17"/>
        <v>1.364062962064319</v>
      </c>
    </row>
    <row r="162" spans="2:8" x14ac:dyDescent="0.45">
      <c r="B162">
        <v>17.32099986076355</v>
      </c>
      <c r="C162">
        <v>38.665000200271614</v>
      </c>
      <c r="D162">
        <v>10.99599981307983</v>
      </c>
      <c r="F162">
        <f t="shared" si="15"/>
        <v>1.2385729582055129</v>
      </c>
      <c r="G162">
        <f t="shared" si="16"/>
        <v>1.5873180167635663</v>
      </c>
      <c r="H162">
        <f t="shared" si="17"/>
        <v>1.0412347237888919</v>
      </c>
    </row>
    <row r="163" spans="2:8" x14ac:dyDescent="0.45">
      <c r="B163">
        <v>9.9800000190734863</v>
      </c>
      <c r="C163">
        <v>23.14100003242493</v>
      </c>
      <c r="D163">
        <v>5.3220000267028809</v>
      </c>
      <c r="F163">
        <f t="shared" si="15"/>
        <v>0.99913054211738217</v>
      </c>
      <c r="G163">
        <f t="shared" si="16"/>
        <v>1.3643821229467363</v>
      </c>
      <c r="H163">
        <f t="shared" si="17"/>
        <v>0.72607487239442181</v>
      </c>
    </row>
    <row r="164" spans="2:8" x14ac:dyDescent="0.45">
      <c r="B164">
        <v>3.940000057220459</v>
      </c>
      <c r="C164">
        <v>1.4129998683929439</v>
      </c>
      <c r="D164">
        <v>1.3299999237060549</v>
      </c>
      <c r="F164">
        <f t="shared" si="15"/>
        <v>0.59549622813281511</v>
      </c>
      <c r="G164">
        <f t="shared" si="16"/>
        <v>0.15014212139829611</v>
      </c>
      <c r="H164">
        <f t="shared" si="17"/>
        <v>0.12385161605427353</v>
      </c>
    </row>
    <row r="165" spans="2:8" x14ac:dyDescent="0.45">
      <c r="B165">
        <v>4.3639998435974121</v>
      </c>
      <c r="C165">
        <v>1.3000001907348631</v>
      </c>
      <c r="D165">
        <v>1.153000116348267</v>
      </c>
      <c r="F165">
        <f t="shared" si="15"/>
        <v>0.6398847263515054</v>
      </c>
      <c r="G165">
        <f t="shared" si="16"/>
        <v>0.11394341602613865</v>
      </c>
      <c r="H165">
        <f t="shared" si="17"/>
        <v>6.1829351118990267E-2</v>
      </c>
    </row>
    <row r="166" spans="2:8" x14ac:dyDescent="0.45">
      <c r="B166">
        <v>4.8420000076293954</v>
      </c>
      <c r="C166">
        <v>1.339999914169312</v>
      </c>
      <c r="D166">
        <v>1.158999919891357</v>
      </c>
      <c r="F166">
        <f t="shared" si="15"/>
        <v>0.68502478579001891</v>
      </c>
      <c r="G166">
        <f t="shared" si="16"/>
        <v>0.12710477054704988</v>
      </c>
      <c r="H166">
        <f t="shared" si="17"/>
        <v>6.4083405945698821E-2</v>
      </c>
    </row>
    <row r="167" spans="2:8" x14ac:dyDescent="0.45">
      <c r="B167">
        <v>5.3410000801086426</v>
      </c>
      <c r="C167">
        <v>1.3190000057220459</v>
      </c>
      <c r="D167">
        <v>1.2109999656677251</v>
      </c>
      <c r="F167">
        <f t="shared" si="15"/>
        <v>0.72762258448303752</v>
      </c>
      <c r="G167">
        <f t="shared" si="16"/>
        <v>0.12024479743040847</v>
      </c>
      <c r="H167">
        <f t="shared" si="17"/>
        <v>8.3144130830651114E-2</v>
      </c>
    </row>
    <row r="168" spans="2:8" x14ac:dyDescent="0.45">
      <c r="B168">
        <v>4.3280000686645508</v>
      </c>
      <c r="C168">
        <v>1.2890000343322749</v>
      </c>
      <c r="D168">
        <v>1.625</v>
      </c>
      <c r="F168">
        <f t="shared" si="15"/>
        <v>0.63628725898867833</v>
      </c>
      <c r="G168">
        <f t="shared" si="16"/>
        <v>0.11025292892075551</v>
      </c>
      <c r="H168">
        <f t="shared" si="17"/>
        <v>0.21085336531489318</v>
      </c>
    </row>
    <row r="169" spans="2:8" x14ac:dyDescent="0.45">
      <c r="B169">
        <v>5.5999999046325684</v>
      </c>
      <c r="C169">
        <v>1.330000162124634</v>
      </c>
      <c r="D169">
        <v>1.2980000972747801</v>
      </c>
      <c r="F169">
        <f t="shared" si="15"/>
        <v>0.74818801961020942</v>
      </c>
      <c r="G169">
        <f t="shared" si="16"/>
        <v>0.12385169390680732</v>
      </c>
      <c r="H169">
        <f t="shared" si="17"/>
        <v>0.1132747250112677</v>
      </c>
    </row>
    <row r="170" spans="2:8" x14ac:dyDescent="0.45">
      <c r="B170">
        <v>4.689000129699707</v>
      </c>
      <c r="C170">
        <v>1.320000171661377</v>
      </c>
      <c r="D170">
        <v>1.3069999217987061</v>
      </c>
      <c r="F170">
        <f t="shared" si="15"/>
        <v>0.67108024475161676</v>
      </c>
      <c r="G170">
        <f t="shared" si="16"/>
        <v>0.12057398768432254</v>
      </c>
      <c r="H170">
        <f t="shared" si="17"/>
        <v>0.11627556159554701</v>
      </c>
    </row>
    <row r="171" spans="2:8" x14ac:dyDescent="0.45">
      <c r="B171">
        <v>5.0139999389648438</v>
      </c>
      <c r="C171">
        <v>1.3400001525878911</v>
      </c>
      <c r="D171">
        <v>1.280999898910522</v>
      </c>
      <c r="F171">
        <f t="shared" si="15"/>
        <v>0.700184324335554</v>
      </c>
      <c r="G171">
        <f t="shared" si="16"/>
        <v>0.12710484781859518</v>
      </c>
      <c r="H171">
        <f t="shared" si="17"/>
        <v>0.10754909547255187</v>
      </c>
    </row>
    <row r="172" spans="2:8" x14ac:dyDescent="0.45">
      <c r="B172">
        <v>5.130000114440918</v>
      </c>
      <c r="C172">
        <v>1.236000061035156</v>
      </c>
      <c r="D172">
        <v>1.148999929428101</v>
      </c>
      <c r="F172">
        <f t="shared" si="15"/>
        <v>0.71011737480013182</v>
      </c>
      <c r="G172">
        <f t="shared" si="16"/>
        <v>9.2018492198776655E-2</v>
      </c>
      <c r="H172">
        <f t="shared" si="17"/>
        <v>6.0320002013796718E-2</v>
      </c>
    </row>
    <row r="173" spans="2:8" x14ac:dyDescent="0.45">
      <c r="B173">
        <v>8.4240000247955322</v>
      </c>
      <c r="C173">
        <v>5.4070000648498544</v>
      </c>
      <c r="D173">
        <v>6.6330001354217529</v>
      </c>
      <c r="F173">
        <f t="shared" si="15"/>
        <v>0.92551835945574956</v>
      </c>
      <c r="G173">
        <f t="shared" si="16"/>
        <v>0.73295637478441578</v>
      </c>
      <c r="H173">
        <f t="shared" si="17"/>
        <v>0.82171000616509116</v>
      </c>
    </row>
    <row r="174" spans="2:8" x14ac:dyDescent="0.45">
      <c r="B174">
        <v>13.21299982070923</v>
      </c>
      <c r="C174">
        <v>2.7359998226165771</v>
      </c>
      <c r="D174">
        <v>6.625</v>
      </c>
      <c r="F174">
        <f t="shared" si="15"/>
        <v>1.1210014290965811</v>
      </c>
      <c r="G174">
        <f t="shared" si="16"/>
        <v>0.43711606489141042</v>
      </c>
      <c r="H174">
        <f t="shared" si="17"/>
        <v>0.82118588260884551</v>
      </c>
    </row>
    <row r="175" spans="2:8" x14ac:dyDescent="0.45">
      <c r="B175">
        <v>8.995999813079834</v>
      </c>
      <c r="C175">
        <v>2.6329998970031738</v>
      </c>
      <c r="D175">
        <v>6.6150000095367432</v>
      </c>
      <c r="F175">
        <f t="shared" si="15"/>
        <v>0.95404943773976203</v>
      </c>
      <c r="G175">
        <f t="shared" si="16"/>
        <v>0.42045084211747941</v>
      </c>
      <c r="H175">
        <f t="shared" si="17"/>
        <v>0.82052984914963545</v>
      </c>
    </row>
    <row r="176" spans="2:8" x14ac:dyDescent="0.45">
      <c r="B176">
        <v>9.8269999027252197</v>
      </c>
      <c r="C176">
        <v>9.2000000476837158</v>
      </c>
      <c r="D176">
        <v>7.7279999256134033</v>
      </c>
      <c r="F176">
        <f t="shared" si="15"/>
        <v>0.99242095175306211</v>
      </c>
      <c r="G176">
        <f t="shared" si="16"/>
        <v>0.96378782959650899</v>
      </c>
      <c r="H176">
        <f t="shared" si="17"/>
        <v>0.8880671092270942</v>
      </c>
    </row>
    <row r="177" spans="2:8" x14ac:dyDescent="0.45">
      <c r="B177">
        <v>7.7200000286102286</v>
      </c>
      <c r="C177">
        <v>3.880000114440918</v>
      </c>
      <c r="D177">
        <v>6.0080001354217529</v>
      </c>
      <c r="F177">
        <f t="shared" si="15"/>
        <v>0.88761730194522637</v>
      </c>
      <c r="G177">
        <f t="shared" si="16"/>
        <v>0.58883173840375835</v>
      </c>
      <c r="H177">
        <f t="shared" si="17"/>
        <v>0.77872993378521305</v>
      </c>
    </row>
    <row r="178" spans="2:8" x14ac:dyDescent="0.45">
      <c r="B178">
        <v>18.345000028610229</v>
      </c>
      <c r="C178">
        <v>3.651999950408936</v>
      </c>
      <c r="D178">
        <v>8.1019999980926514</v>
      </c>
      <c r="F178">
        <f t="shared" si="15"/>
        <v>1.2635177167692775</v>
      </c>
      <c r="G178">
        <f t="shared" si="16"/>
        <v>0.56253076296491045</v>
      </c>
      <c r="H178">
        <f t="shared" si="17"/>
        <v>0.90859223874532913</v>
      </c>
    </row>
    <row r="179" spans="2:8" x14ac:dyDescent="0.45">
      <c r="B179">
        <v>12.30099987983704</v>
      </c>
      <c r="C179">
        <v>5.2089998722076416</v>
      </c>
      <c r="D179">
        <v>5.692000150680542</v>
      </c>
      <c r="F179">
        <f t="shared" si="15"/>
        <v>1.0899404142562064</v>
      </c>
      <c r="G179">
        <f t="shared" si="16"/>
        <v>0.71675434677815375</v>
      </c>
      <c r="H179">
        <f t="shared" si="17"/>
        <v>0.75526490290903647</v>
      </c>
    </row>
    <row r="180" spans="2:8" x14ac:dyDescent="0.45">
      <c r="B180">
        <v>8.4549999237060547</v>
      </c>
      <c r="C180">
        <v>5.0939998626708984</v>
      </c>
      <c r="D180">
        <v>4.7210001945495614</v>
      </c>
      <c r="F180">
        <f t="shared" si="15"/>
        <v>0.92711360801489129</v>
      </c>
      <c r="G180">
        <f t="shared" si="16"/>
        <v>0.70705892891945499</v>
      </c>
      <c r="H180">
        <f t="shared" si="17"/>
        <v>0.67403401832826804</v>
      </c>
    </row>
    <row r="181" spans="2:8" x14ac:dyDescent="0.45">
      <c r="B181">
        <v>14.11299991607666</v>
      </c>
      <c r="C181">
        <v>4.8860001564025879</v>
      </c>
      <c r="D181">
        <v>4.5019998550415039</v>
      </c>
      <c r="F181">
        <f t="shared" si="15"/>
        <v>1.1496193389506095</v>
      </c>
      <c r="G181">
        <f t="shared" si="16"/>
        <v>0.68895347653933769</v>
      </c>
      <c r="H181">
        <f t="shared" si="17"/>
        <v>0.65340547668078819</v>
      </c>
    </row>
    <row r="182" spans="2:8" x14ac:dyDescent="0.45">
      <c r="B182">
        <v>6.0789999961853027</v>
      </c>
      <c r="C182">
        <v>3.464999914169312</v>
      </c>
      <c r="D182">
        <v>398.06599998474121</v>
      </c>
      <c r="F182">
        <f t="shared" si="15"/>
        <v>0.7838321431119124</v>
      </c>
      <c r="G182">
        <f t="shared" si="16"/>
        <v>0.53970322819002048</v>
      </c>
      <c r="H182">
        <f t="shared" si="17"/>
        <v>2.5999550847692308</v>
      </c>
    </row>
    <row r="183" spans="2:8" x14ac:dyDescent="0.45">
      <c r="B183">
        <v>12.805999994277951</v>
      </c>
      <c r="C183">
        <v>17.76999998092651</v>
      </c>
      <c r="D183">
        <v>280.76600003242493</v>
      </c>
      <c r="F183">
        <f t="shared" si="15"/>
        <v>1.1074134972940948</v>
      </c>
      <c r="G183">
        <f t="shared" si="16"/>
        <v>1.2496874273391501</v>
      </c>
      <c r="H183">
        <f t="shared" si="17"/>
        <v>2.4483445148098797</v>
      </c>
    </row>
    <row r="184" spans="2:8" x14ac:dyDescent="0.45">
      <c r="B184">
        <v>8.5130000114440918</v>
      </c>
      <c r="C184">
        <v>2.6109998226165771</v>
      </c>
      <c r="D184">
        <v>227.6870000362396</v>
      </c>
      <c r="F184">
        <f t="shared" si="15"/>
        <v>0.93008263397619662</v>
      </c>
      <c r="G184">
        <f t="shared" si="16"/>
        <v>0.41680684231829324</v>
      </c>
      <c r="H184">
        <f t="shared" si="17"/>
        <v>2.3573382349467238</v>
      </c>
    </row>
    <row r="185" spans="2:8" x14ac:dyDescent="0.45">
      <c r="B185">
        <v>4.3180000782012939</v>
      </c>
      <c r="C185">
        <v>2.6940000057220459</v>
      </c>
      <c r="D185">
        <v>120.4919998645782</v>
      </c>
      <c r="F185">
        <f t="shared" si="15"/>
        <v>0.63528264586351768</v>
      </c>
      <c r="G185">
        <f t="shared" si="16"/>
        <v>0.43039759230940666</v>
      </c>
      <c r="H185">
        <f t="shared" si="17"/>
        <v>2.0809582126369577</v>
      </c>
    </row>
    <row r="186" spans="2:8" x14ac:dyDescent="0.45">
      <c r="B186">
        <v>25.511000156402591</v>
      </c>
      <c r="C186">
        <v>11.55099987983704</v>
      </c>
      <c r="D186">
        <v>385.11100006103521</v>
      </c>
      <c r="F186">
        <f t="shared" si="15"/>
        <v>1.4067274854185712</v>
      </c>
      <c r="G186">
        <f t="shared" si="16"/>
        <v>1.0626195793364548</v>
      </c>
      <c r="H186">
        <f t="shared" si="17"/>
        <v>2.5855859237060348</v>
      </c>
    </row>
    <row r="187" spans="2:8" x14ac:dyDescent="0.45">
      <c r="B187">
        <v>8.5360000133514404</v>
      </c>
      <c r="C187">
        <v>89.577000141143799</v>
      </c>
      <c r="D187">
        <v>361.1949999332428</v>
      </c>
      <c r="F187">
        <f t="shared" si="15"/>
        <v>0.93125440709570784</v>
      </c>
      <c r="G187">
        <f t="shared" si="16"/>
        <v>1.9521965141930326</v>
      </c>
      <c r="H187">
        <f t="shared" si="17"/>
        <v>2.5577417296912137</v>
      </c>
    </row>
    <row r="188" spans="2:8" x14ac:dyDescent="0.45">
      <c r="B188">
        <v>8.4730000495910645</v>
      </c>
      <c r="C188">
        <v>16.869999885559078</v>
      </c>
      <c r="D188">
        <v>217.712000131607</v>
      </c>
      <c r="F188">
        <f t="shared" si="15"/>
        <v>0.92803720894873665</v>
      </c>
      <c r="G188">
        <f t="shared" si="16"/>
        <v>1.2271150796430041</v>
      </c>
      <c r="H188">
        <f t="shared" si="17"/>
        <v>2.3378823677058018</v>
      </c>
    </row>
    <row r="189" spans="2:8" x14ac:dyDescent="0.45">
      <c r="B189">
        <v>21.279999971389771</v>
      </c>
      <c r="C189">
        <v>11.671999931335449</v>
      </c>
      <c r="D189">
        <v>145.27900004386899</v>
      </c>
      <c r="F189">
        <f t="shared" si="15"/>
        <v>1.3279716230391165</v>
      </c>
      <c r="G189">
        <f t="shared" si="16"/>
        <v>1.0671452763305087</v>
      </c>
      <c r="H189">
        <f t="shared" si="17"/>
        <v>2.1622028419360655</v>
      </c>
    </row>
    <row r="190" spans="2:8" x14ac:dyDescent="0.45">
      <c r="B190">
        <v>24.847999811172489</v>
      </c>
      <c r="C190">
        <v>57.516999959945679</v>
      </c>
      <c r="D190">
        <v>9.9939999580383301</v>
      </c>
      <c r="F190">
        <f t="shared" si="15"/>
        <v>1.3952914350841474</v>
      </c>
      <c r="G190">
        <f t="shared" si="16"/>
        <v>1.7597962255177397</v>
      </c>
      <c r="H190">
        <f t="shared" si="17"/>
        <v>0.99973934328310177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69270-B38E-4E38-9BCB-D54765511DD7}">
  <dimension ref="A1"/>
  <sheetViews>
    <sheetView workbookViewId="0">
      <selection activeCell="A4" sqref="A4"/>
    </sheetView>
  </sheetViews>
  <sheetFormatPr defaultRowHeight="18.5" x14ac:dyDescent="0.4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F5A66-528E-4626-B7B2-F5760A93C07A}">
  <dimension ref="A2:I29"/>
  <sheetViews>
    <sheetView workbookViewId="0">
      <selection activeCell="F11" sqref="F11:F15"/>
    </sheetView>
  </sheetViews>
  <sheetFormatPr defaultRowHeight="18.5" x14ac:dyDescent="0.45"/>
  <cols>
    <col min="5" max="5" width="4.42578125" customWidth="1"/>
  </cols>
  <sheetData>
    <row r="2" spans="1:9" x14ac:dyDescent="0.45">
      <c r="A2" t="s">
        <v>4</v>
      </c>
      <c r="B2" t="s">
        <v>33</v>
      </c>
      <c r="C2" t="s">
        <v>42</v>
      </c>
      <c r="D2" t="s">
        <v>43</v>
      </c>
    </row>
    <row r="3" spans="1:9" x14ac:dyDescent="0.45">
      <c r="A3">
        <v>1</v>
      </c>
      <c r="B3">
        <v>-1.9996663111584261E-2</v>
      </c>
      <c r="C3">
        <v>-0.41680134282239373</v>
      </c>
      <c r="D3">
        <v>-0.42021654507482908</v>
      </c>
      <c r="G3" t="s">
        <v>33</v>
      </c>
      <c r="H3" t="s">
        <v>34</v>
      </c>
      <c r="I3" t="s">
        <v>35</v>
      </c>
    </row>
    <row r="4" spans="1:9" x14ac:dyDescent="0.45">
      <c r="A4">
        <v>1</v>
      </c>
      <c r="B4">
        <v>-2.4108927519588264E-2</v>
      </c>
      <c r="C4">
        <v>-0.34582348199911955</v>
      </c>
      <c r="D4">
        <v>-0.39794016398787535</v>
      </c>
      <c r="F4" t="s">
        <v>20</v>
      </c>
      <c r="G4">
        <f>MIN(B3:B29)</f>
        <v>-2.4108927519588264E-2</v>
      </c>
      <c r="H4">
        <f>MIN(C3:C29)</f>
        <v>-0.44009319012527703</v>
      </c>
      <c r="I4">
        <f>MIN(D3:D29)</f>
        <v>-0.46470596206783066</v>
      </c>
    </row>
    <row r="5" spans="1:9" x14ac:dyDescent="0.45">
      <c r="A5">
        <v>1</v>
      </c>
      <c r="B5">
        <v>5.5760405675919167E-2</v>
      </c>
      <c r="C5">
        <v>-0.38615816401576342</v>
      </c>
      <c r="D5">
        <v>-0.42250817605732344</v>
      </c>
      <c r="F5" t="s">
        <v>36</v>
      </c>
      <c r="G5">
        <f>_xlfn.QUARTILE.INC(B3:B29,1)</f>
        <v>0.1404425361063292</v>
      </c>
      <c r="H5">
        <f>_xlfn.QUARTILE.INC(C3:C29,1)</f>
        <v>-0.38405505361210102</v>
      </c>
      <c r="I5">
        <f>_xlfn.QUARTILE.INC(D3:D29,1)</f>
        <v>-0.41066979856403663</v>
      </c>
    </row>
    <row r="6" spans="1:9" x14ac:dyDescent="0.45">
      <c r="A6">
        <v>1</v>
      </c>
      <c r="B6">
        <v>0.2322335254821378</v>
      </c>
      <c r="C6">
        <v>-0.42365881678276701</v>
      </c>
      <c r="D6">
        <v>-0.43889851849630557</v>
      </c>
      <c r="F6" t="s">
        <v>37</v>
      </c>
      <c r="G6">
        <f>_xlfn.QUARTILE.INC(B3:B29,2)</f>
        <v>0.67897336290901655</v>
      </c>
      <c r="H6">
        <f>_xlfn.QUARTILE.INC(C3:C29,2)</f>
        <v>0.10856499663724047</v>
      </c>
      <c r="I6">
        <f>_xlfn.QUARTILE.INC(D3:D29,2)</f>
        <v>6.2205825329307525E-2</v>
      </c>
    </row>
    <row r="7" spans="1:9" x14ac:dyDescent="0.45">
      <c r="A7">
        <v>1</v>
      </c>
      <c r="B7">
        <v>-2.1768651408968537E-3</v>
      </c>
      <c r="C7">
        <v>-0.43297368322772212</v>
      </c>
      <c r="D7">
        <v>-0.45967037242972053</v>
      </c>
      <c r="F7" t="s">
        <v>38</v>
      </c>
      <c r="G7">
        <f>_xlfn.QUARTILE.INC(B3:B29,3)</f>
        <v>0.84247719643272534</v>
      </c>
      <c r="H7">
        <f>_xlfn.QUARTILE.INC(C3:C29,3)</f>
        <v>0.12547823222692861</v>
      </c>
      <c r="I7">
        <f>_xlfn.QUARTILE.INC(D3:D29,3)</f>
        <v>9.6776376082269785E-2</v>
      </c>
    </row>
    <row r="8" spans="1:9" x14ac:dyDescent="0.45">
      <c r="A8">
        <v>1</v>
      </c>
      <c r="B8">
        <v>9.1315148285580211E-2</v>
      </c>
      <c r="C8">
        <v>-0.42365854213056442</v>
      </c>
      <c r="D8">
        <v>-0.46470596206783066</v>
      </c>
      <c r="F8" t="s">
        <v>21</v>
      </c>
      <c r="G8">
        <f>MAX(B3:B29)</f>
        <v>1.114811074601169</v>
      </c>
      <c r="H8">
        <f>MAX(C3:C29)</f>
        <v>0.28330119203175957</v>
      </c>
      <c r="I8">
        <f>MAX(D3:D29)</f>
        <v>0.21085336531489318</v>
      </c>
    </row>
    <row r="9" spans="1:9" x14ac:dyDescent="0.45">
      <c r="A9">
        <v>1</v>
      </c>
      <c r="B9">
        <v>0.13289978275403394</v>
      </c>
      <c r="C9">
        <v>-0.38195194320843867</v>
      </c>
      <c r="D9">
        <v>-0.41793667178362193</v>
      </c>
    </row>
    <row r="10" spans="1:9" x14ac:dyDescent="0.45">
      <c r="A10">
        <v>1</v>
      </c>
      <c r="B10">
        <v>0.14798528945862446</v>
      </c>
      <c r="C10">
        <v>-0.44009319012527703</v>
      </c>
      <c r="D10">
        <v>-0.45469279621513486</v>
      </c>
      <c r="F10" t="s">
        <v>39</v>
      </c>
      <c r="G10" t="s">
        <v>33</v>
      </c>
      <c r="H10" t="s">
        <v>34</v>
      </c>
      <c r="I10" t="s">
        <v>35</v>
      </c>
    </row>
    <row r="11" spans="1:9" x14ac:dyDescent="0.45">
      <c r="A11">
        <v>1</v>
      </c>
      <c r="B11">
        <v>1.7033323368953218E-2</v>
      </c>
      <c r="C11">
        <v>-0.42250817605732344</v>
      </c>
      <c r="D11">
        <v>-0.40340292534445138</v>
      </c>
      <c r="F11">
        <v>1</v>
      </c>
      <c r="G11">
        <f>G4</f>
        <v>-2.4108927519588264E-2</v>
      </c>
      <c r="H11">
        <f>H4</f>
        <v>-0.44009319012527703</v>
      </c>
      <c r="I11">
        <f>I4</f>
        <v>-0.46470596206783066</v>
      </c>
    </row>
    <row r="12" spans="1:9" x14ac:dyDescent="0.45">
      <c r="A12">
        <v>1</v>
      </c>
      <c r="B12">
        <v>0.86964234845393484</v>
      </c>
      <c r="C12">
        <v>0.10856499663724047</v>
      </c>
      <c r="D12">
        <v>8.5647265173757633E-2</v>
      </c>
      <c r="F12">
        <v>1</v>
      </c>
      <c r="G12">
        <f t="shared" ref="G12:I15" si="0">G5-G4</f>
        <v>0.16455146362591747</v>
      </c>
      <c r="H12">
        <f t="shared" si="0"/>
        <v>5.6038136513176018E-2</v>
      </c>
      <c r="I12">
        <f t="shared" si="0"/>
        <v>5.4036163503794032E-2</v>
      </c>
    </row>
    <row r="13" spans="1:9" x14ac:dyDescent="0.45">
      <c r="A13">
        <v>1</v>
      </c>
      <c r="B13">
        <v>0.93434693290487913</v>
      </c>
      <c r="C13">
        <v>0.12221581575576666</v>
      </c>
      <c r="D13">
        <v>8.6003656691987701E-2</v>
      </c>
      <c r="F13">
        <v>1</v>
      </c>
      <c r="G13">
        <f t="shared" si="0"/>
        <v>0.53853082680268738</v>
      </c>
      <c r="H13">
        <f t="shared" si="0"/>
        <v>0.49262005024934147</v>
      </c>
      <c r="I13">
        <f t="shared" si="0"/>
        <v>0.47287562389334414</v>
      </c>
    </row>
    <row r="14" spans="1:9" x14ac:dyDescent="0.45">
      <c r="A14">
        <v>1</v>
      </c>
      <c r="B14">
        <v>1.114811074601169</v>
      </c>
      <c r="C14">
        <v>0.12839930138343206</v>
      </c>
      <c r="D14">
        <v>8.5290580952664619E-2</v>
      </c>
      <c r="F14">
        <v>1</v>
      </c>
      <c r="G14">
        <f t="shared" si="0"/>
        <v>0.16350383352370879</v>
      </c>
      <c r="H14">
        <f t="shared" si="0"/>
        <v>1.6913235589688144E-2</v>
      </c>
      <c r="I14">
        <f t="shared" si="0"/>
        <v>3.457055075296226E-2</v>
      </c>
    </row>
    <row r="15" spans="1:9" x14ac:dyDescent="0.45">
      <c r="A15">
        <v>1</v>
      </c>
      <c r="B15">
        <v>0.88241068556849622</v>
      </c>
      <c r="C15">
        <v>0.10071505832637784</v>
      </c>
      <c r="D15">
        <v>6.2205825329307525E-2</v>
      </c>
      <c r="F15">
        <v>1</v>
      </c>
      <c r="G15">
        <f t="shared" si="0"/>
        <v>0.27233387816844368</v>
      </c>
      <c r="H15">
        <f t="shared" si="0"/>
        <v>0.15782295980483096</v>
      </c>
      <c r="I15">
        <f t="shared" si="0"/>
        <v>0.1140769892326234</v>
      </c>
    </row>
    <row r="16" spans="1:9" x14ac:dyDescent="0.45">
      <c r="A16">
        <v>1</v>
      </c>
      <c r="B16">
        <v>0.93656400676493456</v>
      </c>
      <c r="C16">
        <v>0.28330119203175957</v>
      </c>
      <c r="D16">
        <v>0.13861841102351991</v>
      </c>
    </row>
    <row r="17" spans="1:4" x14ac:dyDescent="0.45">
      <c r="A17">
        <v>1</v>
      </c>
      <c r="B17">
        <v>0.92386547311264988</v>
      </c>
      <c r="C17">
        <v>0.17493160847862721</v>
      </c>
      <c r="D17">
        <v>0.13798668027335684</v>
      </c>
    </row>
    <row r="18" spans="1:4" x14ac:dyDescent="0.45">
      <c r="A18">
        <v>1</v>
      </c>
      <c r="B18">
        <v>0.90541806777562928</v>
      </c>
      <c r="C18">
        <v>0.12742880379547705</v>
      </c>
      <c r="D18">
        <v>7.0037848983265566E-2</v>
      </c>
    </row>
    <row r="19" spans="1:4" x14ac:dyDescent="0.45">
      <c r="A19">
        <v>1</v>
      </c>
      <c r="B19">
        <v>0.81531204441151583</v>
      </c>
      <c r="C19">
        <v>4.2575577026028613E-2</v>
      </c>
      <c r="D19">
        <v>4.3404603342591454E-4</v>
      </c>
    </row>
    <row r="20" spans="1:4" x14ac:dyDescent="0.45">
      <c r="A20">
        <v>1</v>
      </c>
      <c r="B20">
        <v>0.67897336290901655</v>
      </c>
      <c r="C20">
        <v>3.0194796174767783E-2</v>
      </c>
      <c r="D20">
        <v>-5.3056733982123669E-2</v>
      </c>
    </row>
    <row r="21" spans="1:4" x14ac:dyDescent="0.45">
      <c r="A21">
        <v>1</v>
      </c>
      <c r="B21">
        <v>0.59549622813281511</v>
      </c>
      <c r="C21">
        <v>0.15014212139829611</v>
      </c>
      <c r="D21">
        <v>0.12385161605427353</v>
      </c>
    </row>
    <row r="22" spans="1:4" x14ac:dyDescent="0.45">
      <c r="A22">
        <v>1</v>
      </c>
      <c r="B22">
        <v>0.6398847263515054</v>
      </c>
      <c r="C22">
        <v>0.11394341602613865</v>
      </c>
      <c r="D22">
        <v>6.1829351118990267E-2</v>
      </c>
    </row>
    <row r="23" spans="1:4" x14ac:dyDescent="0.45">
      <c r="A23">
        <v>1</v>
      </c>
      <c r="B23">
        <v>0.68502478579001891</v>
      </c>
      <c r="C23">
        <v>0.12710477054704988</v>
      </c>
      <c r="D23">
        <v>6.4083405945698821E-2</v>
      </c>
    </row>
    <row r="24" spans="1:4" x14ac:dyDescent="0.45">
      <c r="A24">
        <v>1</v>
      </c>
      <c r="B24">
        <v>0.72762258448303752</v>
      </c>
      <c r="C24">
        <v>0.12024479743040847</v>
      </c>
      <c r="D24">
        <v>8.3144130830651114E-2</v>
      </c>
    </row>
    <row r="25" spans="1:4" x14ac:dyDescent="0.45">
      <c r="A25">
        <v>1</v>
      </c>
      <c r="B25">
        <v>0.63628725898867833</v>
      </c>
      <c r="C25">
        <v>0.11025292892075551</v>
      </c>
      <c r="D25">
        <v>0.21085336531489318</v>
      </c>
    </row>
    <row r="26" spans="1:4" x14ac:dyDescent="0.45">
      <c r="A26">
        <v>1</v>
      </c>
      <c r="B26">
        <v>0.74818801961020942</v>
      </c>
      <c r="C26">
        <v>0.12385169390680732</v>
      </c>
      <c r="D26">
        <v>0.1132747250112677</v>
      </c>
    </row>
    <row r="27" spans="1:4" x14ac:dyDescent="0.45">
      <c r="A27">
        <v>1</v>
      </c>
      <c r="B27">
        <v>0.67108024475161676</v>
      </c>
      <c r="C27">
        <v>0.12057398768432254</v>
      </c>
      <c r="D27">
        <v>0.11627556159554701</v>
      </c>
    </row>
    <row r="28" spans="1:4" x14ac:dyDescent="0.45">
      <c r="A28">
        <v>1</v>
      </c>
      <c r="B28">
        <v>0.700184324335554</v>
      </c>
      <c r="C28">
        <v>0.12710484781859518</v>
      </c>
      <c r="D28">
        <v>0.10754909547255187</v>
      </c>
    </row>
    <row r="29" spans="1:4" x14ac:dyDescent="0.45">
      <c r="A29">
        <v>1</v>
      </c>
      <c r="B29">
        <v>0.71011737480013182</v>
      </c>
      <c r="C29">
        <v>9.2018492198776655E-2</v>
      </c>
      <c r="D29">
        <v>6.0320002013796718E-2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C466B-040E-4BC3-AAFB-E8240E908DFC}">
  <dimension ref="A2:I83"/>
  <sheetViews>
    <sheetView workbookViewId="0">
      <selection activeCell="F11" sqref="F11:F15"/>
    </sheetView>
  </sheetViews>
  <sheetFormatPr defaultRowHeight="18.5" x14ac:dyDescent="0.45"/>
  <cols>
    <col min="5" max="5" width="4.42578125" customWidth="1"/>
  </cols>
  <sheetData>
    <row r="2" spans="1:9" x14ac:dyDescent="0.45">
      <c r="A2" t="s">
        <v>4</v>
      </c>
      <c r="B2" t="s">
        <v>33</v>
      </c>
      <c r="C2" t="s">
        <v>42</v>
      </c>
      <c r="D2" t="s">
        <v>43</v>
      </c>
    </row>
    <row r="3" spans="1:9" x14ac:dyDescent="0.45">
      <c r="B3">
        <v>1.1526551988172904</v>
      </c>
      <c r="C3">
        <v>0.9563125308411945</v>
      </c>
      <c r="D3">
        <v>0.84948083724398615</v>
      </c>
      <c r="G3" t="s">
        <v>33</v>
      </c>
      <c r="H3" t="s">
        <v>34</v>
      </c>
      <c r="I3" t="s">
        <v>35</v>
      </c>
    </row>
    <row r="4" spans="1:9" x14ac:dyDescent="0.45">
      <c r="B4">
        <v>1.1577588860468637</v>
      </c>
      <c r="C4">
        <v>0.96184805901832426</v>
      </c>
      <c r="D4">
        <v>0.84341966520491829</v>
      </c>
      <c r="F4" t="s">
        <v>20</v>
      </c>
      <c r="G4">
        <f>MIN(B3:B29)</f>
        <v>0.77173442538676928</v>
      </c>
      <c r="H4">
        <f>MIN(C3:C29)</f>
        <v>0.57898284270279055</v>
      </c>
      <c r="I4">
        <f>MIN(D3:D29)</f>
        <v>0.29247759366778409</v>
      </c>
    </row>
    <row r="5" spans="1:9" x14ac:dyDescent="0.45">
      <c r="B5">
        <v>1.0978470774233366</v>
      </c>
      <c r="C5">
        <v>0.95196858449291077</v>
      </c>
      <c r="D5">
        <v>0.88269526238159712</v>
      </c>
      <c r="F5" t="s">
        <v>36</v>
      </c>
      <c r="G5">
        <f>_xlfn.QUARTILE.INC(B3:B29,1)</f>
        <v>1.0508349194688273</v>
      </c>
      <c r="H5">
        <f>_xlfn.QUARTILE.INC(C3:C29,1)</f>
        <v>0.78843546778432505</v>
      </c>
      <c r="I5">
        <f>_xlfn.QUARTILE.INC(D3:D29,1)</f>
        <v>0.64179670981170478</v>
      </c>
    </row>
    <row r="6" spans="1:9" x14ac:dyDescent="0.45">
      <c r="B6">
        <v>1.1294320741555743</v>
      </c>
      <c r="C6">
        <v>0.91216889605962703</v>
      </c>
      <c r="D6">
        <v>0.79629674005179163</v>
      </c>
      <c r="F6" t="s">
        <v>37</v>
      </c>
      <c r="G6">
        <f>_xlfn.QUARTILE.INC(B3:B29,2)</f>
        <v>1.1414497734004674</v>
      </c>
      <c r="H6">
        <f>_xlfn.QUARTILE.INC(C3:C29,2)</f>
        <v>0.87592898492292692</v>
      </c>
      <c r="I6">
        <f>_xlfn.QUARTILE.INC(D3:D29,2)</f>
        <v>0.78304557211469283</v>
      </c>
    </row>
    <row r="7" spans="1:9" x14ac:dyDescent="0.45">
      <c r="B7">
        <v>1.1699094419010692</v>
      </c>
      <c r="C7">
        <v>0.83001093593611786</v>
      </c>
      <c r="D7">
        <v>0.75511226639507123</v>
      </c>
      <c r="F7" t="s">
        <v>38</v>
      </c>
      <c r="G7">
        <f>_xlfn.QUARTILE.INC(B3:B29,3)</f>
        <v>1.1906294642217863</v>
      </c>
      <c r="H7">
        <f>_xlfn.QUARTILE.INC(C3:C29,3)</f>
        <v>0.95908029492975944</v>
      </c>
      <c r="I7">
        <f>_xlfn.QUARTILE.INC(D3:D29,3)</f>
        <v>0.86550062831467134</v>
      </c>
    </row>
    <row r="8" spans="1:9" x14ac:dyDescent="0.45">
      <c r="B8">
        <v>0.96637642308892291</v>
      </c>
      <c r="C8">
        <v>0.77202816532485485</v>
      </c>
      <c r="D8">
        <v>0.66304097489397418</v>
      </c>
      <c r="F8" t="s">
        <v>21</v>
      </c>
      <c r="G8">
        <f>MAX(B3:B29)</f>
        <v>1.3086497701813846</v>
      </c>
      <c r="H8">
        <f>MAX(C3:C29)</f>
        <v>1.0270640621510454</v>
      </c>
      <c r="I8">
        <f>MAX(D3:D29)</f>
        <v>0.9227773419287979</v>
      </c>
    </row>
    <row r="9" spans="1:9" x14ac:dyDescent="0.45">
      <c r="B9">
        <v>1.2623324138226264</v>
      </c>
      <c r="C9">
        <v>0.77815125038364363</v>
      </c>
      <c r="D9">
        <v>0.60745502321466849</v>
      </c>
    </row>
    <row r="10" spans="1:9" x14ac:dyDescent="0.45">
      <c r="B10">
        <v>0.87955460093897442</v>
      </c>
      <c r="C10">
        <v>0.62273196516471907</v>
      </c>
      <c r="D10">
        <v>0.56737930765097877</v>
      </c>
      <c r="F10" t="s">
        <v>39</v>
      </c>
      <c r="G10" t="s">
        <v>33</v>
      </c>
      <c r="H10" t="s">
        <v>34</v>
      </c>
      <c r="I10" t="s">
        <v>35</v>
      </c>
    </row>
    <row r="11" spans="1:9" x14ac:dyDescent="0.45">
      <c r="B11">
        <v>1.0987475288248181</v>
      </c>
      <c r="C11">
        <v>0.59955559098598032</v>
      </c>
      <c r="D11">
        <v>0.29247759366778409</v>
      </c>
      <c r="F11">
        <v>2</v>
      </c>
      <c r="G11">
        <f>G4</f>
        <v>0.77173442538676928</v>
      </c>
      <c r="H11">
        <f>H4</f>
        <v>0.57898284270279055</v>
      </c>
      <c r="I11">
        <f>I4</f>
        <v>0.29247759366778409</v>
      </c>
    </row>
    <row r="12" spans="1:9" x14ac:dyDescent="0.45">
      <c r="B12">
        <v>1.1060888583824422</v>
      </c>
      <c r="C12">
        <v>1.0032450548131471</v>
      </c>
      <c r="D12">
        <v>0.9227773419287979</v>
      </c>
      <c r="F12">
        <v>2</v>
      </c>
      <c r="G12">
        <f t="shared" ref="G12:I15" si="0">G5-G4</f>
        <v>0.27910049408205806</v>
      </c>
      <c r="H12">
        <f t="shared" si="0"/>
        <v>0.2094526250815345</v>
      </c>
      <c r="I12">
        <f t="shared" si="0"/>
        <v>0.34931911614392069</v>
      </c>
    </row>
    <row r="13" spans="1:9" x14ac:dyDescent="0.45">
      <c r="B13">
        <v>1.1936254184928794</v>
      </c>
      <c r="C13">
        <v>0.99405306358767531</v>
      </c>
      <c r="D13">
        <v>0.90162176409335715</v>
      </c>
      <c r="F13">
        <v>2</v>
      </c>
      <c r="G13">
        <f t="shared" si="0"/>
        <v>9.0614853931640038E-2</v>
      </c>
      <c r="H13">
        <f t="shared" si="0"/>
        <v>8.7493517138601873E-2</v>
      </c>
      <c r="I13">
        <f t="shared" si="0"/>
        <v>0.14124886230298805</v>
      </c>
    </row>
    <row r="14" spans="1:9" x14ac:dyDescent="0.45">
      <c r="B14">
        <v>1.2112807679641291</v>
      </c>
      <c r="C14">
        <v>0.96782867933015526</v>
      </c>
      <c r="D14">
        <v>0.87273882747266884</v>
      </c>
      <c r="F14">
        <v>2</v>
      </c>
      <c r="G14">
        <f t="shared" si="0"/>
        <v>4.91796908213189E-2</v>
      </c>
      <c r="H14">
        <f t="shared" si="0"/>
        <v>8.3151310006832513E-2</v>
      </c>
      <c r="I14">
        <f t="shared" si="0"/>
        <v>8.2455056199978505E-2</v>
      </c>
    </row>
    <row r="15" spans="1:9" x14ac:dyDescent="0.45">
      <c r="B15">
        <v>1.1327718293096194</v>
      </c>
      <c r="C15">
        <v>0.91970553454912096</v>
      </c>
      <c r="D15">
        <v>0.79740604967638207</v>
      </c>
      <c r="F15">
        <v>2</v>
      </c>
      <c r="G15">
        <f t="shared" si="0"/>
        <v>0.11802030595959834</v>
      </c>
      <c r="H15">
        <f t="shared" si="0"/>
        <v>6.7983767221285962E-2</v>
      </c>
      <c r="I15">
        <f t="shared" si="0"/>
        <v>5.7276713614126562E-2</v>
      </c>
    </row>
    <row r="16" spans="1:9" x14ac:dyDescent="0.45">
      <c r="B16">
        <v>0.9049858810993634</v>
      </c>
      <c r="C16">
        <v>0.88980575186808541</v>
      </c>
      <c r="D16">
        <v>0.75610337158510554</v>
      </c>
    </row>
    <row r="17" spans="2:4" x14ac:dyDescent="0.45">
      <c r="B17">
        <v>1.1876335099506934</v>
      </c>
      <c r="C17">
        <v>0.86934908075909301</v>
      </c>
      <c r="D17">
        <v>0.70009770461305376</v>
      </c>
    </row>
    <row r="18" spans="2:4" x14ac:dyDescent="0.45">
      <c r="B18">
        <v>1.0535777871252827</v>
      </c>
      <c r="C18">
        <v>0.84621336387938739</v>
      </c>
      <c r="D18">
        <v>0.74296067021415246</v>
      </c>
    </row>
    <row r="19" spans="2:4" x14ac:dyDescent="0.45">
      <c r="B19">
        <v>1.1449787380200307</v>
      </c>
      <c r="C19">
        <v>0.79871968518500636</v>
      </c>
      <c r="D19">
        <v>0.57749179983722532</v>
      </c>
    </row>
    <row r="20" spans="2:4" x14ac:dyDescent="0.45">
      <c r="B20">
        <v>0.92726768081088162</v>
      </c>
      <c r="C20">
        <v>0.59217675739586684</v>
      </c>
      <c r="D20">
        <v>0.31238894937059186</v>
      </c>
    </row>
    <row r="21" spans="2:4" x14ac:dyDescent="0.45">
      <c r="B21">
        <v>1.3086497701813846</v>
      </c>
      <c r="C21">
        <v>1.0270640621510454</v>
      </c>
      <c r="D21">
        <v>0.87673729714066451</v>
      </c>
    </row>
    <row r="22" spans="2:4" x14ac:dyDescent="0.45">
      <c r="B22">
        <v>1.2971912890319883</v>
      </c>
      <c r="C22">
        <v>1.0037189638231145</v>
      </c>
      <c r="D22">
        <v>0.89192753422067506</v>
      </c>
    </row>
    <row r="23" spans="2:4" x14ac:dyDescent="0.45">
      <c r="B23">
        <v>1.1414497734004674</v>
      </c>
      <c r="C23">
        <v>1.011274328904725</v>
      </c>
      <c r="D23">
        <v>0.87192303188237341</v>
      </c>
    </row>
    <row r="24" spans="2:4" x14ac:dyDescent="0.45">
      <c r="B24">
        <v>1.2788907249286785</v>
      </c>
      <c r="C24">
        <v>0.91041093991468813</v>
      </c>
      <c r="D24">
        <v>0.85907822474696938</v>
      </c>
    </row>
    <row r="25" spans="2:4" x14ac:dyDescent="0.45">
      <c r="B25">
        <v>1.0480920518123722</v>
      </c>
      <c r="C25">
        <v>0.87592898492292692</v>
      </c>
      <c r="D25">
        <v>0.81756536955978076</v>
      </c>
    </row>
    <row r="26" spans="2:4" x14ac:dyDescent="0.45">
      <c r="B26">
        <v>1.293296245148464</v>
      </c>
      <c r="C26">
        <v>0.80407124888566117</v>
      </c>
      <c r="D26">
        <v>0.78304557211469283</v>
      </c>
    </row>
    <row r="27" spans="2:4" x14ac:dyDescent="0.45">
      <c r="B27">
        <v>0.77173442538676928</v>
      </c>
      <c r="C27">
        <v>0.80726435527610707</v>
      </c>
      <c r="D27">
        <v>0.69556922703618562</v>
      </c>
    </row>
    <row r="28" spans="2:4" x14ac:dyDescent="0.45">
      <c r="B28">
        <v>0.87215627274829288</v>
      </c>
      <c r="C28">
        <v>0.71758729685546041</v>
      </c>
      <c r="D28">
        <v>0.62055244472943527</v>
      </c>
    </row>
    <row r="29" spans="2:4" x14ac:dyDescent="0.45">
      <c r="B29">
        <v>1.1769878748008109</v>
      </c>
      <c r="C29">
        <v>0.57898284270279055</v>
      </c>
      <c r="D29">
        <v>0.40312052117581787</v>
      </c>
    </row>
    <row r="30" spans="2:4" x14ac:dyDescent="0.45">
      <c r="B30">
        <v>1.0429297333431597</v>
      </c>
      <c r="C30">
        <v>0.97483395504853998</v>
      </c>
      <c r="D30">
        <v>0.91566360350577314</v>
      </c>
    </row>
    <row r="31" spans="2:4" x14ac:dyDescent="0.45">
      <c r="B31">
        <v>1.2312401489450753</v>
      </c>
      <c r="C31">
        <v>1.0109356647043852</v>
      </c>
      <c r="D31">
        <v>0.88688535898600862</v>
      </c>
    </row>
    <row r="32" spans="2:4" x14ac:dyDescent="0.45">
      <c r="B32">
        <v>1.0218505774343252</v>
      </c>
      <c r="C32">
        <v>0.9319661147281727</v>
      </c>
      <c r="D32">
        <v>0.83828224991468847</v>
      </c>
    </row>
    <row r="33" spans="2:4" x14ac:dyDescent="0.45">
      <c r="B33">
        <v>1.1451342263614945</v>
      </c>
      <c r="C33">
        <v>0.83897495495546803</v>
      </c>
      <c r="D33">
        <v>0.63093611906419145</v>
      </c>
    </row>
    <row r="34" spans="2:4" x14ac:dyDescent="0.45">
      <c r="B34">
        <v>0.84738755102739538</v>
      </c>
      <c r="C34">
        <v>0.83645071372015456</v>
      </c>
      <c r="D34">
        <v>0.64256343710438779</v>
      </c>
    </row>
    <row r="35" spans="2:4" x14ac:dyDescent="0.45">
      <c r="B35">
        <v>1.2574625736303295</v>
      </c>
      <c r="C35">
        <v>0.84763434431825502</v>
      </c>
      <c r="D35">
        <v>0.66304097489397418</v>
      </c>
    </row>
    <row r="36" spans="2:4" x14ac:dyDescent="0.45">
      <c r="B36">
        <v>0.96904296730581319</v>
      </c>
      <c r="C36">
        <v>0.86693681773163933</v>
      </c>
      <c r="D36">
        <v>0.73021684056869396</v>
      </c>
    </row>
    <row r="37" spans="2:4" x14ac:dyDescent="0.45">
      <c r="B37">
        <v>0.83308333417834302</v>
      </c>
      <c r="C37">
        <v>0.77887447200273952</v>
      </c>
      <c r="D37">
        <v>0.62314587463793969</v>
      </c>
    </row>
    <row r="38" spans="2:4" x14ac:dyDescent="0.45">
      <c r="B38">
        <v>1.0736083884562067</v>
      </c>
      <c r="C38">
        <v>0.61023417533438873</v>
      </c>
      <c r="D38">
        <v>0.86260836396494189</v>
      </c>
    </row>
    <row r="39" spans="2:4" x14ac:dyDescent="0.45">
      <c r="B39">
        <v>0.62838893005031149</v>
      </c>
      <c r="C39">
        <v>0.61405310598721929</v>
      </c>
      <c r="D39">
        <v>0.81364769534689663</v>
      </c>
    </row>
    <row r="40" spans="2:4" x14ac:dyDescent="0.45">
      <c r="B40">
        <v>0.13861843389949247</v>
      </c>
      <c r="C40">
        <v>0.61552922363713281</v>
      </c>
      <c r="D40">
        <v>0.74678983215261219</v>
      </c>
    </row>
    <row r="41" spans="2:4" x14ac:dyDescent="0.45">
      <c r="B41">
        <v>0.66978161520853652</v>
      </c>
      <c r="C41">
        <v>0.61034071145215674</v>
      </c>
      <c r="D41">
        <v>0.76335310874821549</v>
      </c>
    </row>
    <row r="42" spans="2:4" x14ac:dyDescent="0.45">
      <c r="B42">
        <v>9.7257309693419919E-2</v>
      </c>
      <c r="C42">
        <v>0.62448836251344886</v>
      </c>
      <c r="D42">
        <v>0.83689351637643372</v>
      </c>
    </row>
    <row r="43" spans="2:4" x14ac:dyDescent="0.45">
      <c r="B43">
        <v>0.68376726142531163</v>
      </c>
      <c r="C43">
        <v>0.61182947949837374</v>
      </c>
      <c r="D43">
        <v>0.74413645240124726</v>
      </c>
    </row>
    <row r="44" spans="2:4" x14ac:dyDescent="0.45">
      <c r="B44">
        <v>0.75921443123424392</v>
      </c>
      <c r="C44">
        <v>0.44978684698577337</v>
      </c>
      <c r="D44">
        <v>0.72443972339707463</v>
      </c>
    </row>
    <row r="45" spans="2:4" x14ac:dyDescent="0.45">
      <c r="B45">
        <v>0.58591171031943412</v>
      </c>
      <c r="C45">
        <v>0.55169391512722477</v>
      </c>
      <c r="D45">
        <v>0.75235580415350078</v>
      </c>
    </row>
    <row r="46" spans="2:4" x14ac:dyDescent="0.45">
      <c r="B46">
        <v>0.75526489141224673</v>
      </c>
      <c r="C46">
        <v>0.55545721720464947</v>
      </c>
      <c r="D46">
        <v>0.71180722904119109</v>
      </c>
    </row>
    <row r="47" spans="2:4" x14ac:dyDescent="0.45">
      <c r="B47">
        <v>0.38542751480513054</v>
      </c>
      <c r="C47">
        <v>0.16731733474817609</v>
      </c>
      <c r="D47">
        <v>0.60895369927586285</v>
      </c>
    </row>
    <row r="48" spans="2:4" x14ac:dyDescent="0.45">
      <c r="B48">
        <v>0.66651798055488087</v>
      </c>
      <c r="C48">
        <v>0.61846649219908034</v>
      </c>
      <c r="D48">
        <v>0.78943968456717928</v>
      </c>
    </row>
    <row r="49" spans="2:4" x14ac:dyDescent="0.45">
      <c r="B49">
        <v>0.62869538271402337</v>
      </c>
      <c r="C49">
        <v>0.61267791831650176</v>
      </c>
      <c r="D49">
        <v>0.7012224842565572</v>
      </c>
    </row>
    <row r="50" spans="2:4" x14ac:dyDescent="0.45">
      <c r="B50">
        <v>0.64107731332537443</v>
      </c>
      <c r="C50">
        <v>0.28375338333252653</v>
      </c>
      <c r="D50">
        <v>0.25115134317535459</v>
      </c>
    </row>
    <row r="51" spans="2:4" x14ac:dyDescent="0.45">
      <c r="B51">
        <v>0.82079238108820374</v>
      </c>
      <c r="C51">
        <v>0.41830129131974547</v>
      </c>
      <c r="D51">
        <v>0.65934563574617699</v>
      </c>
    </row>
    <row r="52" spans="2:4" x14ac:dyDescent="0.45">
      <c r="B52">
        <v>0.29994290002276708</v>
      </c>
      <c r="C52">
        <v>0.60948768985328527</v>
      </c>
      <c r="D52">
        <v>0.64894518216567254</v>
      </c>
    </row>
    <row r="53" spans="2:4" x14ac:dyDescent="0.45">
      <c r="B53">
        <v>0.72721582090849257</v>
      </c>
      <c r="C53">
        <v>0.32899085544942874</v>
      </c>
      <c r="D53">
        <v>0.70910028155116667</v>
      </c>
    </row>
    <row r="54" spans="2:4" x14ac:dyDescent="0.45">
      <c r="B54">
        <v>0.72337356701898448</v>
      </c>
      <c r="C54">
        <v>0.46642272243379196</v>
      </c>
      <c r="D54">
        <v>0.65185926924694892</v>
      </c>
    </row>
    <row r="55" spans="2:4" x14ac:dyDescent="0.45">
      <c r="B55">
        <v>0.4124605474299613</v>
      </c>
      <c r="C55">
        <v>0.49789674291322028</v>
      </c>
      <c r="D55">
        <v>0.49582175338590578</v>
      </c>
    </row>
    <row r="56" spans="2:4" x14ac:dyDescent="0.45">
      <c r="B56">
        <v>0.65465775464952458</v>
      </c>
      <c r="C56">
        <v>0.36791473879375264</v>
      </c>
      <c r="D56">
        <v>0.33243845991560533</v>
      </c>
    </row>
    <row r="57" spans="2:4" x14ac:dyDescent="0.45">
      <c r="B57">
        <v>0.24254140507801844</v>
      </c>
      <c r="C57">
        <v>0.21537314218940806</v>
      </c>
      <c r="D57">
        <v>0.16702182567630208</v>
      </c>
    </row>
    <row r="58" spans="2:4" x14ac:dyDescent="0.45">
      <c r="B58">
        <v>0.38578495782110089</v>
      </c>
      <c r="C58">
        <v>0.20057696277010709</v>
      </c>
      <c r="D58">
        <v>0.14176320457658637</v>
      </c>
    </row>
    <row r="59" spans="2:4" x14ac:dyDescent="0.45">
      <c r="B59">
        <v>0.22349596621397788</v>
      </c>
      <c r="C59">
        <v>0.1679077756744336</v>
      </c>
      <c r="D59">
        <v>0.15986789868535858</v>
      </c>
    </row>
    <row r="60" spans="2:4" x14ac:dyDescent="0.45">
      <c r="B60">
        <v>0.29600666889467853</v>
      </c>
      <c r="C60">
        <v>0.18127173936400054</v>
      </c>
      <c r="D60">
        <v>0.1486026524528237</v>
      </c>
    </row>
    <row r="61" spans="2:4" x14ac:dyDescent="0.45">
      <c r="B61">
        <v>0.31743647619523341</v>
      </c>
      <c r="C61">
        <v>0.2121876348954041</v>
      </c>
      <c r="D61">
        <v>0.11427733603718865</v>
      </c>
    </row>
    <row r="62" spans="2:4" x14ac:dyDescent="0.45">
      <c r="B62">
        <v>0.38363589507183204</v>
      </c>
      <c r="C62">
        <v>0.13703739557842426</v>
      </c>
      <c r="D62">
        <v>0.12417800693118876</v>
      </c>
    </row>
    <row r="63" spans="2:4" x14ac:dyDescent="0.45">
      <c r="B63">
        <v>6.7814566432475382E-2</v>
      </c>
      <c r="C63">
        <v>0.19145105337713433</v>
      </c>
      <c r="D63">
        <v>0.15381484981205526</v>
      </c>
    </row>
    <row r="64" spans="2:4" x14ac:dyDescent="0.45">
      <c r="B64">
        <v>0.22271649098832497</v>
      </c>
      <c r="C64">
        <v>0.14270230119955718</v>
      </c>
      <c r="D64">
        <v>8.7071164556770483E-2</v>
      </c>
    </row>
    <row r="65" spans="2:4" x14ac:dyDescent="0.45">
      <c r="B65">
        <v>0.19479175349024649</v>
      </c>
      <c r="C65">
        <v>6.1829261315110351E-2</v>
      </c>
      <c r="D65">
        <v>-3.4328017125604689E-2</v>
      </c>
    </row>
    <row r="66" spans="2:4" x14ac:dyDescent="0.45">
      <c r="B66">
        <v>1.4512489914080002</v>
      </c>
      <c r="C66">
        <v>1.0200710957035395</v>
      </c>
      <c r="D66">
        <v>0.70680310387111178</v>
      </c>
    </row>
    <row r="67" spans="2:4" x14ac:dyDescent="0.45">
      <c r="B67">
        <v>1.3721568524532708</v>
      </c>
      <c r="C67">
        <v>0.9965554498003546</v>
      </c>
      <c r="D67">
        <v>0.70156798258569586</v>
      </c>
    </row>
    <row r="68" spans="2:4" x14ac:dyDescent="0.45">
      <c r="B68">
        <v>1.471863545855322</v>
      </c>
      <c r="C68">
        <v>1.0035897648066963</v>
      </c>
      <c r="D68">
        <v>0.70808080592576628</v>
      </c>
    </row>
    <row r="69" spans="2:4" x14ac:dyDescent="0.45">
      <c r="B69">
        <v>1.1929575260600269</v>
      </c>
      <c r="C69">
        <v>0.98605478145399994</v>
      </c>
      <c r="D69">
        <v>0.68340728848579269</v>
      </c>
    </row>
    <row r="70" spans="2:4" x14ac:dyDescent="0.45">
      <c r="B70">
        <v>1.2655724655181551</v>
      </c>
      <c r="C70">
        <v>0.97932070129138926</v>
      </c>
      <c r="D70">
        <v>0.64008372511210743</v>
      </c>
    </row>
    <row r="71" spans="2:4" x14ac:dyDescent="0.45">
      <c r="B71">
        <v>1.1231980740963612</v>
      </c>
      <c r="C71">
        <v>0.92438267463863999</v>
      </c>
      <c r="D71">
        <v>0.60670373948970724</v>
      </c>
    </row>
    <row r="72" spans="2:4" x14ac:dyDescent="0.45">
      <c r="B72">
        <v>1.0640834416812903</v>
      </c>
      <c r="C72">
        <v>0.856547647046628</v>
      </c>
      <c r="D72">
        <v>0.50160692581157118</v>
      </c>
    </row>
    <row r="73" spans="2:4" x14ac:dyDescent="0.45">
      <c r="B73">
        <v>1.1235903344139393</v>
      </c>
      <c r="C73">
        <v>0.75066264378078595</v>
      </c>
      <c r="D73">
        <v>0.39111160764416064</v>
      </c>
    </row>
    <row r="74" spans="2:4" x14ac:dyDescent="0.45">
      <c r="B74">
        <v>1.3234377449042638</v>
      </c>
      <c r="C74">
        <v>0.58681226815645049</v>
      </c>
      <c r="D74">
        <v>0.23704080913642467</v>
      </c>
    </row>
    <row r="75" spans="2:4" x14ac:dyDescent="0.45">
      <c r="B75">
        <v>0.92551835945574956</v>
      </c>
      <c r="C75">
        <v>0.73295637478441578</v>
      </c>
      <c r="D75">
        <v>0.82171000616509116</v>
      </c>
    </row>
    <row r="76" spans="2:4" x14ac:dyDescent="0.45">
      <c r="B76">
        <v>1.1210014290965811</v>
      </c>
      <c r="C76">
        <v>0.43711606489141042</v>
      </c>
      <c r="D76">
        <v>0.82118588260884551</v>
      </c>
    </row>
    <row r="77" spans="2:4" x14ac:dyDescent="0.45">
      <c r="B77">
        <v>0.95404943773976203</v>
      </c>
      <c r="C77">
        <v>0.42045084211747941</v>
      </c>
      <c r="D77">
        <v>0.82052984914963545</v>
      </c>
    </row>
    <row r="78" spans="2:4" x14ac:dyDescent="0.45">
      <c r="B78">
        <v>0.99242095175306211</v>
      </c>
      <c r="C78">
        <v>0.96378782959650899</v>
      </c>
      <c r="D78">
        <v>0.8880671092270942</v>
      </c>
    </row>
    <row r="79" spans="2:4" x14ac:dyDescent="0.45">
      <c r="B79">
        <v>0.88761730194522637</v>
      </c>
      <c r="C79">
        <v>0.58883173840375835</v>
      </c>
      <c r="D79">
        <v>0.77872993378521305</v>
      </c>
    </row>
    <row r="80" spans="2:4" x14ac:dyDescent="0.45">
      <c r="B80">
        <v>1.2635177167692775</v>
      </c>
      <c r="C80">
        <v>0.56253076296491045</v>
      </c>
      <c r="D80">
        <v>0.90859223874532913</v>
      </c>
    </row>
    <row r="81" spans="2:4" x14ac:dyDescent="0.45">
      <c r="B81">
        <v>1.0899404142562064</v>
      </c>
      <c r="C81">
        <v>0.71675434677815375</v>
      </c>
      <c r="D81">
        <v>0.75526490290903647</v>
      </c>
    </row>
    <row r="82" spans="2:4" x14ac:dyDescent="0.45">
      <c r="B82">
        <v>0.92711360801489129</v>
      </c>
      <c r="C82">
        <v>0.70705892891945499</v>
      </c>
      <c r="D82">
        <v>0.67403401832826804</v>
      </c>
    </row>
    <row r="83" spans="2:4" x14ac:dyDescent="0.45">
      <c r="B83">
        <v>1.1496193389506095</v>
      </c>
      <c r="C83">
        <v>0.68895347653933769</v>
      </c>
      <c r="D83">
        <v>0.65340547668078819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591A-6179-4CB8-ACEC-11D3B99D1C33}">
  <dimension ref="A2:I83"/>
  <sheetViews>
    <sheetView topLeftCell="A25" workbookViewId="0">
      <selection activeCell="H8" sqref="H8"/>
    </sheetView>
  </sheetViews>
  <sheetFormatPr defaultRowHeight="18.5" x14ac:dyDescent="0.45"/>
  <cols>
    <col min="5" max="5" width="4.42578125" customWidth="1"/>
  </cols>
  <sheetData>
    <row r="2" spans="1:9" x14ac:dyDescent="0.45">
      <c r="A2" t="s">
        <v>4</v>
      </c>
      <c r="B2" t="s">
        <v>33</v>
      </c>
      <c r="C2" t="s">
        <v>42</v>
      </c>
      <c r="D2" t="s">
        <v>43</v>
      </c>
    </row>
    <row r="3" spans="1:9" x14ac:dyDescent="0.45">
      <c r="B3">
        <v>1.3748765997024033</v>
      </c>
      <c r="C3">
        <v>1.7976760149349453</v>
      </c>
      <c r="D3">
        <v>1.8779469516291882</v>
      </c>
      <c r="G3" t="s">
        <v>33</v>
      </c>
      <c r="H3" t="s">
        <v>34</v>
      </c>
      <c r="I3" t="s">
        <v>35</v>
      </c>
    </row>
    <row r="4" spans="1:9" x14ac:dyDescent="0.45">
      <c r="B4">
        <v>1.8952125310149881</v>
      </c>
      <c r="C4">
        <v>1.7761125268139049</v>
      </c>
      <c r="D4">
        <v>1.8619523749214517</v>
      </c>
      <c r="F4" t="s">
        <v>20</v>
      </c>
      <c r="G4">
        <f>MIN(B3:B29)</f>
        <v>0.82652830634065155</v>
      </c>
      <c r="H4">
        <f>MIN(C3:C29)</f>
        <v>1.2111472498144922</v>
      </c>
      <c r="I4">
        <f>MIN(D3:D29)</f>
        <v>0.91163693312944216</v>
      </c>
    </row>
    <row r="5" spans="1:9" x14ac:dyDescent="0.45">
      <c r="B5">
        <v>1.2726073331208261</v>
      </c>
      <c r="C5">
        <v>1.7682606115379185</v>
      </c>
      <c r="D5">
        <v>1.8570549418395583</v>
      </c>
      <c r="F5" t="s">
        <v>36</v>
      </c>
      <c r="G5">
        <f>_xlfn.QUARTILE.INC(B3:B29,1)</f>
        <v>1.0192884724579103</v>
      </c>
      <c r="H5">
        <f>_xlfn.QUARTILE.INC(C3:C29,1)</f>
        <v>1.4870532672828469</v>
      </c>
      <c r="I5">
        <f>_xlfn.QUARTILE.INC(D3:D29,1)</f>
        <v>1.3141621567326052</v>
      </c>
    </row>
    <row r="6" spans="1:9" x14ac:dyDescent="0.45">
      <c r="B6">
        <v>1.1952629583420615</v>
      </c>
      <c r="C6">
        <v>1.6108942783733391</v>
      </c>
      <c r="D6">
        <v>1.7631433625475521</v>
      </c>
      <c r="F6" t="s">
        <v>37</v>
      </c>
      <c r="G6">
        <f>_xlfn.QUARTILE.INC(B3:B29,2)</f>
        <v>1.2215185603222789</v>
      </c>
      <c r="H6">
        <f>_xlfn.QUARTILE.INC(C3:C29,2)</f>
        <v>1.5415043591318591</v>
      </c>
      <c r="I6">
        <f>_xlfn.QUARTILE.INC(D3:D29,2)</f>
        <v>1.5250966599987483</v>
      </c>
    </row>
    <row r="7" spans="1:9" x14ac:dyDescent="0.45">
      <c r="B7">
        <v>1.3680636355062434</v>
      </c>
      <c r="C7">
        <v>1.5986810989071634</v>
      </c>
      <c r="D7">
        <v>1.6805349348161152</v>
      </c>
      <c r="F7" t="s">
        <v>38</v>
      </c>
      <c r="G7">
        <f>_xlfn.QUARTILE.INC(B3:B29,3)</f>
        <v>1.4635230090110194</v>
      </c>
      <c r="H7">
        <f>_xlfn.QUARTILE.INC(C3:C29,3)</f>
        <v>1.7371261585914848</v>
      </c>
      <c r="I7">
        <f>_xlfn.QUARTILE.INC(D3:D29,3)</f>
        <v>1.772693297861871</v>
      </c>
    </row>
    <row r="8" spans="1:9" x14ac:dyDescent="0.45">
      <c r="B8">
        <v>0.98059415577622022</v>
      </c>
      <c r="C8">
        <v>1.4874918915584918</v>
      </c>
      <c r="D8">
        <v>1.5250966599987483</v>
      </c>
      <c r="F8" t="s">
        <v>21</v>
      </c>
      <c r="G8">
        <f>MAX(B3:B29)</f>
        <v>1.8952125310149881</v>
      </c>
      <c r="H8">
        <f>MAX(C3:C29)</f>
        <v>1.8056775304580137</v>
      </c>
      <c r="I8">
        <f>MAX(D3:D29)</f>
        <v>1.9254822685799864</v>
      </c>
    </row>
    <row r="9" spans="1:9" x14ac:dyDescent="0.45">
      <c r="B9">
        <v>1.2215185603222789</v>
      </c>
      <c r="C9">
        <v>1.4866146430072023</v>
      </c>
      <c r="D9">
        <v>1.4310419453358854</v>
      </c>
    </row>
    <row r="10" spans="1:9" x14ac:dyDescent="0.45">
      <c r="B10">
        <v>0.99537190602816239</v>
      </c>
      <c r="C10">
        <v>1.252075943799801</v>
      </c>
      <c r="D10">
        <v>1.3138461376010284</v>
      </c>
      <c r="F10" t="s">
        <v>39</v>
      </c>
      <c r="G10" t="s">
        <v>33</v>
      </c>
      <c r="H10" t="s">
        <v>34</v>
      </c>
      <c r="I10" t="s">
        <v>35</v>
      </c>
    </row>
    <row r="11" spans="1:9" x14ac:dyDescent="0.45">
      <c r="B11">
        <v>0.96936931173352747</v>
      </c>
      <c r="C11">
        <v>1.2838889379760563</v>
      </c>
      <c r="D11">
        <v>0.95999483832841614</v>
      </c>
      <c r="F11">
        <f>3</f>
        <v>3</v>
      </c>
      <c r="G11">
        <f>G4</f>
        <v>0.82652830634065155</v>
      </c>
      <c r="H11">
        <f>H4</f>
        <v>1.2111472498144922</v>
      </c>
      <c r="I11">
        <f>I4</f>
        <v>0.91163693312944216</v>
      </c>
    </row>
    <row r="12" spans="1:9" x14ac:dyDescent="0.45">
      <c r="B12">
        <v>1.4332256252374049</v>
      </c>
      <c r="C12">
        <v>1.7453793158134547</v>
      </c>
      <c r="D12">
        <v>1.6732513632138493</v>
      </c>
      <c r="F12">
        <f>3</f>
        <v>3</v>
      </c>
      <c r="G12">
        <f t="shared" ref="G12:I15" si="0">G5-G4</f>
        <v>0.19276016611725877</v>
      </c>
      <c r="H12">
        <f t="shared" si="0"/>
        <v>0.27590601746835475</v>
      </c>
      <c r="I12">
        <f t="shared" si="0"/>
        <v>0.40252522360316301</v>
      </c>
    </row>
    <row r="13" spans="1:9" x14ac:dyDescent="0.45">
      <c r="B13">
        <v>1.6454026175704555</v>
      </c>
      <c r="C13">
        <v>1.7288730013695151</v>
      </c>
      <c r="D13">
        <v>1.5847042859109841</v>
      </c>
      <c r="F13">
        <f>3</f>
        <v>3</v>
      </c>
      <c r="G13">
        <f t="shared" si="0"/>
        <v>0.20223008786436858</v>
      </c>
      <c r="H13">
        <f t="shared" si="0"/>
        <v>5.4451091849012201E-2</v>
      </c>
      <c r="I13">
        <f t="shared" si="0"/>
        <v>0.21093450326614316</v>
      </c>
    </row>
    <row r="14" spans="1:9" x14ac:dyDescent="0.45">
      <c r="B14">
        <v>1.0923345895210208</v>
      </c>
      <c r="C14">
        <v>1.7115457303504054</v>
      </c>
      <c r="D14">
        <v>1.4990406574472177</v>
      </c>
      <c r="F14">
        <f>3</f>
        <v>3</v>
      </c>
      <c r="G14">
        <f t="shared" si="0"/>
        <v>0.24200444868874049</v>
      </c>
      <c r="H14">
        <f t="shared" si="0"/>
        <v>0.19562179945962566</v>
      </c>
      <c r="I14">
        <f t="shared" si="0"/>
        <v>0.24759663786312269</v>
      </c>
    </row>
    <row r="15" spans="1:9" x14ac:dyDescent="0.45">
      <c r="B15">
        <v>1.5469496238220468</v>
      </c>
      <c r="C15">
        <v>1.59697075793118</v>
      </c>
      <c r="D15">
        <v>1.3861242584003117</v>
      </c>
      <c r="F15">
        <f>3</f>
        <v>3</v>
      </c>
      <c r="G15">
        <f t="shared" si="0"/>
        <v>0.43168952200396871</v>
      </c>
      <c r="H15">
        <f t="shared" si="0"/>
        <v>6.8551371866528932E-2</v>
      </c>
      <c r="I15">
        <f t="shared" si="0"/>
        <v>0.15278897071811537</v>
      </c>
    </row>
    <row r="16" spans="1:9" x14ac:dyDescent="0.45">
      <c r="B16">
        <v>1.4938203927846339</v>
      </c>
      <c r="C16">
        <v>1.5415043591318591</v>
      </c>
      <c r="D16">
        <v>1.3460202792045572</v>
      </c>
    </row>
    <row r="17" spans="2:4" x14ac:dyDescent="0.45">
      <c r="B17">
        <v>1.5211250023479335</v>
      </c>
      <c r="C17">
        <v>1.5410297885508526</v>
      </c>
      <c r="D17">
        <v>1.2481940379408571</v>
      </c>
    </row>
    <row r="18" spans="2:4" x14ac:dyDescent="0.45">
      <c r="B18">
        <v>1.1889846994727826</v>
      </c>
      <c r="C18">
        <v>1.5393521520395352</v>
      </c>
      <c r="D18">
        <v>1.3499376971477524</v>
      </c>
    </row>
    <row r="19" spans="2:4" x14ac:dyDescent="0.45">
      <c r="B19">
        <v>1.0432050388876584</v>
      </c>
      <c r="C19">
        <v>1.3686029585591826</v>
      </c>
      <c r="D19">
        <v>1.2060969447065666</v>
      </c>
    </row>
    <row r="20" spans="2:4" x14ac:dyDescent="0.45">
      <c r="B20">
        <v>0.98829134190748757</v>
      </c>
      <c r="C20">
        <v>1.2869053529723748</v>
      </c>
      <c r="D20">
        <v>0.92618804910720598</v>
      </c>
    </row>
    <row r="21" spans="2:4" x14ac:dyDescent="0.45">
      <c r="B21">
        <v>1.2688586749941364</v>
      </c>
      <c r="C21">
        <v>1.8056775304580137</v>
      </c>
      <c r="D21">
        <v>1.9254822685799864</v>
      </c>
    </row>
    <row r="22" spans="2:4" x14ac:dyDescent="0.45">
      <c r="B22">
        <v>1.203549596750741</v>
      </c>
      <c r="C22">
        <v>1.7845031772852036</v>
      </c>
      <c r="D22">
        <v>1.8158831080141404</v>
      </c>
    </row>
    <row r="23" spans="2:4" x14ac:dyDescent="0.45">
      <c r="B23">
        <v>1.28965583052675</v>
      </c>
      <c r="C23">
        <v>1.7760179766227884</v>
      </c>
      <c r="D23">
        <v>1.8788146731604152</v>
      </c>
    </row>
    <row r="24" spans="2:4" x14ac:dyDescent="0.45">
      <c r="B24">
        <v>1.8236567770682253</v>
      </c>
      <c r="C24">
        <v>1.6122645114487999</v>
      </c>
      <c r="D24">
        <v>1.7822432331761897</v>
      </c>
    </row>
    <row r="25" spans="2:4" x14ac:dyDescent="0.45">
      <c r="B25">
        <v>1.0780941504064108</v>
      </c>
      <c r="C25">
        <v>1.5345210719857247</v>
      </c>
      <c r="D25">
        <v>1.7067263145610378</v>
      </c>
    </row>
    <row r="26" spans="2:4" x14ac:dyDescent="0.45">
      <c r="B26">
        <v>1.6468250717142341</v>
      </c>
      <c r="C26">
        <v>1.4942381041584758</v>
      </c>
      <c r="D26">
        <v>1.5414419452545254</v>
      </c>
    </row>
    <row r="27" spans="2:4" x14ac:dyDescent="0.45">
      <c r="B27">
        <v>0.82652830634065155</v>
      </c>
      <c r="C27">
        <v>1.4897897886159928</v>
      </c>
      <c r="D27">
        <v>1.2160074681083122</v>
      </c>
    </row>
    <row r="28" spans="2:4" x14ac:dyDescent="0.45">
      <c r="B28">
        <v>0.93931953107823807</v>
      </c>
      <c r="C28">
        <v>1.2111472498144922</v>
      </c>
      <c r="D28">
        <v>1.3144781758641819</v>
      </c>
    </row>
    <row r="29" spans="2:4" x14ac:dyDescent="0.45">
      <c r="B29">
        <v>0.87610232137779365</v>
      </c>
      <c r="C29">
        <v>1.2867707367140557</v>
      </c>
      <c r="D29">
        <v>0.91163693312944216</v>
      </c>
    </row>
    <row r="30" spans="2:4" x14ac:dyDescent="0.45">
      <c r="B30">
        <v>1.5533367823768884</v>
      </c>
      <c r="C30">
        <v>1.7532995643417566</v>
      </c>
      <c r="D30">
        <v>1.6673034925144263</v>
      </c>
    </row>
    <row r="31" spans="2:4" x14ac:dyDescent="0.45">
      <c r="B31">
        <v>1.7175623319025288</v>
      </c>
      <c r="C31">
        <v>1.759939665717116</v>
      </c>
      <c r="D31">
        <v>1.7068457481036041</v>
      </c>
    </row>
    <row r="32" spans="2:4" x14ac:dyDescent="0.45">
      <c r="B32">
        <v>1.6642846166586678</v>
      </c>
      <c r="C32">
        <v>1.7388598020722001</v>
      </c>
      <c r="D32">
        <v>1.6099677206466616</v>
      </c>
    </row>
    <row r="33" spans="2:4" x14ac:dyDescent="0.45">
      <c r="B33">
        <v>1.6299801277337651</v>
      </c>
      <c r="C33">
        <v>1.5963661434914649</v>
      </c>
      <c r="D33">
        <v>1.4423700056867834</v>
      </c>
    </row>
    <row r="34" spans="2:4" x14ac:dyDescent="0.45">
      <c r="B34">
        <v>1.7253970314400093</v>
      </c>
      <c r="C34">
        <v>1.612338741664789</v>
      </c>
      <c r="D34">
        <v>1.3609340515483865</v>
      </c>
    </row>
    <row r="35" spans="2:4" x14ac:dyDescent="0.45">
      <c r="B35">
        <v>1.2948848870000302</v>
      </c>
      <c r="C35">
        <v>1.6023204898753527</v>
      </c>
      <c r="D35">
        <v>1.5686709780098966</v>
      </c>
    </row>
    <row r="36" spans="2:4" x14ac:dyDescent="0.45">
      <c r="B36">
        <v>1.2099437356849523</v>
      </c>
      <c r="C36">
        <v>1.5909866497384995</v>
      </c>
      <c r="D36">
        <v>1.3309208305952358</v>
      </c>
    </row>
    <row r="37" spans="2:4" x14ac:dyDescent="0.45">
      <c r="B37">
        <v>0.96759477267188976</v>
      </c>
      <c r="C37">
        <v>1.3484022275776355</v>
      </c>
      <c r="D37">
        <v>1.1489726345092048</v>
      </c>
    </row>
    <row r="38" spans="2:4" x14ac:dyDescent="0.45">
      <c r="B38">
        <v>1.5245129569201059</v>
      </c>
      <c r="C38">
        <v>1.2860970288144822</v>
      </c>
      <c r="D38">
        <v>1.5199198288198879</v>
      </c>
    </row>
    <row r="39" spans="2:4" x14ac:dyDescent="0.45">
      <c r="B39">
        <v>1.1405080430381795</v>
      </c>
      <c r="C39">
        <v>-0.20760831050174613</v>
      </c>
      <c r="D39">
        <v>2.2906466464777031</v>
      </c>
    </row>
    <row r="40" spans="2:4" x14ac:dyDescent="0.45">
      <c r="B40">
        <v>0.13956426617584977</v>
      </c>
      <c r="C40">
        <v>-0.21041928783557454</v>
      </c>
      <c r="D40">
        <v>1.2464247149087442</v>
      </c>
    </row>
    <row r="41" spans="2:4" x14ac:dyDescent="0.45">
      <c r="B41">
        <v>1.235351663177412</v>
      </c>
      <c r="C41">
        <v>-0.25258819211357664</v>
      </c>
      <c r="D41">
        <v>2.2148359035637806</v>
      </c>
    </row>
    <row r="42" spans="2:4" x14ac:dyDescent="0.45">
      <c r="B42">
        <v>1.0676287167282457</v>
      </c>
      <c r="C42">
        <v>-0.24033215531036956</v>
      </c>
      <c r="D42">
        <v>2.1910595818273979</v>
      </c>
    </row>
    <row r="43" spans="2:4" x14ac:dyDescent="0.45">
      <c r="B43">
        <v>1.2754726010694191</v>
      </c>
      <c r="C43">
        <v>0.98569585968984208</v>
      </c>
      <c r="D43">
        <v>2.0543717127991332</v>
      </c>
    </row>
    <row r="44" spans="2:4" x14ac:dyDescent="0.45">
      <c r="B44">
        <v>0.14674801363063983</v>
      </c>
      <c r="C44">
        <v>-0.25258819211357664</v>
      </c>
      <c r="D44">
        <v>1.6165490278929564</v>
      </c>
    </row>
    <row r="45" spans="2:4" x14ac:dyDescent="0.45">
      <c r="B45">
        <v>1.2850845033352187</v>
      </c>
      <c r="C45">
        <v>-0.21968268785984871</v>
      </c>
      <c r="D45">
        <v>1.8749222669168688</v>
      </c>
    </row>
    <row r="46" spans="2:4" x14ac:dyDescent="0.45">
      <c r="B46">
        <v>1.027675715904893</v>
      </c>
      <c r="C46">
        <v>0.50839503313305301</v>
      </c>
      <c r="D46">
        <v>1.7082423862669243</v>
      </c>
    </row>
    <row r="47" spans="2:4" x14ac:dyDescent="0.45">
      <c r="B47">
        <v>0.37235958252432383</v>
      </c>
      <c r="C47">
        <v>1.0919833322373118</v>
      </c>
      <c r="D47">
        <v>1.4773817532670528</v>
      </c>
    </row>
    <row r="48" spans="2:4" x14ac:dyDescent="0.45">
      <c r="B48">
        <v>1.1138765326310525</v>
      </c>
      <c r="C48">
        <v>0.60616631460762049</v>
      </c>
      <c r="D48">
        <v>2.2676691214655156</v>
      </c>
    </row>
    <row r="49" spans="2:4" x14ac:dyDescent="0.45">
      <c r="B49">
        <v>0.37474834601010387</v>
      </c>
      <c r="C49">
        <v>2.201573981772028E-2</v>
      </c>
      <c r="D49">
        <v>1.8188722339848371</v>
      </c>
    </row>
    <row r="50" spans="2:4" x14ac:dyDescent="0.45">
      <c r="B50">
        <v>0.47304880508853769</v>
      </c>
      <c r="C50">
        <v>0.8907003976988751</v>
      </c>
      <c r="D50">
        <v>2.0405311384610072</v>
      </c>
    </row>
    <row r="51" spans="2:4" x14ac:dyDescent="0.45">
      <c r="B51">
        <v>1.2361592305796634</v>
      </c>
      <c r="C51">
        <v>0.66445392858115759</v>
      </c>
      <c r="D51">
        <v>2.0049615935168217</v>
      </c>
    </row>
    <row r="52" spans="2:4" x14ac:dyDescent="0.45">
      <c r="B52">
        <v>0.56525734342021372</v>
      </c>
      <c r="C52">
        <v>0.51890857369141419</v>
      </c>
      <c r="D52">
        <v>1.934912348690268</v>
      </c>
    </row>
    <row r="53" spans="2:4" x14ac:dyDescent="0.45">
      <c r="B53">
        <v>1.2643927617677173</v>
      </c>
      <c r="C53">
        <v>0.50987428500471921</v>
      </c>
      <c r="D53">
        <v>1.9237774895551933</v>
      </c>
    </row>
    <row r="54" spans="2:4" x14ac:dyDescent="0.45">
      <c r="B54">
        <v>1.2030600975959609</v>
      </c>
      <c r="C54">
        <v>1.3101620652044532</v>
      </c>
      <c r="D54">
        <v>1.7156440669379558</v>
      </c>
    </row>
    <row r="55" spans="2:4" x14ac:dyDescent="0.45">
      <c r="B55">
        <v>0.6260322478290189</v>
      </c>
      <c r="C55">
        <v>0.65340549066450115</v>
      </c>
      <c r="D55">
        <v>1.5626021147784588</v>
      </c>
    </row>
    <row r="56" spans="2:4" x14ac:dyDescent="0.45">
      <c r="B56">
        <v>0.38578495884333575</v>
      </c>
      <c r="C56">
        <v>0.49526674438781043</v>
      </c>
      <c r="D56">
        <v>0.98095731622962012</v>
      </c>
    </row>
    <row r="57" spans="2:4" x14ac:dyDescent="0.45">
      <c r="B57">
        <v>0.60691850854165696</v>
      </c>
      <c r="C57">
        <v>0.74452767138416143</v>
      </c>
      <c r="D57">
        <v>0.70346334581845216</v>
      </c>
    </row>
    <row r="58" spans="2:4" x14ac:dyDescent="0.45">
      <c r="B58">
        <v>0.4586378490256493</v>
      </c>
      <c r="C58">
        <v>0.806112121560697</v>
      </c>
      <c r="D58">
        <v>0.64414305690064588</v>
      </c>
    </row>
    <row r="59" spans="2:4" x14ac:dyDescent="0.45">
      <c r="B59">
        <v>0.56949095033091257</v>
      </c>
      <c r="C59">
        <v>0.82170999055467764</v>
      </c>
      <c r="D59">
        <v>0.69591926617844491</v>
      </c>
    </row>
    <row r="60" spans="2:4" x14ac:dyDescent="0.45">
      <c r="B60">
        <v>0.20221575812132339</v>
      </c>
      <c r="C60">
        <v>0.79692106607485047</v>
      </c>
      <c r="D60">
        <v>0.64718729434964684</v>
      </c>
    </row>
    <row r="61" spans="2:4" x14ac:dyDescent="0.45">
      <c r="B61">
        <v>0.64424158509204887</v>
      </c>
      <c r="C61">
        <v>0.68277665989959635</v>
      </c>
      <c r="D61">
        <v>0.66219097787657977</v>
      </c>
    </row>
    <row r="62" spans="2:4" x14ac:dyDescent="0.45">
      <c r="B62">
        <v>0.67842730558546127</v>
      </c>
      <c r="C62">
        <v>0.85829652935521861</v>
      </c>
      <c r="D62">
        <v>0.68295692681688658</v>
      </c>
    </row>
    <row r="63" spans="2:4" x14ac:dyDescent="0.45">
      <c r="B63">
        <v>-4.1436155051677172E-2</v>
      </c>
      <c r="C63">
        <v>0.63558425231687166</v>
      </c>
      <c r="D63">
        <v>0.68859777236637754</v>
      </c>
    </row>
    <row r="64" spans="2:4" x14ac:dyDescent="0.45">
      <c r="B64">
        <v>0.31260046870119118</v>
      </c>
      <c r="C64">
        <v>0.69521892040911681</v>
      </c>
      <c r="D64">
        <v>0.46716398970083689</v>
      </c>
    </row>
    <row r="65" spans="2:4" x14ac:dyDescent="0.45">
      <c r="B65">
        <v>0.380211258968918</v>
      </c>
      <c r="C65">
        <v>0.46657106842565965</v>
      </c>
      <c r="D65">
        <v>0.31069332854582449</v>
      </c>
    </row>
    <row r="66" spans="2:4" x14ac:dyDescent="0.45">
      <c r="B66">
        <v>1.3383568748739616</v>
      </c>
      <c r="C66">
        <v>1.8154714863288215</v>
      </c>
      <c r="D66">
        <v>1.5951212874465475</v>
      </c>
    </row>
    <row r="67" spans="2:4" x14ac:dyDescent="0.45">
      <c r="B67">
        <v>2.0376017737431082</v>
      </c>
      <c r="C67">
        <v>1.8015751987896094</v>
      </c>
      <c r="D67">
        <v>1.4792729141946779</v>
      </c>
    </row>
    <row r="68" spans="2:4" x14ac:dyDescent="0.45">
      <c r="B68">
        <v>1.8316906467022172</v>
      </c>
      <c r="C68">
        <v>1.7018441880796598</v>
      </c>
      <c r="D68">
        <v>1.3157395023309388</v>
      </c>
    </row>
    <row r="69" spans="2:4" x14ac:dyDescent="0.45">
      <c r="B69">
        <v>1.2113875524277309</v>
      </c>
      <c r="C69">
        <v>1.6706447005241927</v>
      </c>
      <c r="D69">
        <v>1.2689522018147956</v>
      </c>
    </row>
    <row r="70" spans="2:4" x14ac:dyDescent="0.45">
      <c r="B70">
        <v>1.3873008221087275</v>
      </c>
      <c r="C70">
        <v>1.8001257044174801</v>
      </c>
      <c r="D70">
        <v>1.6993954047313855</v>
      </c>
    </row>
    <row r="71" spans="2:4" x14ac:dyDescent="0.45">
      <c r="B71">
        <v>1.4857356164976989</v>
      </c>
      <c r="C71">
        <v>1.7660259728773693</v>
      </c>
      <c r="D71">
        <v>1.5769859779003956</v>
      </c>
    </row>
    <row r="72" spans="2:4" x14ac:dyDescent="0.45">
      <c r="B72">
        <v>1.468627908457812</v>
      </c>
      <c r="C72">
        <v>1.7200434746320328</v>
      </c>
      <c r="D72">
        <v>1.364062962064319</v>
      </c>
    </row>
    <row r="73" spans="2:4" x14ac:dyDescent="0.45">
      <c r="B73">
        <v>1.2385729582055129</v>
      </c>
      <c r="C73">
        <v>1.5873180167635663</v>
      </c>
      <c r="D73">
        <v>1.0412347237888919</v>
      </c>
    </row>
    <row r="74" spans="2:4" x14ac:dyDescent="0.45">
      <c r="B74">
        <v>0.99913054211738217</v>
      </c>
      <c r="C74">
        <v>1.3643821229467363</v>
      </c>
      <c r="D74">
        <v>0.72607487239442181</v>
      </c>
    </row>
    <row r="75" spans="2:4" x14ac:dyDescent="0.45">
      <c r="B75">
        <v>0.7838321431119124</v>
      </c>
      <c r="C75">
        <v>0.53970322819002048</v>
      </c>
      <c r="D75">
        <v>2.5999550847692308</v>
      </c>
    </row>
    <row r="76" spans="2:4" x14ac:dyDescent="0.45">
      <c r="B76">
        <v>1.1074134972940948</v>
      </c>
      <c r="C76">
        <v>1.2496874273391501</v>
      </c>
      <c r="D76">
        <v>2.4483445148098797</v>
      </c>
    </row>
    <row r="77" spans="2:4" x14ac:dyDescent="0.45">
      <c r="B77">
        <v>0.93008263397619662</v>
      </c>
      <c r="C77">
        <v>0.41680684231829324</v>
      </c>
      <c r="D77">
        <v>2.3573382349467238</v>
      </c>
    </row>
    <row r="78" spans="2:4" x14ac:dyDescent="0.45">
      <c r="B78">
        <v>0.63528264586351768</v>
      </c>
      <c r="C78">
        <v>0.43039759230940666</v>
      </c>
      <c r="D78">
        <v>2.0809582126369577</v>
      </c>
    </row>
    <row r="79" spans="2:4" x14ac:dyDescent="0.45">
      <c r="B79">
        <v>1.4067274854185712</v>
      </c>
      <c r="C79">
        <v>1.0626195793364548</v>
      </c>
      <c r="D79">
        <v>2.5855859237060348</v>
      </c>
    </row>
    <row r="80" spans="2:4" x14ac:dyDescent="0.45">
      <c r="B80">
        <v>0.93125440709570784</v>
      </c>
      <c r="C80">
        <v>1.9521965141930326</v>
      </c>
      <c r="D80">
        <v>2.5577417296912137</v>
      </c>
    </row>
    <row r="81" spans="2:4" x14ac:dyDescent="0.45">
      <c r="B81">
        <v>0.92803720894873665</v>
      </c>
      <c r="C81">
        <v>1.2271150796430041</v>
      </c>
      <c r="D81">
        <v>2.3378823677058018</v>
      </c>
    </row>
    <row r="82" spans="2:4" x14ac:dyDescent="0.45">
      <c r="B82">
        <v>1.3279716230391165</v>
      </c>
      <c r="C82">
        <v>1.0671452763305087</v>
      </c>
      <c r="D82">
        <v>2.1622028419360655</v>
      </c>
    </row>
    <row r="83" spans="2:4" x14ac:dyDescent="0.45">
      <c r="B83">
        <v>1.3952914350841474</v>
      </c>
      <c r="C83">
        <v>1.7597962255177397</v>
      </c>
      <c r="D83">
        <v>0.99973934328310177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TIME_OPM (2)</vt:lpstr>
      <vt:lpstr>Sheet2</vt:lpstr>
      <vt:lpstr>Sheet3</vt:lpstr>
      <vt:lpstr>TIME_OPM</vt:lpstr>
      <vt:lpstr>KS</vt:lpstr>
      <vt:lpstr>Sheet1</vt:lpstr>
      <vt:lpstr>K1</vt:lpstr>
      <vt:lpstr>K2</vt:lpstr>
      <vt:lpstr>K3</vt:lpstr>
      <vt:lpstr>'K2'!TimeMaster</vt:lpstr>
      <vt:lpstr>'K3'!TimeMaster</vt:lpstr>
      <vt:lpstr>'TIME_OPM (2)'!TimeMaster</vt:lpstr>
      <vt:lpstr>TimeMaster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Vindel</dc:creator>
  <cp:lastModifiedBy>Jose Vindel Garduno</cp:lastModifiedBy>
  <dcterms:created xsi:type="dcterms:W3CDTF">2024-02-22T10:18:49Z</dcterms:created>
  <dcterms:modified xsi:type="dcterms:W3CDTF">2024-05-08T07:18:29Z</dcterms:modified>
</cp:coreProperties>
</file>