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5.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24226"/>
  <mc:AlternateContent xmlns:mc="http://schemas.openxmlformats.org/markup-compatibility/2006">
    <mc:Choice Requires="x15">
      <x15ac:absPath xmlns:x15ac="http://schemas.microsoft.com/office/spreadsheetml/2010/11/ac" url="https://strath-my.sharepoint.com/personal/jose_vindel-garduno_strath_ac_uk/Documents/ME_PHD/ME_MIBLP/Results/Figures Excel/"/>
    </mc:Choice>
  </mc:AlternateContent>
  <xr:revisionPtr revIDLastSave="16" documentId="8_{801BC876-CCDE-4FAC-A128-A7D2CE710820}" xr6:coauthVersionLast="47" xr6:coauthVersionMax="47" xr10:uidLastSave="{7DB5C3D5-C9FE-41D3-A4DF-9DB3911E2A66}"/>
  <bookViews>
    <workbookView xWindow="28680" yWindow="-120" windowWidth="29040" windowHeight="15720" activeTab="5" xr2:uid="{00000000-000D-0000-FFFF-FFFF00000000}"/>
  </bookViews>
  <sheets>
    <sheet name="iJR" sheetId="1" r:id="rId1"/>
    <sheet name="iJO" sheetId="2" r:id="rId2"/>
    <sheet name="iAF" sheetId="3" r:id="rId3"/>
    <sheet name="Tables" sheetId="5" r:id="rId4"/>
    <sheet name="All" sheetId="4" r:id="rId5"/>
    <sheet name="time" sheetId="6" r:id="rId6"/>
    <sheet name="OPTime" sheetId="8" r:id="rId7"/>
    <sheet name="strats" sheetId="7" r:id="rId8"/>
    <sheet name="Sheet2" sheetId="9" r:id="rId9"/>
    <sheet name="Sheet3" sheetId="10" r:id="rId10"/>
  </sheets>
  <definedNames>
    <definedName name="_xlcn.WorksheetConnection_OPM_All.xlsxOPM1" hidden="1">OPM[]</definedName>
    <definedName name="Slicer_Bacteria">#N/A</definedName>
    <definedName name="Slicer_Bacteria1">#N/A</definedName>
    <definedName name="Slicer_K">#N/A</definedName>
    <definedName name="Slicer_K1">#N/A</definedName>
    <definedName name="Slicer_Method">#N/A</definedName>
  </definedNames>
  <calcPr calcId="191029"/>
  <pivotCaches>
    <pivotCache cacheId="135" r:id="rId11"/>
    <pivotCache cacheId="136"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OPM" name="OPM" connection="WorksheetConnection_OPM_All.xlsx!OPM"/>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J54" i="6"/>
  <c r="B4" i="8"/>
  <c r="B5" i="8"/>
  <c r="B6" i="8"/>
  <c r="B7" i="8"/>
  <c r="B8" i="8"/>
  <c r="B9" i="8"/>
  <c r="B10" i="8"/>
  <c r="B11" i="8"/>
  <c r="B3" i="8"/>
  <c r="H5" i="7" a="1"/>
  <c r="H5" i="7" s="1"/>
  <c r="I5" i="7" a="1"/>
  <c r="I5" i="7" s="1"/>
  <c r="H6" i="7" a="1"/>
  <c r="H6" i="7" s="1"/>
  <c r="I6" i="7" a="1"/>
  <c r="I6" i="7" s="1"/>
  <c r="H7" i="7" a="1"/>
  <c r="H7" i="7" s="1"/>
  <c r="I7" i="7" a="1"/>
  <c r="I7" i="7" s="1"/>
  <c r="H8" i="7" a="1"/>
  <c r="H8" i="7" s="1"/>
  <c r="I8" i="7" a="1"/>
  <c r="I8" i="7" s="1"/>
  <c r="H9" i="7" a="1"/>
  <c r="H9" i="7" s="1"/>
  <c r="I9" i="7" a="1"/>
  <c r="I9" i="7" s="1"/>
  <c r="H10" i="7" a="1"/>
  <c r="H10" i="7" s="1"/>
  <c r="I10" i="7" a="1"/>
  <c r="I10" i="7" s="1"/>
  <c r="H11" i="7" a="1"/>
  <c r="H11" i="7" s="1"/>
  <c r="I11" i="7" a="1"/>
  <c r="I11" i="7" s="1"/>
  <c r="H12" i="7" a="1"/>
  <c r="H12" i="7" s="1"/>
  <c r="I12" i="7" a="1"/>
  <c r="I12" i="7" s="1"/>
  <c r="I4" i="7" a="1"/>
  <c r="I4" i="7" s="1"/>
  <c r="H4" i="7" a="1"/>
  <c r="H4" i="7" s="1"/>
  <c r="AA40" i="6"/>
  <c r="AA39" i="6"/>
  <c r="Z40" i="6"/>
  <c r="Z39" i="6"/>
  <c r="X40" i="6"/>
  <c r="W40" i="6"/>
  <c r="X39" i="6"/>
  <c r="W39" i="6"/>
  <c r="U40" i="6"/>
  <c r="T40" i="6"/>
  <c r="U39" i="6"/>
  <c r="T39" i="6"/>
  <c r="Y29" i="6"/>
  <c r="Y28" i="6"/>
  <c r="X29" i="6"/>
  <c r="X28" i="6"/>
  <c r="U34" i="6"/>
  <c r="T34" i="6"/>
  <c r="U33" i="6"/>
  <c r="T33" i="6"/>
  <c r="U29" i="6"/>
  <c r="T29" i="6"/>
  <c r="U28" i="6"/>
  <c r="T28" i="6"/>
  <c r="W9" i="6"/>
  <c r="V9" i="6"/>
  <c r="V11"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E75281-CABE-41AF-A28E-80F38EEFC97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91EBE54-A469-4730-8B61-01A9F3A058CD}" name="WorksheetConnection_OPM_All.xlsx!OPM" type="102" refreshedVersion="8" minRefreshableVersion="5">
    <extLst>
      <ext xmlns:x15="http://schemas.microsoft.com/office/spreadsheetml/2010/11/main" uri="{DE250136-89BD-433C-8126-D09CA5730AF9}">
        <x15:connection id="OPM" autoDelete="1">
          <x15:rangePr sourceName="_xlcn.WorksheetConnection_OPM_All.xlsxOPM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2">
    <s v="ThisWorkbookDataModel"/>
    <s v="{[OPM].[K].&amp;[3]}"/>
  </metadataStrings>
  <mdxMetadata count="1">
    <mdx n="0" f="s">
      <ms ns="1" c="0"/>
    </mdx>
  </mdx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<sst xmlns="http://schemas.openxmlformats.org/spreadsheetml/2006/main" count="2234" uniqueCount="181">
  <si>
    <t>v[b]</t>
  </si>
  <si>
    <t>v[c]</t>
  </si>
  <si>
    <t>Bobj</t>
  </si>
  <si>
    <t>pctBio</t>
  </si>
  <si>
    <t>K</t>
  </si>
  <si>
    <t>Strat</t>
  </si>
  <si>
    <t>Method</t>
  </si>
  <si>
    <t>Time</t>
  </si>
  <si>
    <t>minprod</t>
  </si>
  <si>
    <t>Bacteria</t>
  </si>
  <si>
    <t>EX_ac_e</t>
  </si>
  <si>
    <t>['ATPS4r']</t>
  </si>
  <si>
    <t>['PGM']</t>
  </si>
  <si>
    <t>['TPI']</t>
  </si>
  <si>
    <t>['ATPS4r', 'PGM']</t>
  </si>
  <si>
    <t>['ATPS4r', 'SUCD1']</t>
  </si>
  <si>
    <t>['ATPS4r', 'TPI']</t>
  </si>
  <si>
    <t>['RPE', 'TKT1']</t>
  </si>
  <si>
    <t>['ATPS4r', 'TKT1']</t>
  </si>
  <si>
    <t>['RPE', 'TKT2']</t>
  </si>
  <si>
    <t>['G6PDH2r', 'PGM']</t>
  </si>
  <si>
    <t>['PGL', 'PGM']</t>
  </si>
  <si>
    <t>['TKT1', 'RPI']</t>
  </si>
  <si>
    <t>['GND', 'PGM']</t>
  </si>
  <si>
    <t>['GND', 'RPI']</t>
  </si>
  <si>
    <t>['G6PDH2r', 'TPI']</t>
  </si>
  <si>
    <t>['PGL', 'RPI']</t>
  </si>
  <si>
    <t>['SUCD1', 'TPI']</t>
  </si>
  <si>
    <t>['ATPS4r', 'EDA', 'TPI']</t>
  </si>
  <si>
    <t>['ATPS4r', 'PGM', 'SUCD1']</t>
  </si>
  <si>
    <t>['ATPS4r', 'FUM', 'TPI']</t>
  </si>
  <si>
    <t>['EDA', 'RPE', 'TKT2']</t>
  </si>
  <si>
    <t>['ATPS4r', 'SUCD1', 'TPI']</t>
  </si>
  <si>
    <t>['GND', 'RPE', 'TPI']</t>
  </si>
  <si>
    <t>['FRD2', 'RPE', 'TKT2']</t>
  </si>
  <si>
    <t>['ATPS4r', 'EDA', 'SUCD1']</t>
  </si>
  <si>
    <t>['FRD2', 'TALA', 'RPE']</t>
  </si>
  <si>
    <t>['PGL', 'PGM', 'SUCD1']</t>
  </si>
  <si>
    <t>['SUCD1', 'TALA', 'RPE']</t>
  </si>
  <si>
    <t>['G6PDH2r', 'PGM', 'SUCD1']</t>
  </si>
  <si>
    <t>['SUCD1', 'TKT1', 'RPI']</t>
  </si>
  <si>
    <t>['FUM', 'RPE', 'TKT2']</t>
  </si>
  <si>
    <t>['G6PDH2r', 'SUCD1', 'TPI']</t>
  </si>
  <si>
    <t>['GND', 'SUCD1', 'TPI']</t>
  </si>
  <si>
    <t>['GND', 'SUCOAS', 'TKT1']</t>
  </si>
  <si>
    <t>['AKGDH', 'SUCD1', 'TPI']</t>
  </si>
  <si>
    <t>M</t>
  </si>
  <si>
    <t>O</t>
  </si>
  <si>
    <t>P</t>
  </si>
  <si>
    <t>iJR</t>
  </si>
  <si>
    <t>EX_succ_e</t>
  </si>
  <si>
    <t>['FUM']</t>
  </si>
  <si>
    <t>['GLCptspp', 'PYK']</t>
  </si>
  <si>
    <t>['FUM', 'PGL']</t>
  </si>
  <si>
    <t>['FRD2', 'FUM']</t>
  </si>
  <si>
    <t>['PFL', 'RPI']</t>
  </si>
  <si>
    <t>['FUM', 'GLCabcpp']</t>
  </si>
  <si>
    <t>['AKGDH', 'FUM']</t>
  </si>
  <si>
    <t>['PFL', 'TKT2']</t>
  </si>
  <si>
    <t>['FUM', 'PYK']</t>
  </si>
  <si>
    <t>['FUM', 'LDH_D']</t>
  </si>
  <si>
    <t>['FUM', 'MDH']</t>
  </si>
  <si>
    <t>['FUM', 'GND']</t>
  </si>
  <si>
    <t>['FUM', 'HEX1']</t>
  </si>
  <si>
    <t>['FUM', 'SUCOAS']</t>
  </si>
  <si>
    <t>['FUM', 'G6PDH2r']</t>
  </si>
  <si>
    <t>['ALCD2x', 'GLCptspp', 'PYK']</t>
  </si>
  <si>
    <t>['ACALD', 'GLCptspp', 'PYK']</t>
  </si>
  <si>
    <t>['ALCD2x', 'LDH_D', 'PFL']</t>
  </si>
  <si>
    <t>['ACALD', 'LDH_D', 'PFL']</t>
  </si>
  <si>
    <t>['AKGDH', 'PFL', 'TKT2']</t>
  </si>
  <si>
    <t>['PFL', 'TKT2', 'TALA']</t>
  </si>
  <si>
    <t>['FUM', 'GND', 'LDH_D']</t>
  </si>
  <si>
    <t>['PFK', 'PFL', 'TKT2']</t>
  </si>
  <si>
    <t>['FUM', 'HEX1', 'SUCOAS']</t>
  </si>
  <si>
    <t>['MDH2', 'PFL', 'TKT2']</t>
  </si>
  <si>
    <t>['FUM', 'FBA', 'PYK']</t>
  </si>
  <si>
    <t>['FUM', 'PYK', 'TALA']</t>
  </si>
  <si>
    <t>['FUM', 'FBA', 'GND']</t>
  </si>
  <si>
    <t>['FRD2', 'FUM', 'MDH2']</t>
  </si>
  <si>
    <t>['FUM', 'MDH', 'PGL']</t>
  </si>
  <si>
    <t>['GND', 'HEX1', 'MDH3']</t>
  </si>
  <si>
    <t>['FUM', 'GND', 'HEX1']</t>
  </si>
  <si>
    <t>iJO</t>
  </si>
  <si>
    <t>['RPI']</t>
  </si>
  <si>
    <t>['G6PDH2r']</t>
  </si>
  <si>
    <t>['RPI', 'TKT1']</t>
  </si>
  <si>
    <t>['RPE', 'RPI']</t>
  </si>
  <si>
    <t>['FUM', 'PFL']</t>
  </si>
  <si>
    <t>['GND', 'TKT2']</t>
  </si>
  <si>
    <t>['GND', 'RPE']</t>
  </si>
  <si>
    <t>['ALCD2x', 'FUM']</t>
  </si>
  <si>
    <t>['LDH_D', 'RPI']</t>
  </si>
  <si>
    <t>['TKT2', 'TALA']</t>
  </si>
  <si>
    <t>['ACALD', 'FUM']</t>
  </si>
  <si>
    <t>['FRD2', 'RPI']</t>
  </si>
  <si>
    <t>['TKT1', 'TKT2']</t>
  </si>
  <si>
    <t>['FUM', 'MDH3']</t>
  </si>
  <si>
    <t>['FUM', 'PTAr']</t>
  </si>
  <si>
    <t>['HEX1', 'RPI', 'TKT2']</t>
  </si>
  <si>
    <t>['GND', 'MDH2', 'RPE']</t>
  </si>
  <si>
    <t>['LDH_D', 'RPE', 'RPI']</t>
  </si>
  <si>
    <t>['MDH3', 'RPE', 'TKT2']</t>
  </si>
  <si>
    <t>['FUM', 'GLCabcpp', 'SUCOAS']</t>
  </si>
  <si>
    <t>['GND', 'PFL', 'RPE']</t>
  </si>
  <si>
    <t>['GND', 'HEX1', 'TKT2']</t>
  </si>
  <si>
    <t>['AKGDH', 'FUM', 'PYK']</t>
  </si>
  <si>
    <t>['GLCabcpp', 'RPE', 'TKT1']</t>
  </si>
  <si>
    <t>['GND', 'MDH2', 'TKT2']</t>
  </si>
  <si>
    <t>['ACALD', 'FUM', 'MDH3']</t>
  </si>
  <si>
    <t>['FRD2', 'RPE', 'TKT1']</t>
  </si>
  <si>
    <t>['FRD2', 'FUM', 'SUCOAS']</t>
  </si>
  <si>
    <t>['LDH_D', 'PFL', 'RPI']</t>
  </si>
  <si>
    <t>['GAPD', 'GND', 'TKT2']</t>
  </si>
  <si>
    <t>['ALCD2x', 'FUM', 'MDH2']</t>
  </si>
  <si>
    <t>['PFL', 'TKT1', 'TKT2']</t>
  </si>
  <si>
    <t>['FUM', 'HEX1', 'MDH3']</t>
  </si>
  <si>
    <t>['HEX1', 'TKT2', 'TALA']</t>
  </si>
  <si>
    <t>['HEX1', 'RPE', 'TKT2']</t>
  </si>
  <si>
    <t>['ACALD', 'GND', 'RPE']</t>
  </si>
  <si>
    <t>['FBA', 'G6PDH2r', 'RPI']</t>
  </si>
  <si>
    <t>iAF</t>
  </si>
  <si>
    <t>Strain</t>
  </si>
  <si>
    <t>Ecoli</t>
  </si>
  <si>
    <t>MILP</t>
  </si>
  <si>
    <t>Optimistic</t>
  </si>
  <si>
    <t>Pessimistic</t>
  </si>
  <si>
    <t>Description</t>
  </si>
  <si>
    <t>Sum of Time</t>
  </si>
  <si>
    <t>Row Labels</t>
  </si>
  <si>
    <t>Grand Total</t>
  </si>
  <si>
    <t>Column Labels</t>
  </si>
  <si>
    <t>K1</t>
  </si>
  <si>
    <t>K2</t>
  </si>
  <si>
    <t>K3</t>
  </si>
  <si>
    <t>3</t>
  </si>
  <si>
    <t>Benchmark</t>
  </si>
  <si>
    <t>O. Algorithm</t>
  </si>
  <si>
    <t>Index</t>
  </si>
  <si>
    <t>Biomass</t>
  </si>
  <si>
    <t>Total Biomass</t>
  </si>
  <si>
    <t>Chemical</t>
  </si>
  <si>
    <t>Total Chemical</t>
  </si>
  <si>
    <t>O.Algorithm</t>
  </si>
  <si>
    <t>P. A</t>
  </si>
  <si>
    <t>O. A</t>
  </si>
  <si>
    <t>k1</t>
  </si>
  <si>
    <t>k2</t>
  </si>
  <si>
    <t>B</t>
  </si>
  <si>
    <t>OA</t>
  </si>
  <si>
    <t>PA</t>
  </si>
  <si>
    <t>max</t>
  </si>
  <si>
    <t>mean</t>
  </si>
  <si>
    <t>min</t>
  </si>
  <si>
    <t>Sum of pctBio</t>
  </si>
  <si>
    <t>Sum of v[c]</t>
  </si>
  <si>
    <t>Total Sum of pctBio</t>
  </si>
  <si>
    <t>Total Sum of v[c]</t>
  </si>
  <si>
    <t>pctbio</t>
  </si>
  <si>
    <t>O2</t>
  </si>
  <si>
    <t>P2</t>
  </si>
  <si>
    <t>O1</t>
  </si>
  <si>
    <t>P1</t>
  </si>
  <si>
    <t>O3</t>
  </si>
  <si>
    <t>P3</t>
  </si>
  <si>
    <t>(All)</t>
  </si>
  <si>
    <t>k3</t>
  </si>
  <si>
    <t>10%</t>
  </si>
  <si>
    <t>20%</t>
  </si>
  <si>
    <t>30%</t>
  </si>
  <si>
    <t>40%</t>
  </si>
  <si>
    <t>50%</t>
  </si>
  <si>
    <t>60%</t>
  </si>
  <si>
    <t>70%</t>
  </si>
  <si>
    <t>80%</t>
  </si>
  <si>
    <t>90%</t>
  </si>
  <si>
    <t>%Growth</t>
  </si>
  <si>
    <t>Column1</t>
  </si>
  <si>
    <t>iJR904</t>
  </si>
  <si>
    <t>iJO1366</t>
  </si>
  <si>
    <t>iAF1260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</si>
</sst>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0"/>
    <numFmt numFmtId="166" formatCode="0.0"/>
    <numFmt numFmtId="167" formatCode="0.000"/>
    <numFmt numFmtId="168" formatCode="0.0000000"/>
  </numFmts>
  <fonts count="4" x14ac:knownFonts="1">
    <font>
      <sz val="11"/>
      <color theme="1"/>
      <name val="Calibri"/>
      <family val="2"/>
      <scheme val="minor"/>
    </font>
    <font>
      <b/>
      <sz val="11"/>
      <color theme="1"/>
      <name val="Calibri"/>
      <family val="2"/>
      <scheme val="minor"/>
    </font>
    <font>
      <sz val="11"/>
      <color theme="1"/>
      <name val="Calibri"/>
      <family val="2"/>
      <scheme val="minor"/>
    </font>
    <font>
      <sz val="10"/>
      <name val="Arial Black"/>
      <family val="2"/>
    </font>
  </fonts>
  <fills count="3">
    <fill>
      <patternFill patternType="none"/>
    </fill>
    <fill>
      <patternFill patternType="gray125"/>
    </fill>
    <fill>
      <patternFill patternType="solid">
        <fgColor theme="2"/>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9" fontId="2" fillId="0" borderId="0" applyFont="0" applyFill="0" applyBorder="0" applyAlignment="0" applyProtection="0"/>
  </cellStyleXfs>
  <cellXfs count="3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pivotButton="1"/>
    <xf numFmtId="0" fontId="0" fillId="0" borderId="0" xfId="0" applyAlignment="1">
      <alignment horizontal="left"/>
    </xf>
    <xf numFmtId="164" fontId="0" fillId="0" borderId="0" xfId="1" applyNumberFormat="1" applyFont="1"/>
    <xf numFmtId="165" fontId="0" fillId="0" borderId="0" xfId="0" applyNumberFormat="1"/>
    <xf numFmtId="166" fontId="0" fillId="0" borderId="0" xfId="0" applyNumberFormat="1"/>
    <xf numFmtId="2" fontId="0" fillId="2" borderId="0" xfId="0" applyNumberFormat="1" applyFill="1"/>
    <xf numFmtId="168" fontId="0" fillId="0" borderId="0" xfId="0" applyNumberFormat="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167" fontId="0" fillId="0" borderId="6" xfId="0" applyNumberFormat="1" applyBorder="1" applyAlignment="1">
      <alignment horizontal="right"/>
    </xf>
    <xf numFmtId="167" fontId="0" fillId="0" borderId="0" xfId="0" applyNumberFormat="1" applyAlignment="1">
      <alignment horizontal="right"/>
    </xf>
    <xf numFmtId="167" fontId="0" fillId="0" borderId="7" xfId="0" applyNumberFormat="1" applyBorder="1" applyAlignment="1">
      <alignment horizontal="right"/>
    </xf>
    <xf numFmtId="167" fontId="0" fillId="0" borderId="8" xfId="0" applyNumberFormat="1" applyBorder="1" applyAlignment="1">
      <alignment horizontal="right"/>
    </xf>
    <xf numFmtId="167" fontId="0" fillId="0" borderId="9" xfId="0" applyNumberFormat="1" applyBorder="1" applyAlignment="1">
      <alignment horizontal="right"/>
    </xf>
    <xf numFmtId="167" fontId="0" fillId="0" borderId="10" xfId="0" applyNumberFormat="1" applyBorder="1" applyAlignment="1">
      <alignment horizontal="right"/>
    </xf>
    <xf numFmtId="165" fontId="0" fillId="0" borderId="6" xfId="0" applyNumberFormat="1" applyBorder="1"/>
    <xf numFmtId="165" fontId="0" fillId="0" borderId="7" xfId="0" applyNumberFormat="1" applyBorder="1"/>
    <xf numFmtId="165" fontId="0" fillId="0" borderId="8" xfId="0" applyNumberFormat="1" applyBorder="1"/>
    <xf numFmtId="165" fontId="0" fillId="0" borderId="9" xfId="0" applyNumberFormat="1" applyBorder="1"/>
    <xf numFmtId="165" fontId="0" fillId="0" borderId="10" xfId="0" applyNumberFormat="1" applyBorder="1"/>
    <xf numFmtId="167" fontId="0" fillId="0" borderId="6" xfId="0" applyNumberFormat="1" applyBorder="1"/>
    <xf numFmtId="167" fontId="0" fillId="0" borderId="0" xfId="0" applyNumberFormat="1"/>
    <xf numFmtId="167" fontId="0" fillId="0" borderId="7" xfId="0" applyNumberFormat="1" applyBorder="1"/>
    <xf numFmtId="167" fontId="0" fillId="0" borderId="8" xfId="0" applyNumberFormat="1" applyBorder="1"/>
    <xf numFmtId="167" fontId="0" fillId="0" borderId="9" xfId="0" applyNumberFormat="1" applyBorder="1"/>
    <xf numFmtId="167" fontId="0" fillId="0" borderId="10" xfId="0" applyNumberFormat="1" applyBorder="1"/>
    <xf numFmtId="10" fontId="0" fillId="0" borderId="0" xfId="0" applyNumberFormat="1"/>
    <xf numFmtId="0" fontId="3" fillId="0" borderId="0" xfId="0" applyFont="1" applyAlignment="1">
      <alignment horizontal="right" vertical="center" wrapText="1"/>
    </xf>
    <xf numFmtId="9" fontId="0" fillId="0" borderId="0" xfId="1" applyFont="1"/>
  </cellXfs>
  <cellStyles count="2">
    <cellStyle name="Normal" xfId="0" builtinId="0"/>
    <cellStyle name="Percent" xfId="1" builtinId="5"/>
  </cellStyles>
  <dxfs count="12">
    <dxf>
      <numFmt numFmtId="2" formatCode="0.00"/>
    </dxf>
    <dxf>
      <numFmt numFmtId="14" formatCode="0.00%"/>
    </dxf>
    <dxf>
      <numFmt numFmtId="2" formatCode="0.00"/>
    </dxf>
    <dxf>
      <numFmt numFmtId="14" formatCode="0.00%"/>
    </dxf>
    <dxf>
      <numFmt numFmtId="0" formatCode="General"/>
    </dxf>
    <dxf>
      <numFmt numFmtId="168" formatCode="0.0000000"/>
    </dxf>
    <dxf>
      <numFmt numFmtId="165" formatCode="0.0000"/>
    </dxf>
    <dxf>
      <numFmt numFmtId="14" formatCode="0.00%"/>
    </dxf>
    <dxf>
      <numFmt numFmtId="2" formatCode="0.0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[OPM_All.xlsx]time!PivotTable20</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time!$B$3:$B$4</c:f>
              <c:strCache>
                <c:ptCount val="1"/>
                <c:pt idx="0">
                  <c:v>M</c:v>
                </c:pt>
              </c:strCache>
            </c:strRef>
          </c:tx>
          <c:spPr>
            <a:ln w="28575" cap="rnd">
              <a:solidFill>
                <a:schemeClr val="accent1"/>
              </a:solidFill>
              <a:round/>
            </a:ln>
            <a:effectLst/>
          </c:spPr>
          <c:marker>
            <c:symbol val="none"/>
          </c:marker>
          <c:cat>
            <c:strRef>
              <c:f>time!$A$5:$A$14</c:f>
              <c:strCache>
                <c:ptCount val="9"/>
                <c:pt idx="0">
                  <c:v>0.1</c:v>
                </c:pt>
                <c:pt idx="1">
                  <c:v>0.2</c:v>
                </c:pt>
                <c:pt idx="2">
                  <c:v>0.3</c:v>
                </c:pt>
                <c:pt idx="3">
                  <c:v>0.4</c:v>
                </c:pt>
                <c:pt idx="4">
                  <c:v>0.5</c:v>
                </c:pt>
                <c:pt idx="5">
                  <c:v>0.6</c:v>
                </c:pt>
                <c:pt idx="6">
                  <c:v>0.7</c:v>
                </c:pt>
                <c:pt idx="7">
                  <c:v>0.8</c:v>
                </c:pt>
                <c:pt idx="8">
                  <c:v>0.9</c:v>
                </c:pt>
              </c:strCache>
            </c:strRef>
          </c:cat>
          <c:val>
            <c:numRef>
              <c:f>time!$B$5:$B$14</c:f>
              <c:numCache>
                <c:formatCode>General</c:formatCode>
                <c:ptCount val="9"/>
                <c:pt idx="0">
                  <c:v>31.918999910354618</c:v>
                </c:pt>
                <c:pt idx="1">
                  <c:v>124.72499990463255</c:v>
                </c:pt>
                <c:pt idx="2">
                  <c:v>80.095999956130981</c:v>
                </c:pt>
                <c:pt idx="3">
                  <c:v>22.180999994277951</c:v>
                </c:pt>
                <c:pt idx="4">
                  <c:v>54.314000129699721</c:v>
                </c:pt>
                <c:pt idx="5">
                  <c:v>43.905999660491943</c:v>
                </c:pt>
                <c:pt idx="6">
                  <c:v>38.801000118255622</c:v>
                </c:pt>
                <c:pt idx="7">
                  <c:v>40.654999971389771</c:v>
                </c:pt>
                <c:pt idx="8">
                  <c:v>37.227999925613403</c:v>
                </c:pt>
              </c:numCache>
            </c:numRef>
          </c:val>
          <c:smooth val="0"/>
          <c:extLst>
            <c:ext xmlns:c16="http://schemas.microsoft.com/office/drawing/2014/chart" uri="{C3380CC4-5D6E-409C-BE32-E72D297353CC}">
              <c16:uniqueId val="{00000003-93B4-4947-89BD-C110F493C042}"/>
            </c:ext>
          </c:extLst>
        </c:ser>
        <c:ser>
          <c:idx val="1"/>
          <c:order val="1"/>
          <c:tx>
            <c:strRef>
              <c:f>time!$C$3:$C$4</c:f>
              <c:strCache>
                <c:ptCount val="1"/>
                <c:pt idx="0">
                  <c:v>O</c:v>
                </c:pt>
              </c:strCache>
            </c:strRef>
          </c:tx>
          <c:spPr>
            <a:ln w="28575" cap="rnd">
              <a:solidFill>
                <a:schemeClr val="accent2"/>
              </a:solidFill>
              <a:round/>
            </a:ln>
            <a:effectLst/>
          </c:spPr>
          <c:marker>
            <c:symbol val="none"/>
          </c:marker>
          <c:cat>
            <c:strRef>
              <c:f>time!$A$5:$A$14</c:f>
              <c:strCache>
                <c:ptCount val="9"/>
                <c:pt idx="0">
                  <c:v>0.1</c:v>
                </c:pt>
                <c:pt idx="1">
                  <c:v>0.2</c:v>
                </c:pt>
                <c:pt idx="2">
                  <c:v>0.3</c:v>
                </c:pt>
                <c:pt idx="3">
                  <c:v>0.4</c:v>
                </c:pt>
                <c:pt idx="4">
                  <c:v>0.5</c:v>
                </c:pt>
                <c:pt idx="5">
                  <c:v>0.6</c:v>
                </c:pt>
                <c:pt idx="6">
                  <c:v>0.7</c:v>
                </c:pt>
                <c:pt idx="7">
                  <c:v>0.8</c:v>
                </c:pt>
                <c:pt idx="8">
                  <c:v>0.9</c:v>
                </c:pt>
              </c:strCache>
            </c:strRef>
          </c:cat>
          <c:val>
            <c:numRef>
              <c:f>time!$C$5:$C$14</c:f>
              <c:numCache>
                <c:formatCode>General</c:formatCode>
                <c:ptCount val="9"/>
                <c:pt idx="0">
                  <c:v>74.401999950408936</c:v>
                </c:pt>
                <c:pt idx="1">
                  <c:v>87.494000196456909</c:v>
                </c:pt>
                <c:pt idx="2">
                  <c:v>59.575999736785889</c:v>
                </c:pt>
                <c:pt idx="3">
                  <c:v>55.801999807357788</c:v>
                </c:pt>
                <c:pt idx="4">
                  <c:v>79.48199987411499</c:v>
                </c:pt>
                <c:pt idx="5">
                  <c:v>155.14100003242493</c:v>
                </c:pt>
                <c:pt idx="6">
                  <c:v>73.676999568939209</c:v>
                </c:pt>
                <c:pt idx="7">
                  <c:v>55.2940001487732</c:v>
                </c:pt>
                <c:pt idx="8">
                  <c:v>83.585999965667725</c:v>
                </c:pt>
              </c:numCache>
            </c:numRef>
          </c:val>
          <c:smooth val="0"/>
          <c:extLst>
            <c:ext xmlns:c16="http://schemas.microsoft.com/office/drawing/2014/chart" uri="{C3380CC4-5D6E-409C-BE32-E72D297353CC}">
              <c16:uniqueId val="{00000004-93B4-4947-89BD-C110F493C042}"/>
            </c:ext>
          </c:extLst>
        </c:ser>
        <c:ser>
          <c:idx val="2"/>
          <c:order val="2"/>
          <c:tx>
            <c:strRef>
              <c:f>time!$D$3:$D$4</c:f>
              <c:strCache>
                <c:ptCount val="1"/>
                <c:pt idx="0">
                  <c:v>P</c:v>
                </c:pt>
              </c:strCache>
            </c:strRef>
          </c:tx>
          <c:spPr>
            <a:ln w="28575" cap="rnd">
              <a:solidFill>
                <a:schemeClr val="accent3"/>
              </a:solidFill>
              <a:round/>
            </a:ln>
            <a:effectLst/>
          </c:spPr>
          <c:marker>
            <c:symbol val="none"/>
          </c:marker>
          <c:cat>
            <c:strRef>
              <c:f>time!$A$5:$A$14</c:f>
              <c:strCache>
                <c:ptCount val="9"/>
                <c:pt idx="0">
                  <c:v>0.1</c:v>
                </c:pt>
                <c:pt idx="1">
                  <c:v>0.2</c:v>
                </c:pt>
                <c:pt idx="2">
                  <c:v>0.3</c:v>
                </c:pt>
                <c:pt idx="3">
                  <c:v>0.4</c:v>
                </c:pt>
                <c:pt idx="4">
                  <c:v>0.5</c:v>
                </c:pt>
                <c:pt idx="5">
                  <c:v>0.6</c:v>
                </c:pt>
                <c:pt idx="6">
                  <c:v>0.7</c:v>
                </c:pt>
                <c:pt idx="7">
                  <c:v>0.8</c:v>
                </c:pt>
                <c:pt idx="8">
                  <c:v>0.9</c:v>
                </c:pt>
              </c:strCache>
            </c:strRef>
          </c:cat>
          <c:val>
            <c:numRef>
              <c:f>time!$D$5:$D$14</c:f>
              <c:numCache>
                <c:formatCode>General</c:formatCode>
                <c:ptCount val="9"/>
                <c:pt idx="0">
                  <c:v>442.48399996757507</c:v>
                </c:pt>
                <c:pt idx="1">
                  <c:v>315.32200026512146</c:v>
                </c:pt>
                <c:pt idx="2">
                  <c:v>253.34100031852719</c:v>
                </c:pt>
                <c:pt idx="3">
                  <c:v>143.50599980354306</c:v>
                </c:pt>
                <c:pt idx="4">
                  <c:v>439.75399994850164</c:v>
                </c:pt>
                <c:pt idx="5">
                  <c:v>403.76999998092651</c:v>
                </c:pt>
                <c:pt idx="6">
                  <c:v>245.71800017356867</c:v>
                </c:pt>
                <c:pt idx="7">
                  <c:v>159.20700001716611</c:v>
                </c:pt>
                <c:pt idx="8">
                  <c:v>17.361000061035156</c:v>
                </c:pt>
              </c:numCache>
            </c:numRef>
          </c:val>
          <c:smooth val="0"/>
          <c:extLst>
            <c:ext xmlns:c16="http://schemas.microsoft.com/office/drawing/2014/chart" uri="{C3380CC4-5D6E-409C-BE32-E72D297353CC}">
              <c16:uniqueId val="{00000005-93B4-4947-89BD-C110F493C042}"/>
            </c:ext>
          </c:extLst>
        </c:ser>
        <c:dLbls>
          <c:showLegendKey val="0"/>
          <c:showVal val="0"/>
          <c:showCatName val="0"/>
          <c:showSerName val="0"/>
          <c:showPercent val="0"/>
          <c:showBubbleSize val="0"/>
        </c:dLbls>
        <c:smooth val="0"/>
        <c:axId val="1483598272"/>
        <c:axId val="605345360"/>
      </c:lineChart>
      <c:catAx>
        <c:axId val="1483598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345360"/>
        <c:crosses val="autoZero"/>
        <c:auto val="1"/>
        <c:lblAlgn val="ctr"/>
        <c:lblOffset val="100"/>
        <c:noMultiLvlLbl val="0"/>
      </c:catAx>
      <c:valAx>
        <c:axId val="605345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598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[OPM_All.xlsx]time!PivotTable22</c:name>
    <c:fmtId val="0"/>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time!$B$19:$B$20</c:f>
              <c:strCache>
                <c:ptCount val="1"/>
                <c:pt idx="0">
                  <c:v>1</c:v>
                </c:pt>
              </c:strCache>
            </c:strRef>
          </c:tx>
          <c:spPr>
            <a:solidFill>
              <a:schemeClr val="dk1">
                <a:tint val="885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time!$A$21:$A$24</c:f>
              <c:strCache>
                <c:ptCount val="3"/>
                <c:pt idx="0">
                  <c:v>Benchmark</c:v>
                </c:pt>
                <c:pt idx="1">
                  <c:v>O. Algorithm</c:v>
                </c:pt>
                <c:pt idx="2">
                  <c:v>P</c:v>
                </c:pt>
              </c:strCache>
            </c:strRef>
          </c:cat>
          <c:val>
            <c:numRef>
              <c:f>time!$B$21:$B$24</c:f>
              <c:numCache>
                <c:formatCode>0.00%</c:formatCode>
                <c:ptCount val="3"/>
                <c:pt idx="1">
                  <c:v>-0.78313698303443668</c:v>
                </c:pt>
                <c:pt idx="2">
                  <c:v>-0.79954514250846676</c:v>
                </c:pt>
              </c:numCache>
            </c:numRef>
          </c:val>
          <c:extLst>
            <c:ext xmlns:c16="http://schemas.microsoft.com/office/drawing/2014/chart" uri="{C3380CC4-5D6E-409C-BE32-E72D297353CC}">
              <c16:uniqueId val="{00000000-75D2-45F0-BCD7-A33D24B1DD37}"/>
            </c:ext>
          </c:extLst>
        </c:ser>
        <c:ser>
          <c:idx val="1"/>
          <c:order val="1"/>
          <c:tx>
            <c:strRef>
              <c:f>time!$C$19:$C$20</c:f>
              <c:strCache>
                <c:ptCount val="1"/>
                <c:pt idx="0">
                  <c:v>2</c:v>
                </c:pt>
              </c:strCache>
            </c:strRef>
          </c:tx>
          <c:spPr>
            <a:solidFill>
              <a:schemeClr val="dk1">
                <a:tint val="5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time!$A$21:$A$24</c:f>
              <c:strCache>
                <c:ptCount val="3"/>
                <c:pt idx="0">
                  <c:v>Benchmark</c:v>
                </c:pt>
                <c:pt idx="1">
                  <c:v>O. Algorithm</c:v>
                </c:pt>
                <c:pt idx="2">
                  <c:v>P</c:v>
                </c:pt>
              </c:strCache>
            </c:strRef>
          </c:cat>
          <c:val>
            <c:numRef>
              <c:f>time!$C$21:$C$24</c:f>
              <c:numCache>
                <c:formatCode>0.00%</c:formatCode>
                <c:ptCount val="3"/>
                <c:pt idx="1">
                  <c:v>-0.55335787635468081</c:v>
                </c:pt>
                <c:pt idx="2">
                  <c:v>-0.64362744652596837</c:v>
                </c:pt>
              </c:numCache>
            </c:numRef>
          </c:val>
          <c:extLst>
            <c:ext xmlns:c16="http://schemas.microsoft.com/office/drawing/2014/chart" uri="{C3380CC4-5D6E-409C-BE32-E72D297353CC}">
              <c16:uniqueId val="{00000001-75D2-45F0-BCD7-A33D24B1DD37}"/>
            </c:ext>
          </c:extLst>
        </c:ser>
        <c:ser>
          <c:idx val="2"/>
          <c:order val="2"/>
          <c:tx>
            <c:strRef>
              <c:f>time!$D$19:$D$20</c:f>
              <c:strCache>
                <c:ptCount val="1"/>
                <c:pt idx="0">
                  <c:v>3</c:v>
                </c:pt>
              </c:strCache>
            </c:strRef>
          </c:tx>
          <c:spPr>
            <a:solidFill>
              <a:schemeClr val="dk1">
                <a:tint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time!$A$21:$A$24</c:f>
              <c:strCache>
                <c:ptCount val="3"/>
                <c:pt idx="0">
                  <c:v>Benchmark</c:v>
                </c:pt>
                <c:pt idx="1">
                  <c:v>O. Algorithm</c:v>
                </c:pt>
                <c:pt idx="2">
                  <c:v>P</c:v>
                </c:pt>
              </c:strCache>
            </c:strRef>
          </c:cat>
          <c:val>
            <c:numRef>
              <c:f>time!$D$21:$D$24</c:f>
              <c:numCache>
                <c:formatCode>0.00%</c:formatCode>
                <c:ptCount val="3"/>
                <c:pt idx="1">
                  <c:v>0.52894845129970569</c:v>
                </c:pt>
                <c:pt idx="2">
                  <c:v>4.1083480245411916</c:v>
                </c:pt>
              </c:numCache>
            </c:numRef>
          </c:val>
          <c:extLst>
            <c:ext xmlns:c16="http://schemas.microsoft.com/office/drawing/2014/chart" uri="{C3380CC4-5D6E-409C-BE32-E72D297353CC}">
              <c16:uniqueId val="{00000000-3FFF-4D33-9114-F6147CC250D0}"/>
            </c:ext>
          </c:extLst>
        </c:ser>
        <c:dLbls>
          <c:dLblPos val="ctr"/>
          <c:showLegendKey val="0"/>
          <c:showVal val="1"/>
          <c:showCatName val="0"/>
          <c:showSerName val="0"/>
          <c:showPercent val="0"/>
          <c:showBubbleSize val="0"/>
        </c:dLbls>
        <c:gapWidth val="79"/>
        <c:overlap val="100"/>
        <c:axId val="1612001951"/>
        <c:axId val="1800146784"/>
      </c:barChart>
      <c:catAx>
        <c:axId val="16120019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800146784"/>
        <c:crosses val="autoZero"/>
        <c:auto val="1"/>
        <c:lblAlgn val="ctr"/>
        <c:lblOffset val="100"/>
        <c:noMultiLvlLbl val="0"/>
      </c:catAx>
      <c:valAx>
        <c:axId val="1800146784"/>
        <c:scaling>
          <c:orientation val="minMax"/>
        </c:scaling>
        <c:delete val="0"/>
        <c:axPos val="l"/>
        <c:numFmt formatCode="0.00%"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2001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Aggregate Solving time </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time!$U$3</c:f>
              <c:strCache>
                <c:ptCount val="1"/>
                <c:pt idx="0">
                  <c:v>K1</c:v>
                </c:pt>
              </c:strCache>
            </c:strRef>
          </c:tx>
          <c:spPr>
            <a:solidFill>
              <a:schemeClr val="dk1">
                <a:tint val="885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time!$V$2:$W$2</c:f>
              <c:strCache>
                <c:ptCount val="2"/>
                <c:pt idx="0">
                  <c:v>Benchmark</c:v>
                </c:pt>
                <c:pt idx="1">
                  <c:v>O. Algorithm</c:v>
                </c:pt>
              </c:strCache>
            </c:strRef>
          </c:cat>
          <c:val>
            <c:numRef>
              <c:f>time!$V$3:$W$3</c:f>
              <c:numCache>
                <c:formatCode>0.0</c:formatCode>
                <c:ptCount val="2"/>
                <c:pt idx="0">
                  <c:v>127.071</c:v>
                </c:pt>
                <c:pt idx="1">
                  <c:v>27.556999999999999</c:v>
                </c:pt>
              </c:numCache>
            </c:numRef>
          </c:val>
          <c:extLst>
            <c:ext xmlns:c16="http://schemas.microsoft.com/office/drawing/2014/chart" uri="{C3380CC4-5D6E-409C-BE32-E72D297353CC}">
              <c16:uniqueId val="{00000000-2CE3-468D-91FC-063B5FDD884C}"/>
            </c:ext>
          </c:extLst>
        </c:ser>
        <c:ser>
          <c:idx val="1"/>
          <c:order val="1"/>
          <c:tx>
            <c:strRef>
              <c:f>time!$U$4</c:f>
              <c:strCache>
                <c:ptCount val="1"/>
                <c:pt idx="0">
                  <c:v>K2</c:v>
                </c:pt>
              </c:strCache>
            </c:strRef>
          </c:tx>
          <c:spPr>
            <a:solidFill>
              <a:schemeClr val="dk1">
                <a:tint val="5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time!$V$2:$W$2</c:f>
              <c:strCache>
                <c:ptCount val="2"/>
                <c:pt idx="0">
                  <c:v>Benchmark</c:v>
                </c:pt>
                <c:pt idx="1">
                  <c:v>O. Algorithm</c:v>
                </c:pt>
              </c:strCache>
            </c:strRef>
          </c:cat>
          <c:val>
            <c:numRef>
              <c:f>time!$V$4:$W$4</c:f>
              <c:numCache>
                <c:formatCode>0.0</c:formatCode>
                <c:ptCount val="2"/>
                <c:pt idx="0">
                  <c:v>292.834</c:v>
                </c:pt>
                <c:pt idx="1">
                  <c:v>130.79</c:v>
                </c:pt>
              </c:numCache>
            </c:numRef>
          </c:val>
          <c:extLst>
            <c:ext xmlns:c16="http://schemas.microsoft.com/office/drawing/2014/chart" uri="{C3380CC4-5D6E-409C-BE32-E72D297353CC}">
              <c16:uniqueId val="{00000001-2CE3-468D-91FC-063B5FDD884C}"/>
            </c:ext>
          </c:extLst>
        </c:ser>
        <c:dLbls>
          <c:dLblPos val="ctr"/>
          <c:showLegendKey val="0"/>
          <c:showVal val="1"/>
          <c:showCatName val="0"/>
          <c:showSerName val="0"/>
          <c:showPercent val="0"/>
          <c:showBubbleSize val="0"/>
        </c:dLbls>
        <c:gapWidth val="79"/>
        <c:overlap val="100"/>
        <c:axId val="475721376"/>
        <c:axId val="1340151232"/>
      </c:barChart>
      <c:catAx>
        <c:axId val="47572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340151232"/>
        <c:crosses val="autoZero"/>
        <c:auto val="1"/>
        <c:lblAlgn val="ctr"/>
        <c:lblOffset val="100"/>
        <c:noMultiLvlLbl val="0"/>
      </c:catAx>
      <c:valAx>
        <c:axId val="1340151232"/>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Time (s)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0"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7213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1"/>
          <c:order val="0"/>
          <c:tx>
            <c:v>K1</c:v>
          </c:tx>
          <c:spPr>
            <a:solidFill>
              <a:schemeClr val="accent2"/>
            </a:solidFill>
            <a:ln>
              <a:noFill/>
            </a:ln>
            <a:effectLst/>
          </c:spPr>
          <c:invertIfNegative val="0"/>
          <c:cat>
            <c:strRef>
              <c:f>time!$S$28:$S$29</c:f>
              <c:strCache>
                <c:ptCount val="2"/>
                <c:pt idx="0">
                  <c:v>M</c:v>
                </c:pt>
                <c:pt idx="1">
                  <c:v>O</c:v>
                </c:pt>
              </c:strCache>
            </c:strRef>
          </c:cat>
          <c:val>
            <c:numRef>
              <c:f>time!$T$28:$T$29</c:f>
              <c:numCache>
                <c:formatCode>General</c:formatCode>
                <c:ptCount val="2"/>
                <c:pt idx="0">
                  <c:v>73.045000076293945</c:v>
                </c:pt>
                <c:pt idx="1">
                  <c:v>12.145999908447266</c:v>
                </c:pt>
              </c:numCache>
            </c:numRef>
          </c:val>
          <c:extLst>
            <c:ext xmlns:c16="http://schemas.microsoft.com/office/drawing/2014/chart" uri="{C3380CC4-5D6E-409C-BE32-E72D297353CC}">
              <c16:uniqueId val="{00000001-8B5C-40FB-A28C-85BBDF5B3F76}"/>
            </c:ext>
          </c:extLst>
        </c:ser>
        <c:ser>
          <c:idx val="2"/>
          <c:order val="1"/>
          <c:tx>
            <c:v>K2</c:v>
          </c:tx>
          <c:spPr>
            <a:solidFill>
              <a:schemeClr val="accent3"/>
            </a:solidFill>
            <a:ln>
              <a:noFill/>
            </a:ln>
            <a:effectLst/>
          </c:spPr>
          <c:invertIfNegative val="0"/>
          <c:cat>
            <c:strRef>
              <c:f>time!$S$28:$S$29</c:f>
              <c:strCache>
                <c:ptCount val="2"/>
                <c:pt idx="0">
                  <c:v>M</c:v>
                </c:pt>
                <c:pt idx="1">
                  <c:v>O</c:v>
                </c:pt>
              </c:strCache>
            </c:strRef>
          </c:cat>
          <c:val>
            <c:numRef>
              <c:f>time!$U$28:$U$29</c:f>
              <c:numCache>
                <c:formatCode>General</c:formatCode>
                <c:ptCount val="2"/>
                <c:pt idx="0">
                  <c:v>174.71000027656555</c:v>
                </c:pt>
                <c:pt idx="1">
                  <c:v>74.778999805450439</c:v>
                </c:pt>
              </c:numCache>
            </c:numRef>
          </c:val>
          <c:extLst>
            <c:ext xmlns:c16="http://schemas.microsoft.com/office/drawing/2014/chart" uri="{C3380CC4-5D6E-409C-BE32-E72D297353CC}">
              <c16:uniqueId val="{00000002-8B5C-40FB-A28C-85BBDF5B3F76}"/>
            </c:ext>
          </c:extLst>
        </c:ser>
        <c:dLbls>
          <c:showLegendKey val="0"/>
          <c:showVal val="0"/>
          <c:showCatName val="0"/>
          <c:showSerName val="0"/>
          <c:showPercent val="0"/>
          <c:showBubbleSize val="0"/>
        </c:dLbls>
        <c:gapWidth val="150"/>
        <c:overlap val="100"/>
        <c:axId val="1336216624"/>
        <c:axId val="1275601552"/>
      </c:barChart>
      <c:catAx>
        <c:axId val="1336216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601552"/>
        <c:crosses val="autoZero"/>
        <c:auto val="1"/>
        <c:lblAlgn val="ctr"/>
        <c:lblOffset val="100"/>
        <c:noMultiLvlLbl val="0"/>
      </c:catAx>
      <c:valAx>
        <c:axId val="1275601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216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IJO1366</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time!$S$39</c:f>
              <c:strCache>
                <c:ptCount val="1"/>
                <c:pt idx="0">
                  <c:v>K1</c:v>
                </c:pt>
              </c:strCache>
            </c:strRef>
          </c:tx>
          <c:spPr>
            <a:solidFill>
              <a:schemeClr val="dk1">
                <a:tint val="885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time!$T$38:$U$38</c:f>
              <c:strCache>
                <c:ptCount val="2"/>
                <c:pt idx="0">
                  <c:v>P. A</c:v>
                </c:pt>
                <c:pt idx="1">
                  <c:v>O. A</c:v>
                </c:pt>
              </c:strCache>
            </c:strRef>
          </c:cat>
          <c:val>
            <c:numRef>
              <c:f>time!$T$39:$U$39</c:f>
              <c:numCache>
                <c:formatCode>0.00</c:formatCode>
                <c:ptCount val="2"/>
                <c:pt idx="0">
                  <c:v>10.61899948120117</c:v>
                </c:pt>
                <c:pt idx="1">
                  <c:v>12.145999908447266</c:v>
                </c:pt>
              </c:numCache>
            </c:numRef>
          </c:val>
          <c:extLst>
            <c:ext xmlns:c16="http://schemas.microsoft.com/office/drawing/2014/chart" uri="{C3380CC4-5D6E-409C-BE32-E72D297353CC}">
              <c16:uniqueId val="{00000000-79B6-4733-A173-03375DCD3109}"/>
            </c:ext>
          </c:extLst>
        </c:ser>
        <c:ser>
          <c:idx val="1"/>
          <c:order val="1"/>
          <c:tx>
            <c:strRef>
              <c:f>time!$S$40</c:f>
              <c:strCache>
                <c:ptCount val="1"/>
                <c:pt idx="0">
                  <c:v>K2</c:v>
                </c:pt>
              </c:strCache>
            </c:strRef>
          </c:tx>
          <c:spPr>
            <a:solidFill>
              <a:schemeClr val="dk1">
                <a:tint val="5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time!$T$38:$U$38</c:f>
              <c:strCache>
                <c:ptCount val="2"/>
                <c:pt idx="0">
                  <c:v>P. A</c:v>
                </c:pt>
                <c:pt idx="1">
                  <c:v>O. A</c:v>
                </c:pt>
              </c:strCache>
            </c:strRef>
          </c:cat>
          <c:val>
            <c:numRef>
              <c:f>time!$T$40:$U$40</c:f>
              <c:numCache>
                <c:formatCode>0.00</c:formatCode>
                <c:ptCount val="2"/>
                <c:pt idx="0">
                  <c:v>35.82099986076355</c:v>
                </c:pt>
                <c:pt idx="1">
                  <c:v>74.778999805450439</c:v>
                </c:pt>
              </c:numCache>
            </c:numRef>
          </c:val>
          <c:extLst>
            <c:ext xmlns:c16="http://schemas.microsoft.com/office/drawing/2014/chart" uri="{C3380CC4-5D6E-409C-BE32-E72D297353CC}">
              <c16:uniqueId val="{00000001-79B6-4733-A173-03375DCD3109}"/>
            </c:ext>
          </c:extLst>
        </c:ser>
        <c:dLbls>
          <c:dLblPos val="ctr"/>
          <c:showLegendKey val="0"/>
          <c:showVal val="1"/>
          <c:showCatName val="0"/>
          <c:showSerName val="0"/>
          <c:showPercent val="0"/>
          <c:showBubbleSize val="0"/>
        </c:dLbls>
        <c:gapWidth val="79"/>
        <c:overlap val="100"/>
        <c:axId val="1427719904"/>
        <c:axId val="1750461535"/>
      </c:barChart>
      <c:catAx>
        <c:axId val="14277199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750461535"/>
        <c:crosses val="autoZero"/>
        <c:auto val="1"/>
        <c:lblAlgn val="ctr"/>
        <c:lblOffset val="100"/>
        <c:noMultiLvlLbl val="0"/>
      </c:catAx>
      <c:valAx>
        <c:axId val="1750461535"/>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time</a:t>
                </a:r>
                <a:r>
                  <a:rPr lang="en-US" baseline="0"/>
                  <a:t> (s)</a:t>
                </a: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71990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iJR904</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time!$V$39</c:f>
              <c:strCache>
                <c:ptCount val="1"/>
                <c:pt idx="0">
                  <c:v>K1</c:v>
                </c:pt>
              </c:strCache>
            </c:strRef>
          </c:tx>
          <c:spPr>
            <a:solidFill>
              <a:schemeClr val="dk1">
                <a:tint val="885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time!$W$38:$X$38</c:f>
              <c:strCache>
                <c:ptCount val="2"/>
                <c:pt idx="0">
                  <c:v>P. A</c:v>
                </c:pt>
                <c:pt idx="1">
                  <c:v>O. A</c:v>
                </c:pt>
              </c:strCache>
            </c:strRef>
          </c:cat>
          <c:val>
            <c:numRef>
              <c:f>time!$W$39:$X$39</c:f>
              <c:numCache>
                <c:formatCode>0.00</c:formatCode>
                <c:ptCount val="2"/>
                <c:pt idx="0">
                  <c:v>3.3399999141693115</c:v>
                </c:pt>
                <c:pt idx="1">
                  <c:v>3.5239999294281006</c:v>
                </c:pt>
              </c:numCache>
            </c:numRef>
          </c:val>
          <c:extLst>
            <c:ext xmlns:c16="http://schemas.microsoft.com/office/drawing/2014/chart" uri="{C3380CC4-5D6E-409C-BE32-E72D297353CC}">
              <c16:uniqueId val="{00000000-3627-4D15-9103-797D74E55E2E}"/>
            </c:ext>
          </c:extLst>
        </c:ser>
        <c:ser>
          <c:idx val="1"/>
          <c:order val="1"/>
          <c:tx>
            <c:strRef>
              <c:f>time!$V$40</c:f>
              <c:strCache>
                <c:ptCount val="1"/>
                <c:pt idx="0">
                  <c:v>K2</c:v>
                </c:pt>
              </c:strCache>
            </c:strRef>
          </c:tx>
          <c:spPr>
            <a:solidFill>
              <a:schemeClr val="dk1">
                <a:tint val="5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time!$W$38:$X$38</c:f>
              <c:strCache>
                <c:ptCount val="2"/>
                <c:pt idx="0">
                  <c:v>P. A</c:v>
                </c:pt>
                <c:pt idx="1">
                  <c:v>O. A</c:v>
                </c:pt>
              </c:strCache>
            </c:strRef>
          </c:cat>
          <c:val>
            <c:numRef>
              <c:f>time!$W$40:$X$40</c:f>
              <c:numCache>
                <c:formatCode>0.00</c:formatCode>
                <c:ptCount val="2"/>
                <c:pt idx="0">
                  <c:v>11.911000013351442</c:v>
                </c:pt>
                <c:pt idx="1">
                  <c:v>13.315999984741211</c:v>
                </c:pt>
              </c:numCache>
            </c:numRef>
          </c:val>
          <c:extLst>
            <c:ext xmlns:c16="http://schemas.microsoft.com/office/drawing/2014/chart" uri="{C3380CC4-5D6E-409C-BE32-E72D297353CC}">
              <c16:uniqueId val="{00000001-3627-4D15-9103-797D74E55E2E}"/>
            </c:ext>
          </c:extLst>
        </c:ser>
        <c:dLbls>
          <c:dLblPos val="ctr"/>
          <c:showLegendKey val="0"/>
          <c:showVal val="1"/>
          <c:showCatName val="0"/>
          <c:showSerName val="0"/>
          <c:showPercent val="0"/>
          <c:showBubbleSize val="0"/>
        </c:dLbls>
        <c:gapWidth val="79"/>
        <c:overlap val="100"/>
        <c:axId val="1427710624"/>
        <c:axId val="1750464895"/>
      </c:barChart>
      <c:catAx>
        <c:axId val="1427710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750464895"/>
        <c:crosses val="autoZero"/>
        <c:auto val="1"/>
        <c:lblAlgn val="ctr"/>
        <c:lblOffset val="100"/>
        <c:noMultiLvlLbl val="0"/>
      </c:catAx>
      <c:valAx>
        <c:axId val="1750464895"/>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Time</a:t>
                </a:r>
                <a:r>
                  <a:rPr lang="en-US" baseline="0"/>
                  <a:t> (s)</a:t>
                </a: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710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iAF1260</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time!$Y$39</c:f>
              <c:strCache>
                <c:ptCount val="1"/>
                <c:pt idx="0">
                  <c:v>K1</c:v>
                </c:pt>
              </c:strCache>
            </c:strRef>
          </c:tx>
          <c:spPr>
            <a:solidFill>
              <a:schemeClr val="dk1">
                <a:tint val="885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time!$Z$38:$AA$38</c:f>
              <c:strCache>
                <c:ptCount val="2"/>
                <c:pt idx="0">
                  <c:v>P. A</c:v>
                </c:pt>
                <c:pt idx="1">
                  <c:v>O. A</c:v>
                </c:pt>
              </c:strCache>
            </c:strRef>
          </c:cat>
          <c:val>
            <c:numRef>
              <c:f>time!$Z$39:$AA$39</c:f>
              <c:numCache>
                <c:formatCode>0.00</c:formatCode>
                <c:ptCount val="2"/>
                <c:pt idx="0">
                  <c:v>11.512999773025513</c:v>
                </c:pt>
                <c:pt idx="1">
                  <c:v>11.887000560760498</c:v>
                </c:pt>
              </c:numCache>
            </c:numRef>
          </c:val>
          <c:extLst>
            <c:ext xmlns:c16="http://schemas.microsoft.com/office/drawing/2014/chart" uri="{C3380CC4-5D6E-409C-BE32-E72D297353CC}">
              <c16:uniqueId val="{00000000-29BA-4008-A527-D65704A43B60}"/>
            </c:ext>
          </c:extLst>
        </c:ser>
        <c:ser>
          <c:idx val="1"/>
          <c:order val="1"/>
          <c:tx>
            <c:strRef>
              <c:f>time!$Y$40</c:f>
              <c:strCache>
                <c:ptCount val="1"/>
                <c:pt idx="0">
                  <c:v>K2</c:v>
                </c:pt>
              </c:strCache>
            </c:strRef>
          </c:tx>
          <c:spPr>
            <a:solidFill>
              <a:schemeClr val="dk1">
                <a:tint val="5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time!$Z$38:$AA$38</c:f>
              <c:strCache>
                <c:ptCount val="2"/>
                <c:pt idx="0">
                  <c:v>P. A</c:v>
                </c:pt>
                <c:pt idx="1">
                  <c:v>O. A</c:v>
                </c:pt>
              </c:strCache>
            </c:strRef>
          </c:cat>
          <c:val>
            <c:numRef>
              <c:f>time!$Z$40:$AA$40</c:f>
              <c:numCache>
                <c:formatCode>0.00</c:formatCode>
                <c:ptCount val="2"/>
                <c:pt idx="0">
                  <c:v>56.62600040435791</c:v>
                </c:pt>
                <c:pt idx="1">
                  <c:v>42.696999788284302</c:v>
                </c:pt>
              </c:numCache>
            </c:numRef>
          </c:val>
          <c:extLst>
            <c:ext xmlns:c16="http://schemas.microsoft.com/office/drawing/2014/chart" uri="{C3380CC4-5D6E-409C-BE32-E72D297353CC}">
              <c16:uniqueId val="{00000001-29BA-4008-A527-D65704A43B60}"/>
            </c:ext>
          </c:extLst>
        </c:ser>
        <c:dLbls>
          <c:dLblPos val="ctr"/>
          <c:showLegendKey val="0"/>
          <c:showVal val="1"/>
          <c:showCatName val="0"/>
          <c:showSerName val="0"/>
          <c:showPercent val="0"/>
          <c:showBubbleSize val="0"/>
        </c:dLbls>
        <c:gapWidth val="79"/>
        <c:overlap val="100"/>
        <c:axId val="1575803552"/>
        <c:axId val="1737719632"/>
      </c:barChart>
      <c:catAx>
        <c:axId val="15758035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737719632"/>
        <c:crosses val="autoZero"/>
        <c:auto val="1"/>
        <c:lblAlgn val="ctr"/>
        <c:lblOffset val="100"/>
        <c:noMultiLvlLbl val="0"/>
      </c:catAx>
      <c:valAx>
        <c:axId val="1737719632"/>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time</a:t>
                </a:r>
                <a:r>
                  <a:rPr lang="en-US" baseline="0"/>
                  <a:t> (s)</a:t>
                </a: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580355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Performance</a:t>
            </a:r>
            <a:r>
              <a:rPr lang="en-US" baseline="0"/>
              <a:t> OA vs PA</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time!$H$44</c:f>
              <c:strCache>
                <c:ptCount val="1"/>
                <c:pt idx="0">
                  <c:v>k1</c:v>
                </c:pt>
              </c:strCache>
            </c:strRef>
          </c:tx>
          <c:spPr>
            <a:solidFill>
              <a:schemeClr val="dk1">
                <a:tint val="885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time!$I$43:$J$43</c:f>
              <c:strCache>
                <c:ptCount val="2"/>
                <c:pt idx="0">
                  <c:v>O. A</c:v>
                </c:pt>
                <c:pt idx="1">
                  <c:v>P. A</c:v>
                </c:pt>
              </c:strCache>
            </c:strRef>
          </c:cat>
          <c:val>
            <c:numRef>
              <c:f>time!$I$44:$J$44</c:f>
              <c:numCache>
                <c:formatCode>General</c:formatCode>
                <c:ptCount val="2"/>
                <c:pt idx="0">
                  <c:v>27.557000398635864</c:v>
                </c:pt>
                <c:pt idx="1">
                  <c:v>25.471999168395996</c:v>
                </c:pt>
              </c:numCache>
            </c:numRef>
          </c:val>
          <c:extLst>
            <c:ext xmlns:c16="http://schemas.microsoft.com/office/drawing/2014/chart" uri="{C3380CC4-5D6E-409C-BE32-E72D297353CC}">
              <c16:uniqueId val="{00000000-122F-474C-8651-DE4C4A304510}"/>
            </c:ext>
          </c:extLst>
        </c:ser>
        <c:ser>
          <c:idx val="1"/>
          <c:order val="1"/>
          <c:tx>
            <c:strRef>
              <c:f>time!$H$45</c:f>
              <c:strCache>
                <c:ptCount val="1"/>
                <c:pt idx="0">
                  <c:v>k2</c:v>
                </c:pt>
              </c:strCache>
            </c:strRef>
          </c:tx>
          <c:spPr>
            <a:solidFill>
              <a:schemeClr val="dk1">
                <a:tint val="5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time!$I$43:$J$43</c:f>
              <c:strCache>
                <c:ptCount val="2"/>
                <c:pt idx="0">
                  <c:v>O. A</c:v>
                </c:pt>
                <c:pt idx="1">
                  <c:v>P. A</c:v>
                </c:pt>
              </c:strCache>
            </c:strRef>
          </c:cat>
          <c:val>
            <c:numRef>
              <c:f>time!$I$45:$J$45</c:f>
              <c:numCache>
                <c:formatCode>General</c:formatCode>
                <c:ptCount val="2"/>
                <c:pt idx="0">
                  <c:v>130.79199957847595</c:v>
                </c:pt>
                <c:pt idx="1">
                  <c:v>104.3580002784729</c:v>
                </c:pt>
              </c:numCache>
            </c:numRef>
          </c:val>
          <c:extLst>
            <c:ext xmlns:c16="http://schemas.microsoft.com/office/drawing/2014/chart" uri="{C3380CC4-5D6E-409C-BE32-E72D297353CC}">
              <c16:uniqueId val="{00000001-122F-474C-8651-DE4C4A304510}"/>
            </c:ext>
          </c:extLst>
        </c:ser>
        <c:dLbls>
          <c:dLblPos val="ctr"/>
          <c:showLegendKey val="0"/>
          <c:showVal val="1"/>
          <c:showCatName val="0"/>
          <c:showSerName val="0"/>
          <c:showPercent val="0"/>
          <c:showBubbleSize val="0"/>
        </c:dLbls>
        <c:gapWidth val="79"/>
        <c:overlap val="100"/>
        <c:axId val="1336218016"/>
        <c:axId val="1430115568"/>
      </c:barChart>
      <c:catAx>
        <c:axId val="13362180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430115568"/>
        <c:crosses val="autoZero"/>
        <c:auto val="1"/>
        <c:lblAlgn val="ctr"/>
        <c:lblOffset val="100"/>
        <c:noMultiLvlLbl val="0"/>
      </c:catAx>
      <c:valAx>
        <c:axId val="1430115568"/>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Time (s)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21801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Mean</a:t>
            </a:r>
            <a:r>
              <a:rPr lang="en-US" baseline="0"/>
              <a:t> solving Time</a:t>
            </a:r>
            <a:r>
              <a:rPr lang="en-US"/>
              <a:t> per</a:t>
            </a:r>
            <a:r>
              <a:rPr lang="en-US" baseline="0"/>
              <a:t> Method</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lineChart>
        <c:grouping val="standard"/>
        <c:varyColors val="0"/>
        <c:ser>
          <c:idx val="1"/>
          <c:order val="1"/>
          <c:tx>
            <c:strRef>
              <c:f>OPTime!$E$2</c:f>
              <c:strCache>
                <c:ptCount val="1"/>
                <c:pt idx="0">
                  <c:v>O. A</c:v>
                </c:pt>
              </c:strCache>
            </c:strRef>
          </c:tx>
          <c:spPr>
            <a:ln w="38100" cap="rnd" cmpd="sng" algn="ctr">
              <a:solidFill>
                <a:schemeClr val="dk1">
                  <a:tint val="55000"/>
                </a:schemeClr>
              </a:solidFill>
              <a:round/>
            </a:ln>
            <a:effectLst/>
          </c:spPr>
          <c:marker>
            <c:symbol val="none"/>
          </c:marker>
          <c:cat>
            <c:strRef>
              <c:f>OPTime!$B$3:$B$11</c:f>
              <c:strCache>
                <c:ptCount val="9"/>
                <c:pt idx="0">
                  <c:v>10%</c:v>
                </c:pt>
                <c:pt idx="1">
                  <c:v>20%</c:v>
                </c:pt>
                <c:pt idx="2">
                  <c:v>30%</c:v>
                </c:pt>
                <c:pt idx="3">
                  <c:v>40%</c:v>
                </c:pt>
                <c:pt idx="4">
                  <c:v>50%</c:v>
                </c:pt>
                <c:pt idx="5">
                  <c:v>60%</c:v>
                </c:pt>
                <c:pt idx="6">
                  <c:v>70%</c:v>
                </c:pt>
                <c:pt idx="7">
                  <c:v>80%</c:v>
                </c:pt>
                <c:pt idx="8">
                  <c:v>90%</c:v>
                </c:pt>
              </c:strCache>
            </c:strRef>
          </c:cat>
          <c:val>
            <c:numRef>
              <c:f>OPTime!$E$3:$E$11</c:f>
              <c:numCache>
                <c:formatCode>General</c:formatCode>
                <c:ptCount val="9"/>
                <c:pt idx="0">
                  <c:v>3.4337</c:v>
                </c:pt>
                <c:pt idx="1">
                  <c:v>2.8866999999999998</c:v>
                </c:pt>
                <c:pt idx="2">
                  <c:v>2.8805000000000001</c:v>
                </c:pt>
                <c:pt idx="3">
                  <c:v>3.8932000000000002</c:v>
                </c:pt>
                <c:pt idx="4">
                  <c:v>3.1038000000000001</c:v>
                </c:pt>
                <c:pt idx="5">
                  <c:v>2.7713000000000001</c:v>
                </c:pt>
                <c:pt idx="6">
                  <c:v>2.8376999999999999</c:v>
                </c:pt>
                <c:pt idx="7">
                  <c:v>2.4868000000000001</c:v>
                </c:pt>
                <c:pt idx="8">
                  <c:v>2.0977999999999999</c:v>
                </c:pt>
              </c:numCache>
            </c:numRef>
          </c:val>
          <c:smooth val="0"/>
          <c:extLst>
            <c:ext xmlns:c16="http://schemas.microsoft.com/office/drawing/2014/chart" uri="{C3380CC4-5D6E-409C-BE32-E72D297353CC}">
              <c16:uniqueId val="{00000001-2EBD-4346-A069-B7871E197BD9}"/>
            </c:ext>
          </c:extLst>
        </c:ser>
        <c:ser>
          <c:idx val="2"/>
          <c:order val="2"/>
          <c:tx>
            <c:strRef>
              <c:f>OPTime!$F$2</c:f>
              <c:strCache>
                <c:ptCount val="1"/>
                <c:pt idx="0">
                  <c:v>P. A</c:v>
                </c:pt>
              </c:strCache>
            </c:strRef>
          </c:tx>
          <c:spPr>
            <a:ln w="28575" cap="rnd" cmpd="sng" algn="ctr">
              <a:solidFill>
                <a:schemeClr val="dk1">
                  <a:tint val="75000"/>
                </a:schemeClr>
              </a:solidFill>
              <a:round/>
            </a:ln>
            <a:effectLst/>
          </c:spPr>
          <c:marker>
            <c:symbol val="none"/>
          </c:marker>
          <c:cat>
            <c:strRef>
              <c:f>OPTime!$B$3:$B$11</c:f>
              <c:strCache>
                <c:ptCount val="9"/>
                <c:pt idx="0">
                  <c:v>10%</c:v>
                </c:pt>
                <c:pt idx="1">
                  <c:v>20%</c:v>
                </c:pt>
                <c:pt idx="2">
                  <c:v>30%</c:v>
                </c:pt>
                <c:pt idx="3">
                  <c:v>40%</c:v>
                </c:pt>
                <c:pt idx="4">
                  <c:v>50%</c:v>
                </c:pt>
                <c:pt idx="5">
                  <c:v>60%</c:v>
                </c:pt>
                <c:pt idx="6">
                  <c:v>70%</c:v>
                </c:pt>
                <c:pt idx="7">
                  <c:v>80%</c:v>
                </c:pt>
                <c:pt idx="8">
                  <c:v>90%</c:v>
                </c:pt>
              </c:strCache>
            </c:strRef>
          </c:cat>
          <c:val>
            <c:numRef>
              <c:f>OPTime!$F$3:$F$11</c:f>
              <c:numCache>
                <c:formatCode>General</c:formatCode>
                <c:ptCount val="9"/>
                <c:pt idx="0">
                  <c:v>2.6867999999999999</c:v>
                </c:pt>
                <c:pt idx="1">
                  <c:v>2.6355</c:v>
                </c:pt>
                <c:pt idx="2">
                  <c:v>2.6533000000000002</c:v>
                </c:pt>
                <c:pt idx="3">
                  <c:v>2.7814999999999999</c:v>
                </c:pt>
                <c:pt idx="4">
                  <c:v>2.5038</c:v>
                </c:pt>
                <c:pt idx="5">
                  <c:v>2.7484999999999999</c:v>
                </c:pt>
                <c:pt idx="6">
                  <c:v>2.1924999999999999</c:v>
                </c:pt>
                <c:pt idx="7">
                  <c:v>1.8394999999999999</c:v>
                </c:pt>
                <c:pt idx="8">
                  <c:v>1.5968</c:v>
                </c:pt>
              </c:numCache>
            </c:numRef>
          </c:val>
          <c:smooth val="0"/>
          <c:extLst>
            <c:ext xmlns:c16="http://schemas.microsoft.com/office/drawing/2014/chart" uri="{C3380CC4-5D6E-409C-BE32-E72D297353CC}">
              <c16:uniqueId val="{00000002-2EBD-4346-A069-B7871E197BD9}"/>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757258128"/>
        <c:axId val="1429317120"/>
        <c:extLst>
          <c:ext xmlns:c15="http://schemas.microsoft.com/office/drawing/2012/chart" uri="{02D57815-91ED-43cb-92C2-25804820EDAC}">
            <c15:filteredLineSeries>
              <c15:ser>
                <c:idx val="0"/>
                <c:order val="0"/>
                <c:tx>
                  <c:strRef>
                    <c:extLst>
                      <c:ext uri="{02D57815-91ED-43cb-92C2-25804820EDAC}">
                        <c15:formulaRef>
                          <c15:sqref>OPTime!$D$2</c15:sqref>
                        </c15:formulaRef>
                      </c:ext>
                    </c:extLst>
                    <c:strCache>
                      <c:ptCount val="1"/>
                      <c:pt idx="0">
                        <c:v>B</c:v>
                      </c:pt>
                    </c:strCache>
                  </c:strRef>
                </c:tx>
                <c:spPr>
                  <a:ln w="19050" cap="rnd" cmpd="sng" algn="ctr">
                    <a:solidFill>
                      <a:schemeClr val="dk1">
                        <a:tint val="88500"/>
                      </a:schemeClr>
                    </a:solidFill>
                    <a:round/>
                  </a:ln>
                  <a:effectLst/>
                </c:spPr>
                <c:marker>
                  <c:symbol val="none"/>
                </c:marker>
                <c:cat>
                  <c:strRef>
                    <c:extLst>
                      <c:ext uri="{02D57815-91ED-43cb-92C2-25804820EDAC}">
                        <c15:formulaRef>
                          <c15:sqref>OPTime!$B$3:$B$11</c15:sqref>
                        </c15:formulaRef>
                      </c:ext>
                    </c:extLst>
                    <c:strCache>
                      <c:ptCount val="9"/>
                      <c:pt idx="0">
                        <c:v>10%</c:v>
                      </c:pt>
                      <c:pt idx="1">
                        <c:v>20%</c:v>
                      </c:pt>
                      <c:pt idx="2">
                        <c:v>30%</c:v>
                      </c:pt>
                      <c:pt idx="3">
                        <c:v>40%</c:v>
                      </c:pt>
                      <c:pt idx="4">
                        <c:v>50%</c:v>
                      </c:pt>
                      <c:pt idx="5">
                        <c:v>60%</c:v>
                      </c:pt>
                      <c:pt idx="6">
                        <c:v>70%</c:v>
                      </c:pt>
                      <c:pt idx="7">
                        <c:v>80%</c:v>
                      </c:pt>
                      <c:pt idx="8">
                        <c:v>90%</c:v>
                      </c:pt>
                    </c:strCache>
                  </c:strRef>
                </c:cat>
                <c:val>
                  <c:numRef>
                    <c:extLst>
                      <c:ext uri="{02D57815-91ED-43cb-92C2-25804820EDAC}">
                        <c15:formulaRef>
                          <c15:sqref>OPTime!$D$3:$D$11</c15:sqref>
                        </c15:formulaRef>
                      </c:ext>
                    </c:extLst>
                    <c:numCache>
                      <c:formatCode>General</c:formatCode>
                      <c:ptCount val="9"/>
                      <c:pt idx="0">
                        <c:v>8.4565000000000001</c:v>
                      </c:pt>
                      <c:pt idx="1">
                        <c:v>8.8516999999999992</c:v>
                      </c:pt>
                      <c:pt idx="2">
                        <c:v>9.8855000000000004</c:v>
                      </c:pt>
                      <c:pt idx="3">
                        <c:v>7.0122999999999998</c:v>
                      </c:pt>
                      <c:pt idx="4">
                        <c:v>7.0321999999999996</c:v>
                      </c:pt>
                      <c:pt idx="5">
                        <c:v>8.2117000000000004</c:v>
                      </c:pt>
                      <c:pt idx="6">
                        <c:v>6.5250000000000004</c:v>
                      </c:pt>
                      <c:pt idx="7">
                        <c:v>6.0621999999999998</c:v>
                      </c:pt>
                      <c:pt idx="8">
                        <c:v>7.9471999999999996</c:v>
                      </c:pt>
                    </c:numCache>
                  </c:numRef>
                </c:val>
                <c:smooth val="0"/>
                <c:extLst>
                  <c:ext xmlns:c16="http://schemas.microsoft.com/office/drawing/2014/chart" uri="{C3380CC4-5D6E-409C-BE32-E72D297353CC}">
                    <c16:uniqueId val="{00000000-2EBD-4346-A069-B7871E197BD9}"/>
                  </c:ext>
                </c:extLst>
              </c15:ser>
            </c15:filteredLineSeries>
          </c:ext>
        </c:extLst>
      </c:lineChart>
      <c:catAx>
        <c:axId val="175725812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429317120"/>
        <c:crosses val="autoZero"/>
        <c:auto val="1"/>
        <c:lblAlgn val="ctr"/>
        <c:lblOffset val="100"/>
        <c:noMultiLvlLbl val="0"/>
      </c:catAx>
      <c:valAx>
        <c:axId val="1429317120"/>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Time</a:t>
                </a:r>
                <a:r>
                  <a:rPr lang="en-US" baseline="0"/>
                  <a:t> (s)</a:t>
                </a: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757258128"/>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857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barChart>
        <c:barDir val="col"/>
        <c:grouping val="stacked"/>
        <c:varyColors val="0"/>
        <c:ser>
          <c:idx val="0"/>
          <c:order val="0"/>
          <c:tx>
            <c:strRef>
              <c:f>OPTime!$J$34</c:f>
              <c:strCache>
                <c:ptCount val="1"/>
                <c:pt idx="0">
                  <c:v>k1</c:v>
                </c:pt>
              </c:strCache>
            </c:strRef>
          </c:tx>
          <c:spPr>
            <a:solidFill>
              <a:schemeClr val="dk1">
                <a:tint val="885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OPTime!$K$33:$M$33</c:f>
              <c:strCache>
                <c:ptCount val="3"/>
                <c:pt idx="0">
                  <c:v>Benchmark</c:v>
                </c:pt>
                <c:pt idx="1">
                  <c:v>O. A</c:v>
                </c:pt>
                <c:pt idx="2">
                  <c:v>P. A</c:v>
                </c:pt>
              </c:strCache>
            </c:strRef>
          </c:cat>
          <c:val>
            <c:numRef>
              <c:f>OPTime!$K$34:$M$34</c:f>
              <c:numCache>
                <c:formatCode>0%</c:formatCode>
                <c:ptCount val="3"/>
                <c:pt idx="1">
                  <c:v>-0.78313698303443668</c:v>
                </c:pt>
                <c:pt idx="2">
                  <c:v>-0.79954514250846676</c:v>
                </c:pt>
              </c:numCache>
            </c:numRef>
          </c:val>
          <c:extLst>
            <c:ext xmlns:c16="http://schemas.microsoft.com/office/drawing/2014/chart" uri="{C3380CC4-5D6E-409C-BE32-E72D297353CC}">
              <c16:uniqueId val="{00000000-B1ED-4F0D-8F14-7B84226749C5}"/>
            </c:ext>
          </c:extLst>
        </c:ser>
        <c:ser>
          <c:idx val="1"/>
          <c:order val="1"/>
          <c:tx>
            <c:strRef>
              <c:f>OPTime!$J$35</c:f>
              <c:strCache>
                <c:ptCount val="1"/>
                <c:pt idx="0">
                  <c:v>k2</c:v>
                </c:pt>
              </c:strCache>
            </c:strRef>
          </c:tx>
          <c:spPr>
            <a:solidFill>
              <a:schemeClr val="dk1">
                <a:tint val="5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OPTime!$K$33:$M$33</c:f>
              <c:strCache>
                <c:ptCount val="3"/>
                <c:pt idx="0">
                  <c:v>Benchmark</c:v>
                </c:pt>
                <c:pt idx="1">
                  <c:v>O. A</c:v>
                </c:pt>
                <c:pt idx="2">
                  <c:v>P. A</c:v>
                </c:pt>
              </c:strCache>
            </c:strRef>
          </c:cat>
          <c:val>
            <c:numRef>
              <c:f>OPTime!$K$35:$M$35</c:f>
              <c:numCache>
                <c:formatCode>0%</c:formatCode>
                <c:ptCount val="3"/>
                <c:pt idx="1">
                  <c:v>-0.55335787635468081</c:v>
                </c:pt>
                <c:pt idx="2">
                  <c:v>-0.64362744652596837</c:v>
                </c:pt>
              </c:numCache>
            </c:numRef>
          </c:val>
          <c:extLst>
            <c:ext xmlns:c16="http://schemas.microsoft.com/office/drawing/2014/chart" uri="{C3380CC4-5D6E-409C-BE32-E72D297353CC}">
              <c16:uniqueId val="{00000001-B1ED-4F0D-8F14-7B84226749C5}"/>
            </c:ext>
          </c:extLst>
        </c:ser>
        <c:ser>
          <c:idx val="2"/>
          <c:order val="2"/>
          <c:tx>
            <c:strRef>
              <c:f>OPTime!$J$36</c:f>
              <c:strCache>
                <c:ptCount val="1"/>
                <c:pt idx="0">
                  <c:v>k3</c:v>
                </c:pt>
              </c:strCache>
            </c:strRef>
          </c:tx>
          <c:spPr>
            <a:solidFill>
              <a:schemeClr val="dk1">
                <a:tint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OPTime!$K$33:$M$33</c:f>
              <c:strCache>
                <c:ptCount val="3"/>
                <c:pt idx="0">
                  <c:v>Benchmark</c:v>
                </c:pt>
                <c:pt idx="1">
                  <c:v>O. A</c:v>
                </c:pt>
                <c:pt idx="2">
                  <c:v>P. A</c:v>
                </c:pt>
              </c:strCache>
            </c:strRef>
          </c:cat>
          <c:val>
            <c:numRef>
              <c:f>OPTime!$K$36:$M$36</c:f>
              <c:numCache>
                <c:formatCode>0%</c:formatCode>
                <c:ptCount val="3"/>
                <c:pt idx="1">
                  <c:v>0.52894845129970569</c:v>
                </c:pt>
                <c:pt idx="2">
                  <c:v>4.1083480245411916</c:v>
                </c:pt>
              </c:numCache>
            </c:numRef>
          </c:val>
          <c:extLst>
            <c:ext xmlns:c16="http://schemas.microsoft.com/office/drawing/2014/chart" uri="{C3380CC4-5D6E-409C-BE32-E72D297353CC}">
              <c16:uniqueId val="{00000002-B1ED-4F0D-8F14-7B84226749C5}"/>
            </c:ext>
          </c:extLst>
        </c:ser>
        <c:dLbls>
          <c:dLblPos val="ctr"/>
          <c:showLegendKey val="0"/>
          <c:showVal val="1"/>
          <c:showCatName val="0"/>
          <c:showSerName val="0"/>
          <c:showPercent val="0"/>
          <c:showBubbleSize val="0"/>
        </c:dLbls>
        <c:gapWidth val="79"/>
        <c:overlap val="100"/>
        <c:axId val="1652924527"/>
        <c:axId val="1116949488"/>
      </c:barChart>
      <c:catAx>
        <c:axId val="16529245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0" spcFirstLastPara="1" vertOverflow="ellipsis" wrap="square" anchor="t" anchorCtr="0"/>
          <a:lstStyle/>
          <a:p>
            <a:pPr>
              <a:defRPr sz="1400" b="0" i="0" u="none" strike="noStrike" kern="1200" cap="all" spc="120" normalizeH="0" baseline="0">
                <a:solidFill>
                  <a:schemeClr val="tx1">
                    <a:lumMod val="65000"/>
                    <a:lumOff val="35000"/>
                  </a:schemeClr>
                </a:solidFill>
                <a:latin typeface="+mn-lt"/>
                <a:ea typeface="+mn-ea"/>
                <a:cs typeface="+mn-cs"/>
              </a:defRPr>
            </a:pPr>
            <a:endParaRPr lang="en-US"/>
          </a:p>
        </c:txPr>
        <c:crossAx val="1116949488"/>
        <c:crosses val="autoZero"/>
        <c:auto val="0"/>
        <c:lblAlgn val="ctr"/>
        <c:lblOffset val="100"/>
        <c:tickLblSkip val="1"/>
        <c:noMultiLvlLbl val="0"/>
      </c:catAx>
      <c:valAx>
        <c:axId val="1116949488"/>
        <c:scaling>
          <c:orientation val="minMax"/>
        </c:scaling>
        <c:delete val="0"/>
        <c:axPos val="l"/>
        <c:numFmt formatCode="0%"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292452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Sheet2!$B$18</c:f>
              <c:strCache>
                <c:ptCount val="1"/>
                <c:pt idx="0">
                  <c:v>O2</c:v>
                </c:pt>
              </c:strCache>
            </c:strRef>
          </c:tx>
          <c:spPr>
            <a:ln w="25400" cap="rnd">
              <a:noFill/>
              <a:round/>
            </a:ln>
            <a:effectLst/>
          </c:spPr>
          <c:marker>
            <c:symbol val="circle"/>
            <c:size val="5"/>
            <c:spPr>
              <a:solidFill>
                <a:schemeClr val="accent1"/>
              </a:solidFill>
              <a:ln w="9525">
                <a:solidFill>
                  <a:schemeClr val="accent1"/>
                </a:solidFill>
              </a:ln>
              <a:effectLst/>
            </c:spPr>
          </c:marker>
          <c:xVal>
            <c:numRef>
              <c:f>Sheet2!$B$20:$B$28</c:f>
              <c:numCache>
                <c:formatCode>0.0000</c:formatCode>
                <c:ptCount val="9"/>
                <c:pt idx="0">
                  <c:v>0.1580963639217807</c:v>
                </c:pt>
                <c:pt idx="1">
                  <c:v>0.19999999978020239</c:v>
                </c:pt>
                <c:pt idx="2">
                  <c:v>0.29999999985971021</c:v>
                </c:pt>
                <c:pt idx="3">
                  <c:v>0.39999999974981137</c:v>
                </c:pt>
                <c:pt idx="4">
                  <c:v>0.4999999817094285</c:v>
                </c:pt>
                <c:pt idx="5">
                  <c:v>0.59999998317791747</c:v>
                </c:pt>
                <c:pt idx="6">
                  <c:v>0.77389179340867831</c:v>
                </c:pt>
                <c:pt idx="7">
                  <c:v>0.80271270075707979</c:v>
                </c:pt>
                <c:pt idx="8">
                  <c:v>0.90380368990744575</c:v>
                </c:pt>
              </c:numCache>
            </c:numRef>
          </c:xVal>
          <c:yVal>
            <c:numRef>
              <c:f>Sheet2!$C$20:$C$28</c:f>
              <c:numCache>
                <c:formatCode>0.0000</c:formatCode>
                <c:ptCount val="9"/>
                <c:pt idx="0">
                  <c:v>17.40033989559079</c:v>
                </c:pt>
                <c:pt idx="1">
                  <c:v>17.331383320336851</c:v>
                </c:pt>
                <c:pt idx="2">
                  <c:v>15.997073093620431</c:v>
                </c:pt>
                <c:pt idx="3">
                  <c:v>14.662762924497651</c:v>
                </c:pt>
                <c:pt idx="4">
                  <c:v>13.328453433240201</c:v>
                </c:pt>
                <c:pt idx="5">
                  <c:v>11.994143096229489</c:v>
                </c:pt>
                <c:pt idx="6">
                  <c:v>4.4290967790397264</c:v>
                </c:pt>
                <c:pt idx="7">
                  <c:v>3.8495268304306181</c:v>
                </c:pt>
                <c:pt idx="8">
                  <c:v>1.8886538625362359</c:v>
                </c:pt>
              </c:numCache>
            </c:numRef>
          </c:yVal>
          <c:smooth val="0"/>
          <c:extLst>
            <c:ext xmlns:c16="http://schemas.microsoft.com/office/drawing/2014/chart" uri="{C3380CC4-5D6E-409C-BE32-E72D297353CC}">
              <c16:uniqueId val="{00000000-1EF9-49EF-AB90-338B66060141}"/>
            </c:ext>
          </c:extLst>
        </c:ser>
        <c:ser>
          <c:idx val="1"/>
          <c:order val="1"/>
          <c:tx>
            <c:strRef>
              <c:f>Sheet2!$D$18</c:f>
              <c:strCache>
                <c:ptCount val="1"/>
                <c:pt idx="0">
                  <c:v>P2</c:v>
                </c:pt>
              </c:strCache>
            </c:strRef>
          </c:tx>
          <c:spPr>
            <a:ln w="25400" cap="rnd">
              <a:noFill/>
              <a:round/>
            </a:ln>
            <a:effectLst/>
          </c:spPr>
          <c:marker>
            <c:symbol val="circle"/>
            <c:size val="5"/>
            <c:spPr>
              <a:solidFill>
                <a:schemeClr val="accent2"/>
              </a:solidFill>
              <a:ln w="9525">
                <a:solidFill>
                  <a:schemeClr val="accent2"/>
                </a:solidFill>
              </a:ln>
              <a:effectLst/>
            </c:spPr>
          </c:marker>
          <c:xVal>
            <c:numRef>
              <c:f>Sheet2!$D$20:$D$28</c:f>
              <c:numCache>
                <c:formatCode>0.0000</c:formatCode>
                <c:ptCount val="9"/>
                <c:pt idx="0">
                  <c:v>0.39303568407080097</c:v>
                </c:pt>
                <c:pt idx="1">
                  <c:v>0.3930356840719339</c:v>
                </c:pt>
                <c:pt idx="2">
                  <c:v>0.39303568405647032</c:v>
                </c:pt>
                <c:pt idx="3">
                  <c:v>0.67291053409042123</c:v>
                </c:pt>
                <c:pt idx="4">
                  <c:v>0.67291053433726777</c:v>
                </c:pt>
                <c:pt idx="5">
                  <c:v>0.67291053408166679</c:v>
                </c:pt>
                <c:pt idx="6">
                  <c:v>0.77389179351605597</c:v>
                </c:pt>
                <c:pt idx="7">
                  <c:v>0.80271270075846224</c:v>
                </c:pt>
                <c:pt idx="8">
                  <c:v>0.9038036899074392</c:v>
                </c:pt>
              </c:numCache>
            </c:numRef>
          </c:xVal>
          <c:yVal>
            <c:numRef>
              <c:f>Sheet2!$E$20:$E$28</c:f>
              <c:numCache>
                <c:formatCode>0.0000</c:formatCode>
                <c:ptCount val="9"/>
                <c:pt idx="0">
                  <c:v>14.458375964599311</c:v>
                </c:pt>
                <c:pt idx="1">
                  <c:v>14.36625444978908</c:v>
                </c:pt>
                <c:pt idx="2">
                  <c:v>14.320193646445169</c:v>
                </c:pt>
                <c:pt idx="3">
                  <c:v>6.4585467942531896</c:v>
                </c:pt>
                <c:pt idx="4">
                  <c:v>6.4585467958730236</c:v>
                </c:pt>
                <c:pt idx="5">
                  <c:v>6.4607969434937367</c:v>
                </c:pt>
                <c:pt idx="6">
                  <c:v>4.4264297004361328</c:v>
                </c:pt>
                <c:pt idx="7">
                  <c:v>3.8464462594896238</c:v>
                </c:pt>
                <c:pt idx="8">
                  <c:v>1.8886480199759981</c:v>
                </c:pt>
              </c:numCache>
            </c:numRef>
          </c:yVal>
          <c:smooth val="0"/>
          <c:extLst>
            <c:ext xmlns:c16="http://schemas.microsoft.com/office/drawing/2014/chart" uri="{C3380CC4-5D6E-409C-BE32-E72D297353CC}">
              <c16:uniqueId val="{00000001-1EF9-49EF-AB90-338B66060141}"/>
            </c:ext>
          </c:extLst>
        </c:ser>
        <c:dLbls>
          <c:showLegendKey val="0"/>
          <c:showVal val="0"/>
          <c:showCatName val="0"/>
          <c:showSerName val="0"/>
          <c:showPercent val="0"/>
          <c:showBubbleSize val="0"/>
        </c:dLbls>
        <c:axId val="1993162911"/>
        <c:axId val="610830272"/>
      </c:scatterChart>
      <c:valAx>
        <c:axId val="1993162911"/>
        <c:scaling>
          <c:orientation val="minMax"/>
        </c:scaling>
        <c:delete val="0"/>
        <c:axPos val="b"/>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830272"/>
        <c:crosses val="autoZero"/>
        <c:crossBetween val="midCat"/>
      </c:valAx>
      <c:valAx>
        <c:axId val="61083027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16291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Sheet2!$F$18</c:f>
              <c:strCache>
                <c:ptCount val="1"/>
                <c:pt idx="0">
                  <c:v>O1</c:v>
                </c:pt>
              </c:strCache>
            </c:strRef>
          </c:tx>
          <c:spPr>
            <a:ln w="25400" cap="rnd">
              <a:noFill/>
              <a:round/>
            </a:ln>
            <a:effectLst/>
          </c:spPr>
          <c:marker>
            <c:symbol val="circle"/>
            <c:size val="5"/>
            <c:spPr>
              <a:solidFill>
                <a:schemeClr val="accent1"/>
              </a:solidFill>
              <a:ln w="9525">
                <a:solidFill>
                  <a:schemeClr val="accent1"/>
                </a:solidFill>
              </a:ln>
              <a:effectLst/>
            </c:spPr>
          </c:marker>
          <c:xVal>
            <c:numRef>
              <c:f>Sheet2!$F$20:$F$28</c:f>
              <c:numCache>
                <c:formatCode>0.000</c:formatCode>
                <c:ptCount val="9"/>
                <c:pt idx="0">
                  <c:v>0.39303568409742268</c:v>
                </c:pt>
                <c:pt idx="1">
                  <c:v>0.39303568407106032</c:v>
                </c:pt>
                <c:pt idx="2">
                  <c:v>0.39303568407106038</c:v>
                </c:pt>
                <c:pt idx="3">
                  <c:v>0.80838964620720621</c:v>
                </c:pt>
                <c:pt idx="4">
                  <c:v>0.80838964620719833</c:v>
                </c:pt>
                <c:pt idx="5">
                  <c:v>0.80838964620720255</c:v>
                </c:pt>
                <c:pt idx="6">
                  <c:v>0.80838964616440601</c:v>
                </c:pt>
                <c:pt idx="7">
                  <c:v>0.80838964620720233</c:v>
                </c:pt>
                <c:pt idx="8">
                  <c:v>0.91608899012918021</c:v>
                </c:pt>
              </c:numCache>
            </c:numRef>
          </c:xVal>
          <c:yVal>
            <c:numRef>
              <c:f>Sheet2!$G$20:$G$28</c:f>
              <c:numCache>
                <c:formatCode>0.000</c:formatCode>
                <c:ptCount val="9"/>
                <c:pt idx="0">
                  <c:v>14.458609643866479</c:v>
                </c:pt>
                <c:pt idx="1">
                  <c:v>14.4586034699773</c:v>
                </c:pt>
                <c:pt idx="2">
                  <c:v>14.458607572598959</c:v>
                </c:pt>
                <c:pt idx="3">
                  <c:v>3.8008553425741058</c:v>
                </c:pt>
                <c:pt idx="4">
                  <c:v>3.8008553430283318</c:v>
                </c:pt>
                <c:pt idx="5">
                  <c:v>3.80085584463566</c:v>
                </c:pt>
                <c:pt idx="6">
                  <c:v>3.8008536646750288</c:v>
                </c:pt>
                <c:pt idx="7">
                  <c:v>3.8008554215031651</c:v>
                </c:pt>
                <c:pt idx="8">
                  <c:v>1.6424682436901039</c:v>
                </c:pt>
              </c:numCache>
            </c:numRef>
          </c:yVal>
          <c:smooth val="0"/>
          <c:extLst>
            <c:ext xmlns:c16="http://schemas.microsoft.com/office/drawing/2014/chart" uri="{C3380CC4-5D6E-409C-BE32-E72D297353CC}">
              <c16:uniqueId val="{00000000-AAFE-4BD6-A417-BA1CDC68C61F}"/>
            </c:ext>
          </c:extLst>
        </c:ser>
        <c:ser>
          <c:idx val="1"/>
          <c:order val="1"/>
          <c:tx>
            <c:strRef>
              <c:f>Sheet2!$H$18</c:f>
              <c:strCache>
                <c:ptCount val="1"/>
                <c:pt idx="0">
                  <c:v>P1</c:v>
                </c:pt>
              </c:strCache>
            </c:strRef>
          </c:tx>
          <c:spPr>
            <a:ln w="25400" cap="rnd">
              <a:noFill/>
              <a:round/>
            </a:ln>
            <a:effectLst/>
          </c:spPr>
          <c:marker>
            <c:symbol val="circle"/>
            <c:size val="5"/>
            <c:spPr>
              <a:solidFill>
                <a:schemeClr val="accent2"/>
              </a:solidFill>
              <a:ln w="9525">
                <a:solidFill>
                  <a:schemeClr val="accent2"/>
                </a:solidFill>
              </a:ln>
              <a:effectLst/>
            </c:spPr>
          </c:marker>
          <c:xVal>
            <c:numRef>
              <c:f>Sheet2!$H$20:$H$28</c:f>
              <c:numCache>
                <c:formatCode>0.000</c:formatCode>
                <c:ptCount val="9"/>
                <c:pt idx="0">
                  <c:v>0.39303568413100148</c:v>
                </c:pt>
                <c:pt idx="1">
                  <c:v>0.39303568413100148</c:v>
                </c:pt>
                <c:pt idx="2">
                  <c:v>0.39303568413100148</c:v>
                </c:pt>
                <c:pt idx="3">
                  <c:v>0.80838964606987718</c:v>
                </c:pt>
                <c:pt idx="4">
                  <c:v>0.80838964606987718</c:v>
                </c:pt>
                <c:pt idx="5">
                  <c:v>0.80838964607283359</c:v>
                </c:pt>
                <c:pt idx="6">
                  <c:v>0.80838964618299669</c:v>
                </c:pt>
                <c:pt idx="7">
                  <c:v>0.80838964615141951</c:v>
                </c:pt>
                <c:pt idx="8">
                  <c:v>0.91608899000310318</c:v>
                </c:pt>
              </c:numCache>
            </c:numRef>
          </c:xVal>
          <c:yVal>
            <c:numRef>
              <c:f>Sheet2!$I$20:$I$28</c:f>
              <c:numCache>
                <c:formatCode>0.000</c:formatCode>
                <c:ptCount val="9"/>
                <c:pt idx="0">
                  <c:v>7.8774526331303516</c:v>
                </c:pt>
                <c:pt idx="1">
                  <c:v>7.8774526331303516</c:v>
                </c:pt>
                <c:pt idx="2">
                  <c:v>7.8774526331303516</c:v>
                </c:pt>
                <c:pt idx="3">
                  <c:v>3.8006531917278048</c:v>
                </c:pt>
                <c:pt idx="4">
                  <c:v>3.8006531917278048</c:v>
                </c:pt>
                <c:pt idx="5">
                  <c:v>3.8006531917157562</c:v>
                </c:pt>
                <c:pt idx="6">
                  <c:v>3.800653192147458</c:v>
                </c:pt>
                <c:pt idx="7">
                  <c:v>3.8006531918673829</c:v>
                </c:pt>
                <c:pt idx="8">
                  <c:v>1.642462483262336</c:v>
                </c:pt>
              </c:numCache>
            </c:numRef>
          </c:yVal>
          <c:smooth val="0"/>
          <c:extLst>
            <c:ext xmlns:c16="http://schemas.microsoft.com/office/drawing/2014/chart" uri="{C3380CC4-5D6E-409C-BE32-E72D297353CC}">
              <c16:uniqueId val="{00000001-AAFE-4BD6-A417-BA1CDC68C61F}"/>
            </c:ext>
          </c:extLst>
        </c:ser>
        <c:dLbls>
          <c:showLegendKey val="0"/>
          <c:showVal val="0"/>
          <c:showCatName val="0"/>
          <c:showSerName val="0"/>
          <c:showPercent val="0"/>
          <c:showBubbleSize val="0"/>
        </c:dLbls>
        <c:axId val="1730573663"/>
        <c:axId val="1737708592"/>
      </c:scatterChart>
      <c:valAx>
        <c:axId val="1730573663"/>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708592"/>
        <c:crosses val="autoZero"/>
        <c:crossBetween val="midCat"/>
      </c:valAx>
      <c:valAx>
        <c:axId val="173770859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5736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Sheet2!$J$18</c:f>
              <c:strCache>
                <c:ptCount val="1"/>
                <c:pt idx="0">
                  <c:v>O3</c:v>
                </c:pt>
              </c:strCache>
            </c:strRef>
          </c:tx>
          <c:spPr>
            <a:ln w="25400" cap="rnd">
              <a:noFill/>
              <a:round/>
            </a:ln>
            <a:effectLst/>
          </c:spPr>
          <c:marker>
            <c:symbol val="circle"/>
            <c:size val="5"/>
            <c:spPr>
              <a:solidFill>
                <a:schemeClr val="accent1"/>
              </a:solidFill>
              <a:ln w="9525">
                <a:solidFill>
                  <a:schemeClr val="accent1"/>
                </a:solidFill>
              </a:ln>
              <a:effectLst/>
            </c:spPr>
          </c:marker>
          <c:xVal>
            <c:numRef>
              <c:f>Sheet2!$J$20:$J$28</c:f>
              <c:numCache>
                <c:formatCode>0.000</c:formatCode>
                <c:ptCount val="9"/>
                <c:pt idx="0">
                  <c:v>0.15577420158965949</c:v>
                </c:pt>
                <c:pt idx="1">
                  <c:v>0.19999999978020239</c:v>
                </c:pt>
                <c:pt idx="2">
                  <c:v>0.29999999985971021</c:v>
                </c:pt>
                <c:pt idx="3">
                  <c:v>0.39999999974981137</c:v>
                </c:pt>
                <c:pt idx="4">
                  <c:v>0.4999999817094285</c:v>
                </c:pt>
                <c:pt idx="5">
                  <c:v>0.64925540479019506</c:v>
                </c:pt>
                <c:pt idx="6">
                  <c:v>0.69999998464640634</c:v>
                </c:pt>
                <c:pt idx="7">
                  <c:v>0.80258902594240622</c:v>
                </c:pt>
                <c:pt idx="8">
                  <c:v>0.903803689906164</c:v>
                </c:pt>
              </c:numCache>
            </c:numRef>
          </c:xVal>
          <c:yVal>
            <c:numRef>
              <c:f>Sheet2!$K$20:$K$28</c:f>
              <c:numCache>
                <c:formatCode>0.000</c:formatCode>
                <c:ptCount val="9"/>
                <c:pt idx="0">
                  <c:v>22.65999622899778</c:v>
                </c:pt>
                <c:pt idx="1">
                  <c:v>17.33136742681252</c:v>
                </c:pt>
                <c:pt idx="2">
                  <c:v>15.997073258977441</c:v>
                </c:pt>
                <c:pt idx="3">
                  <c:v>14.66276308648564</c:v>
                </c:pt>
                <c:pt idx="4">
                  <c:v>13.32845316866042</c:v>
                </c:pt>
                <c:pt idx="5">
                  <c:v>6.989707512677426</c:v>
                </c:pt>
                <c:pt idx="6">
                  <c:v>9.3166099416042023</c:v>
                </c:pt>
                <c:pt idx="7">
                  <c:v>3.9174425546676779</c:v>
                </c:pt>
                <c:pt idx="8">
                  <c:v>1.8886535624816849</c:v>
                </c:pt>
              </c:numCache>
            </c:numRef>
          </c:yVal>
          <c:smooth val="0"/>
          <c:extLst>
            <c:ext xmlns:c16="http://schemas.microsoft.com/office/drawing/2014/chart" uri="{C3380CC4-5D6E-409C-BE32-E72D297353CC}">
              <c16:uniqueId val="{00000000-29B6-491C-A915-4F32524088C9}"/>
            </c:ext>
          </c:extLst>
        </c:ser>
        <c:ser>
          <c:idx val="1"/>
          <c:order val="1"/>
          <c:tx>
            <c:strRef>
              <c:f>Sheet2!$L$18</c:f>
              <c:strCache>
                <c:ptCount val="1"/>
                <c:pt idx="0">
                  <c:v>P3</c:v>
                </c:pt>
              </c:strCache>
            </c:strRef>
          </c:tx>
          <c:spPr>
            <a:ln w="25400" cap="rnd">
              <a:noFill/>
              <a:round/>
            </a:ln>
            <a:effectLst/>
          </c:spPr>
          <c:marker>
            <c:symbol val="circle"/>
            <c:size val="5"/>
            <c:spPr>
              <a:solidFill>
                <a:schemeClr val="accent2"/>
              </a:solidFill>
              <a:ln w="9525">
                <a:solidFill>
                  <a:schemeClr val="accent2"/>
                </a:solidFill>
              </a:ln>
              <a:effectLst/>
            </c:spPr>
          </c:marker>
          <c:xVal>
            <c:numRef>
              <c:f>Sheet2!$L$20:$L$28</c:f>
              <c:numCache>
                <c:formatCode>0.000</c:formatCode>
                <c:ptCount val="9"/>
                <c:pt idx="0">
                  <c:v>0.15444266660857381</c:v>
                </c:pt>
                <c:pt idx="1">
                  <c:v>0.27631630458697071</c:v>
                </c:pt>
                <c:pt idx="2">
                  <c:v>0.39303568409742279</c:v>
                </c:pt>
                <c:pt idx="3">
                  <c:v>0.64925540479019461</c:v>
                </c:pt>
                <c:pt idx="4">
                  <c:v>0.65143963359262502</c:v>
                </c:pt>
                <c:pt idx="5">
                  <c:v>0.64925540479145738</c:v>
                </c:pt>
                <c:pt idx="6">
                  <c:v>0.7423762347746351</c:v>
                </c:pt>
                <c:pt idx="7">
                  <c:v>0.80258902594269066</c:v>
                </c:pt>
                <c:pt idx="8">
                  <c:v>0.90380368990584103</c:v>
                </c:pt>
              </c:numCache>
            </c:numRef>
          </c:xVal>
          <c:yVal>
            <c:numRef>
              <c:f>Sheet2!$M$20:$M$28</c:f>
              <c:numCache>
                <c:formatCode>0.000</c:formatCode>
                <c:ptCount val="9"/>
                <c:pt idx="0">
                  <c:v>17.74691014303464</c:v>
                </c:pt>
                <c:pt idx="1">
                  <c:v>16.05136145414842</c:v>
                </c:pt>
                <c:pt idx="2">
                  <c:v>14.458375964855611</c:v>
                </c:pt>
                <c:pt idx="3">
                  <c:v>6.9897098467631409</c:v>
                </c:pt>
                <c:pt idx="4">
                  <c:v>6.9457796760005124</c:v>
                </c:pt>
                <c:pt idx="5">
                  <c:v>6.989711038424276</c:v>
                </c:pt>
                <c:pt idx="6">
                  <c:v>5.1234981227115091</c:v>
                </c:pt>
                <c:pt idx="7">
                  <c:v>3.9168920126434821</c:v>
                </c:pt>
                <c:pt idx="8">
                  <c:v>1.8886536834821219</c:v>
                </c:pt>
              </c:numCache>
            </c:numRef>
          </c:yVal>
          <c:smooth val="0"/>
          <c:extLst>
            <c:ext xmlns:c16="http://schemas.microsoft.com/office/drawing/2014/chart" uri="{C3380CC4-5D6E-409C-BE32-E72D297353CC}">
              <c16:uniqueId val="{00000001-29B6-491C-A915-4F32524088C9}"/>
            </c:ext>
          </c:extLst>
        </c:ser>
        <c:dLbls>
          <c:showLegendKey val="0"/>
          <c:showVal val="0"/>
          <c:showCatName val="0"/>
          <c:showSerName val="0"/>
          <c:showPercent val="0"/>
          <c:showBubbleSize val="0"/>
        </c:dLbls>
        <c:axId val="1567232655"/>
        <c:axId val="1274846720"/>
      </c:scatterChart>
      <c:valAx>
        <c:axId val="1567232655"/>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4846720"/>
        <c:crosses val="autoZero"/>
        <c:crossBetween val="midCat"/>
      </c:valAx>
      <c:valAx>
        <c:axId val="1274846720"/>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2326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Sheet2!$B$47</c:f>
              <c:strCache>
                <c:ptCount val="1"/>
                <c:pt idx="0">
                  <c:v>O2</c:v>
                </c:pt>
              </c:strCache>
            </c:strRef>
          </c:tx>
          <c:spPr>
            <a:ln w="25400" cap="rnd">
              <a:noFill/>
              <a:round/>
            </a:ln>
            <a:effectLst/>
          </c:spPr>
          <c:marker>
            <c:symbol val="circle"/>
            <c:size val="5"/>
            <c:spPr>
              <a:solidFill>
                <a:schemeClr val="accent1"/>
              </a:solidFill>
              <a:ln w="9525">
                <a:solidFill>
                  <a:schemeClr val="accent1"/>
                </a:solidFill>
              </a:ln>
              <a:effectLst/>
            </c:spPr>
          </c:marker>
          <c:xVal>
            <c:numRef>
              <c:f>Sheet2!$B$49:$B$57</c:f>
              <c:numCache>
                <c:formatCode>0.000</c:formatCode>
                <c:ptCount val="9"/>
                <c:pt idx="0">
                  <c:v>0.2198600583527188</c:v>
                </c:pt>
                <c:pt idx="1">
                  <c:v>0.2198600583527143</c:v>
                </c:pt>
                <c:pt idx="2">
                  <c:v>0.4856862952153202</c:v>
                </c:pt>
                <c:pt idx="3">
                  <c:v>0.48568629521532591</c:v>
                </c:pt>
                <c:pt idx="4">
                  <c:v>0.75821132093023003</c:v>
                </c:pt>
                <c:pt idx="5">
                  <c:v>0.75821132093023591</c:v>
                </c:pt>
                <c:pt idx="6">
                  <c:v>0.75821132093034616</c:v>
                </c:pt>
                <c:pt idx="7">
                  <c:v>0.99413758762068205</c:v>
                </c:pt>
                <c:pt idx="8">
                  <c:v>0.99413758762068083</c:v>
                </c:pt>
              </c:numCache>
            </c:numRef>
          </c:xVal>
          <c:yVal>
            <c:numRef>
              <c:f>Sheet2!$C$49:$C$57</c:f>
              <c:numCache>
                <c:formatCode>0.000</c:formatCode>
                <c:ptCount val="9"/>
                <c:pt idx="0">
                  <c:v>8.9802979756927304</c:v>
                </c:pt>
                <c:pt idx="1">
                  <c:v>8.9796329339166654</c:v>
                </c:pt>
                <c:pt idx="2">
                  <c:v>2.3135030115141579</c:v>
                </c:pt>
                <c:pt idx="3">
                  <c:v>2.3135029311418092</c:v>
                </c:pt>
                <c:pt idx="4">
                  <c:v>1.414795534342119</c:v>
                </c:pt>
                <c:pt idx="5">
                  <c:v>1.414828073101551</c:v>
                </c:pt>
                <c:pt idx="6">
                  <c:v>1.414794688748225</c:v>
                </c:pt>
                <c:pt idx="7">
                  <c:v>0.25037169662335068</c:v>
                </c:pt>
                <c:pt idx="8">
                  <c:v>0.25037165052346771</c:v>
                </c:pt>
              </c:numCache>
            </c:numRef>
          </c:yVal>
          <c:smooth val="0"/>
          <c:extLst>
            <c:ext xmlns:c16="http://schemas.microsoft.com/office/drawing/2014/chart" uri="{C3380CC4-5D6E-409C-BE32-E72D297353CC}">
              <c16:uniqueId val="{00000000-5A23-4ACD-A50B-87EBF7130ADC}"/>
            </c:ext>
          </c:extLst>
        </c:ser>
        <c:ser>
          <c:idx val="1"/>
          <c:order val="1"/>
          <c:tx>
            <c:strRef>
              <c:f>Sheet2!$D$47</c:f>
              <c:strCache>
                <c:ptCount val="1"/>
                <c:pt idx="0">
                  <c:v>P2</c:v>
                </c:pt>
              </c:strCache>
            </c:strRef>
          </c:tx>
          <c:spPr>
            <a:ln w="25400" cap="rnd">
              <a:noFill/>
              <a:round/>
            </a:ln>
            <a:effectLst/>
          </c:spPr>
          <c:marker>
            <c:symbol val="circle"/>
            <c:size val="5"/>
            <c:spPr>
              <a:solidFill>
                <a:schemeClr val="accent2"/>
              </a:solidFill>
              <a:ln w="9525">
                <a:solidFill>
                  <a:schemeClr val="accent2"/>
                </a:solidFill>
              </a:ln>
              <a:effectLst/>
            </c:spPr>
          </c:marker>
          <c:xVal>
            <c:numRef>
              <c:f>Sheet2!$D$49:$D$57</c:f>
              <c:numCache>
                <c:formatCode>0.000</c:formatCode>
                <c:ptCount val="9"/>
                <c:pt idx="0">
                  <c:v>0.99413758761973603</c:v>
                </c:pt>
                <c:pt idx="1">
                  <c:v>0.99413758762068305</c:v>
                </c:pt>
                <c:pt idx="2">
                  <c:v>0.99413758762067361</c:v>
                </c:pt>
                <c:pt idx="3">
                  <c:v>0.99413758762067017</c:v>
                </c:pt>
                <c:pt idx="4">
                  <c:v>0.99413758762068205</c:v>
                </c:pt>
                <c:pt idx="5">
                  <c:v>0.99413758762068105</c:v>
                </c:pt>
                <c:pt idx="6">
                  <c:v>0.99413758762068205</c:v>
                </c:pt>
                <c:pt idx="7">
                  <c:v>0.99413758762079685</c:v>
                </c:pt>
                <c:pt idx="8">
                  <c:v>0.99413758762068816</c:v>
                </c:pt>
              </c:numCache>
            </c:numRef>
          </c:xVal>
          <c:yVal>
            <c:numRef>
              <c:f>Sheet2!$E$49:$E$57</c:f>
              <c:numCache>
                <c:formatCode>0.000</c:formatCode>
                <c:ptCount val="9"/>
                <c:pt idx="0">
                  <c:v>0.25037226966013848</c:v>
                </c:pt>
                <c:pt idx="1">
                  <c:v>0.25037182769087563</c:v>
                </c:pt>
                <c:pt idx="2">
                  <c:v>0.2503716554090456</c:v>
                </c:pt>
                <c:pt idx="3">
                  <c:v>0.25037179317195069</c:v>
                </c:pt>
                <c:pt idx="4">
                  <c:v>0.25037166110590903</c:v>
                </c:pt>
                <c:pt idx="5">
                  <c:v>0.2503718377657812</c:v>
                </c:pt>
                <c:pt idx="6">
                  <c:v>0.25037203008073161</c:v>
                </c:pt>
                <c:pt idx="7">
                  <c:v>0.25037133640977699</c:v>
                </c:pt>
                <c:pt idx="8">
                  <c:v>0.250371860667221</c:v>
                </c:pt>
              </c:numCache>
            </c:numRef>
          </c:yVal>
          <c:smooth val="0"/>
          <c:extLst>
            <c:ext xmlns:c16="http://schemas.microsoft.com/office/drawing/2014/chart" uri="{C3380CC4-5D6E-409C-BE32-E72D297353CC}">
              <c16:uniqueId val="{00000001-5A23-4ACD-A50B-87EBF7130ADC}"/>
            </c:ext>
          </c:extLst>
        </c:ser>
        <c:dLbls>
          <c:showLegendKey val="0"/>
          <c:showVal val="0"/>
          <c:showCatName val="0"/>
          <c:showSerName val="0"/>
          <c:showPercent val="0"/>
          <c:showBubbleSize val="0"/>
        </c:dLbls>
        <c:axId val="1425794576"/>
        <c:axId val="1316012544"/>
      </c:scatterChart>
      <c:valAx>
        <c:axId val="1425794576"/>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6012544"/>
        <c:crosses val="autoZero"/>
        <c:crossBetween val="midCat"/>
      </c:valAx>
      <c:valAx>
        <c:axId val="1316012544"/>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7945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Sheet2!$F$47</c:f>
              <c:strCache>
                <c:ptCount val="1"/>
                <c:pt idx="0">
                  <c:v>O1</c:v>
                </c:pt>
              </c:strCache>
            </c:strRef>
          </c:tx>
          <c:spPr>
            <a:ln w="25400" cap="rnd">
              <a:noFill/>
              <a:round/>
            </a:ln>
            <a:effectLst/>
          </c:spPr>
          <c:marker>
            <c:symbol val="circle"/>
            <c:size val="5"/>
            <c:spPr>
              <a:solidFill>
                <a:schemeClr val="accent1"/>
              </a:solidFill>
              <a:ln w="9525">
                <a:solidFill>
                  <a:schemeClr val="accent1"/>
                </a:solidFill>
              </a:ln>
              <a:effectLst/>
            </c:spPr>
          </c:marker>
          <c:xVal>
            <c:numRef>
              <c:f>Sheet2!$F$49:$F$57</c:f>
              <c:numCache>
                <c:formatCode>0.000</c:formatCode>
                <c:ptCount val="9"/>
                <c:pt idx="0">
                  <c:v>0.99413758762068483</c:v>
                </c:pt>
                <c:pt idx="1">
                  <c:v>0.99413758762078797</c:v>
                </c:pt>
                <c:pt idx="2">
                  <c:v>0.99413758762079685</c:v>
                </c:pt>
                <c:pt idx="3">
                  <c:v>0.99413758762079441</c:v>
                </c:pt>
                <c:pt idx="4">
                  <c:v>0.99413758762069016</c:v>
                </c:pt>
                <c:pt idx="5">
                  <c:v>0.99413758762080096</c:v>
                </c:pt>
                <c:pt idx="6">
                  <c:v>0.99413758762078885</c:v>
                </c:pt>
                <c:pt idx="7">
                  <c:v>0.99413758762069016</c:v>
                </c:pt>
                <c:pt idx="8">
                  <c:v>0.99413758762069204</c:v>
                </c:pt>
              </c:numCache>
            </c:numRef>
          </c:xVal>
          <c:yVal>
            <c:numRef>
              <c:f>Sheet2!$G$49:$G$57</c:f>
              <c:numCache>
                <c:formatCode>0.000</c:formatCode>
                <c:ptCount val="9"/>
                <c:pt idx="0">
                  <c:v>0.25038515114845572</c:v>
                </c:pt>
                <c:pt idx="1">
                  <c:v>0.25037163851087491</c:v>
                </c:pt>
                <c:pt idx="2">
                  <c:v>0.2503717108766379</c:v>
                </c:pt>
                <c:pt idx="3">
                  <c:v>0.25038519368490891</c:v>
                </c:pt>
                <c:pt idx="4">
                  <c:v>0.25037172646713352</c:v>
                </c:pt>
                <c:pt idx="5">
                  <c:v>0.25037164905776771</c:v>
                </c:pt>
                <c:pt idx="6">
                  <c:v>0.25037170707713718</c:v>
                </c:pt>
                <c:pt idx="7">
                  <c:v>0.25037153293346298</c:v>
                </c:pt>
                <c:pt idx="8">
                  <c:v>0.25037161181441581</c:v>
                </c:pt>
              </c:numCache>
            </c:numRef>
          </c:yVal>
          <c:smooth val="0"/>
          <c:extLst>
            <c:ext xmlns:c16="http://schemas.microsoft.com/office/drawing/2014/chart" uri="{C3380CC4-5D6E-409C-BE32-E72D297353CC}">
              <c16:uniqueId val="{00000000-910A-40ED-8072-7BEE7F83E7EB}"/>
            </c:ext>
          </c:extLst>
        </c:ser>
        <c:ser>
          <c:idx val="1"/>
          <c:order val="1"/>
          <c:tx>
            <c:strRef>
              <c:f>Sheet2!$H$47</c:f>
              <c:strCache>
                <c:ptCount val="1"/>
                <c:pt idx="0">
                  <c:v>P1</c:v>
                </c:pt>
              </c:strCache>
            </c:strRef>
          </c:tx>
          <c:spPr>
            <a:ln w="25400" cap="rnd">
              <a:noFill/>
              <a:round/>
            </a:ln>
            <a:effectLst/>
          </c:spPr>
          <c:marker>
            <c:symbol val="circle"/>
            <c:size val="5"/>
            <c:spPr>
              <a:solidFill>
                <a:schemeClr val="accent2"/>
              </a:solidFill>
              <a:ln w="9525">
                <a:solidFill>
                  <a:schemeClr val="accent2"/>
                </a:solidFill>
              </a:ln>
              <a:effectLst/>
            </c:spPr>
          </c:marker>
          <c:xVal>
            <c:numRef>
              <c:f>Sheet2!$H$49:$H$57</c:f>
              <c:numCache>
                <c:formatCode>0.000</c:formatCode>
                <c:ptCount val="9"/>
                <c:pt idx="0">
                  <c:v>0.99413758762068316</c:v>
                </c:pt>
                <c:pt idx="1">
                  <c:v>0.99413758762068039</c:v>
                </c:pt>
                <c:pt idx="2">
                  <c:v>0.99413758762067705</c:v>
                </c:pt>
                <c:pt idx="3">
                  <c:v>0.99413758762067739</c:v>
                </c:pt>
                <c:pt idx="4">
                  <c:v>0.9941375876206836</c:v>
                </c:pt>
                <c:pt idx="5">
                  <c:v>0.9941375876206836</c:v>
                </c:pt>
                <c:pt idx="6">
                  <c:v>0.99413758762067916</c:v>
                </c:pt>
                <c:pt idx="7">
                  <c:v>0.99413760893699643</c:v>
                </c:pt>
                <c:pt idx="8">
                  <c:v>0.99413759884448438</c:v>
                </c:pt>
              </c:numCache>
            </c:numRef>
          </c:xVal>
          <c:yVal>
            <c:numRef>
              <c:f>Sheet2!$I$49:$I$57</c:f>
              <c:numCache>
                <c:formatCode>0.000</c:formatCode>
                <c:ptCount val="9"/>
                <c:pt idx="0">
                  <c:v>0.25037183293625748</c:v>
                </c:pt>
                <c:pt idx="1">
                  <c:v>0.25037186175217818</c:v>
                </c:pt>
                <c:pt idx="2">
                  <c:v>0.25037170007984189</c:v>
                </c:pt>
                <c:pt idx="3">
                  <c:v>0.25037166506676228</c:v>
                </c:pt>
                <c:pt idx="4">
                  <c:v>0.25037171255485718</c:v>
                </c:pt>
                <c:pt idx="5">
                  <c:v>0.25037172797426571</c:v>
                </c:pt>
                <c:pt idx="6">
                  <c:v>0.25037163338905799</c:v>
                </c:pt>
                <c:pt idx="7">
                  <c:v>0.2503713364099816</c:v>
                </c:pt>
                <c:pt idx="8">
                  <c:v>0.25037133640997811</c:v>
                </c:pt>
              </c:numCache>
            </c:numRef>
          </c:yVal>
          <c:smooth val="0"/>
          <c:extLst>
            <c:ext xmlns:c16="http://schemas.microsoft.com/office/drawing/2014/chart" uri="{C3380CC4-5D6E-409C-BE32-E72D297353CC}">
              <c16:uniqueId val="{00000001-910A-40ED-8072-7BEE7F83E7EB}"/>
            </c:ext>
          </c:extLst>
        </c:ser>
        <c:dLbls>
          <c:showLegendKey val="0"/>
          <c:showVal val="0"/>
          <c:showCatName val="0"/>
          <c:showSerName val="0"/>
          <c:showPercent val="0"/>
          <c:showBubbleSize val="0"/>
        </c:dLbls>
        <c:axId val="1425796432"/>
        <c:axId val="1316011584"/>
      </c:scatterChart>
      <c:valAx>
        <c:axId val="1425796432"/>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6011584"/>
        <c:crosses val="autoZero"/>
        <c:crossBetween val="midCat"/>
      </c:valAx>
      <c:valAx>
        <c:axId val="1316011584"/>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7964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Sheet2!$J$47</c:f>
              <c:strCache>
                <c:ptCount val="1"/>
                <c:pt idx="0">
                  <c:v>O3</c:v>
                </c:pt>
              </c:strCache>
            </c:strRef>
          </c:tx>
          <c:spPr>
            <a:ln w="25400" cap="rnd">
              <a:noFill/>
              <a:round/>
            </a:ln>
            <a:effectLst/>
          </c:spPr>
          <c:marker>
            <c:symbol val="circle"/>
            <c:size val="5"/>
            <c:spPr>
              <a:solidFill>
                <a:schemeClr val="accent1"/>
              </a:solidFill>
              <a:ln w="9525">
                <a:solidFill>
                  <a:schemeClr val="accent1"/>
                </a:solidFill>
              </a:ln>
              <a:effectLst/>
            </c:spPr>
          </c:marker>
          <c:xVal>
            <c:numRef>
              <c:f>Sheet2!$J$49:$J$57</c:f>
              <c:numCache>
                <c:formatCode>0.000</c:formatCode>
                <c:ptCount val="9"/>
                <c:pt idx="0">
                  <c:v>0.2123462530353907</c:v>
                </c:pt>
                <c:pt idx="1">
                  <c:v>0.21234625303512969</c:v>
                </c:pt>
                <c:pt idx="2">
                  <c:v>0.4660705684544601</c:v>
                </c:pt>
                <c:pt idx="3">
                  <c:v>0.4660705684545699</c:v>
                </c:pt>
                <c:pt idx="4">
                  <c:v>0.75821132093022703</c:v>
                </c:pt>
                <c:pt idx="5">
                  <c:v>0.75821132093022603</c:v>
                </c:pt>
                <c:pt idx="6">
                  <c:v>0.75821132093034616</c:v>
                </c:pt>
                <c:pt idx="7">
                  <c:v>0.99413758762069104</c:v>
                </c:pt>
                <c:pt idx="8">
                  <c:v>0.99999999447354637</c:v>
                </c:pt>
              </c:numCache>
            </c:numRef>
          </c:xVal>
          <c:yVal>
            <c:numRef>
              <c:f>Sheet2!$K$49:$K$57</c:f>
              <c:numCache>
                <c:formatCode>0.000</c:formatCode>
                <c:ptCount val="9"/>
                <c:pt idx="0">
                  <c:v>9.6087994878395744</c:v>
                </c:pt>
                <c:pt idx="1">
                  <c:v>9.6089488541879096</c:v>
                </c:pt>
                <c:pt idx="2">
                  <c:v>9.1091271740895845</c:v>
                </c:pt>
                <c:pt idx="3">
                  <c:v>9.1091271281541992</c:v>
                </c:pt>
                <c:pt idx="4">
                  <c:v>1.41479471874873</c:v>
                </c:pt>
                <c:pt idx="5">
                  <c:v>1.4147949484214981</c:v>
                </c:pt>
                <c:pt idx="6">
                  <c:v>1.4147951416207121</c:v>
                </c:pt>
                <c:pt idx="7">
                  <c:v>0.2503715470626609</c:v>
                </c:pt>
                <c:pt idx="8">
                  <c:v>8.0064792496897394E-2</c:v>
                </c:pt>
              </c:numCache>
            </c:numRef>
          </c:yVal>
          <c:smooth val="0"/>
          <c:extLst>
            <c:ext xmlns:c16="http://schemas.microsoft.com/office/drawing/2014/chart" uri="{C3380CC4-5D6E-409C-BE32-E72D297353CC}">
              <c16:uniqueId val="{00000000-DB35-4D67-A4AC-0EC0A5E092CD}"/>
            </c:ext>
          </c:extLst>
        </c:ser>
        <c:ser>
          <c:idx val="1"/>
          <c:order val="1"/>
          <c:tx>
            <c:strRef>
              <c:f>Sheet2!$L$47</c:f>
              <c:strCache>
                <c:ptCount val="1"/>
                <c:pt idx="0">
                  <c:v>P3</c:v>
                </c:pt>
              </c:strCache>
            </c:strRef>
          </c:tx>
          <c:spPr>
            <a:ln w="25400" cap="rnd">
              <a:noFill/>
              <a:round/>
            </a:ln>
            <a:effectLst/>
          </c:spPr>
          <c:marker>
            <c:symbol val="circle"/>
            <c:size val="5"/>
            <c:spPr>
              <a:solidFill>
                <a:schemeClr val="accent2"/>
              </a:solidFill>
              <a:ln w="9525">
                <a:solidFill>
                  <a:schemeClr val="accent2"/>
                </a:solidFill>
              </a:ln>
              <a:effectLst/>
            </c:spPr>
          </c:marker>
          <c:xVal>
            <c:numRef>
              <c:f>Sheet2!$L$49:$L$57</c:f>
              <c:numCache>
                <c:formatCode>0.000</c:formatCode>
                <c:ptCount val="9"/>
                <c:pt idx="0">
                  <c:v>0.21234625303539861</c:v>
                </c:pt>
                <c:pt idx="1">
                  <c:v>0.2123462530352701</c:v>
                </c:pt>
                <c:pt idx="2">
                  <c:v>0.46607056845448619</c:v>
                </c:pt>
                <c:pt idx="3">
                  <c:v>0.46607056845445721</c:v>
                </c:pt>
                <c:pt idx="4">
                  <c:v>0.99413780581935918</c:v>
                </c:pt>
                <c:pt idx="5">
                  <c:v>0.99413758762068916</c:v>
                </c:pt>
                <c:pt idx="6">
                  <c:v>0.99413758762068083</c:v>
                </c:pt>
                <c:pt idx="7">
                  <c:v>0.99413758762068305</c:v>
                </c:pt>
                <c:pt idx="8">
                  <c:v>0.99413758762068039</c:v>
                </c:pt>
              </c:numCache>
            </c:numRef>
          </c:xVal>
          <c:yVal>
            <c:numRef>
              <c:f>Sheet2!$M$49:$M$57</c:f>
              <c:numCache>
                <c:formatCode>0.000</c:formatCode>
                <c:ptCount val="9"/>
                <c:pt idx="0">
                  <c:v>9.6087997022165403</c:v>
                </c:pt>
                <c:pt idx="1">
                  <c:v>9.6087991142431264</c:v>
                </c:pt>
                <c:pt idx="2">
                  <c:v>9.1091266257143477</c:v>
                </c:pt>
                <c:pt idx="3">
                  <c:v>9.1091266257143584</c:v>
                </c:pt>
                <c:pt idx="4">
                  <c:v>0.2503720945684127</c:v>
                </c:pt>
                <c:pt idx="5">
                  <c:v>0.2503719970463727</c:v>
                </c:pt>
                <c:pt idx="6">
                  <c:v>0.25037209433273511</c:v>
                </c:pt>
                <c:pt idx="7">
                  <c:v>0.25037168822702283</c:v>
                </c:pt>
                <c:pt idx="8">
                  <c:v>0.25037133640996762</c:v>
                </c:pt>
              </c:numCache>
            </c:numRef>
          </c:yVal>
          <c:smooth val="0"/>
          <c:extLst>
            <c:ext xmlns:c16="http://schemas.microsoft.com/office/drawing/2014/chart" uri="{C3380CC4-5D6E-409C-BE32-E72D297353CC}">
              <c16:uniqueId val="{00000001-DB35-4D67-A4AC-0EC0A5E092CD}"/>
            </c:ext>
          </c:extLst>
        </c:ser>
        <c:dLbls>
          <c:showLegendKey val="0"/>
          <c:showVal val="0"/>
          <c:showCatName val="0"/>
          <c:showSerName val="0"/>
          <c:showPercent val="0"/>
          <c:showBubbleSize val="0"/>
        </c:dLbls>
        <c:axId val="1767292847"/>
        <c:axId val="1714150256"/>
      </c:scatterChart>
      <c:valAx>
        <c:axId val="1767292847"/>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4150256"/>
        <c:crosses val="autoZero"/>
        <c:crossBetween val="midCat"/>
      </c:valAx>
      <c:valAx>
        <c:axId val="1714150256"/>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72928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0"/>
    <c:plotArea>
      <c:layout/>
      <c:scatterChart>
        <c:scatterStyle val="lineMarker"/>
        <c:varyColors val="0"/>
        <c:ser>
          <c:idx val="0"/>
          <c:order val="0"/>
          <c:tx>
            <c:strRef>
              <c:f>Sheet2!$M$77</c:f>
              <c:strCache>
                <c:ptCount val="1"/>
                <c:pt idx="0">
                  <c:v>O</c:v>
                </c:pt>
              </c:strCache>
            </c:strRef>
          </c:tx>
          <c:spPr>
            <a:ln w="25400" cap="rnd">
              <a:noFill/>
              <a:round/>
            </a:ln>
            <a:effectLst/>
          </c:spPr>
          <c:marker>
            <c:symbol val="diamond"/>
            <c:size val="6"/>
            <c:spPr>
              <a:solidFill>
                <a:schemeClr val="lt1"/>
              </a:solidFill>
              <a:ln w="15875">
                <a:solidFill>
                  <a:schemeClr val="dk1">
                    <a:tint val="88500"/>
                  </a:schemeClr>
                </a:solidFill>
                <a:round/>
              </a:ln>
              <a:effectLst/>
            </c:spPr>
          </c:marker>
          <c:xVal>
            <c:numRef>
              <c:f>Sheet2!$M$79:$M$105</c:f>
              <c:numCache>
                <c:formatCode>0.000</c:formatCode>
                <c:ptCount val="27"/>
                <c:pt idx="0">
                  <c:v>0.2198600583527188</c:v>
                </c:pt>
                <c:pt idx="1">
                  <c:v>0.2198600583527143</c:v>
                </c:pt>
                <c:pt idx="2">
                  <c:v>0.4856862952153202</c:v>
                </c:pt>
                <c:pt idx="3">
                  <c:v>0.48568629521532591</c:v>
                </c:pt>
                <c:pt idx="4">
                  <c:v>0.75821132093023003</c:v>
                </c:pt>
                <c:pt idx="5">
                  <c:v>0.75821132093023591</c:v>
                </c:pt>
                <c:pt idx="6">
                  <c:v>0.75821132093034616</c:v>
                </c:pt>
                <c:pt idx="7">
                  <c:v>0.99413758762068205</c:v>
                </c:pt>
                <c:pt idx="8">
                  <c:v>0.99413758762068083</c:v>
                </c:pt>
                <c:pt idx="9">
                  <c:v>0.99413758762068483</c:v>
                </c:pt>
                <c:pt idx="10">
                  <c:v>0.99413758762078797</c:v>
                </c:pt>
                <c:pt idx="11">
                  <c:v>0.99413758762079685</c:v>
                </c:pt>
                <c:pt idx="12">
                  <c:v>0.99413758762079441</c:v>
                </c:pt>
                <c:pt idx="13">
                  <c:v>0.99413758762069016</c:v>
                </c:pt>
                <c:pt idx="14">
                  <c:v>0.99413758762080096</c:v>
                </c:pt>
                <c:pt idx="15">
                  <c:v>0.99413758762078885</c:v>
                </c:pt>
                <c:pt idx="16">
                  <c:v>0.99413758762069016</c:v>
                </c:pt>
                <c:pt idx="17">
                  <c:v>0.99413758762069204</c:v>
                </c:pt>
                <c:pt idx="18">
                  <c:v>0.2123462530353907</c:v>
                </c:pt>
                <c:pt idx="19">
                  <c:v>0.21234625303512969</c:v>
                </c:pt>
                <c:pt idx="20">
                  <c:v>0.4660705684544601</c:v>
                </c:pt>
                <c:pt idx="21">
                  <c:v>0.4660705684545699</c:v>
                </c:pt>
                <c:pt idx="22">
                  <c:v>0.75821132093022703</c:v>
                </c:pt>
                <c:pt idx="23">
                  <c:v>0.75821132093022603</c:v>
                </c:pt>
                <c:pt idx="24">
                  <c:v>0.75821132093034616</c:v>
                </c:pt>
                <c:pt idx="25">
                  <c:v>0.99413758762069104</c:v>
                </c:pt>
                <c:pt idx="26">
                  <c:v>0.99999999447354637</c:v>
                </c:pt>
              </c:numCache>
            </c:numRef>
          </c:xVal>
          <c:yVal>
            <c:numRef>
              <c:f>Sheet2!$N$79:$N$105</c:f>
              <c:numCache>
                <c:formatCode>0.000</c:formatCode>
                <c:ptCount val="27"/>
                <c:pt idx="0">
                  <c:v>8.9802979756927304</c:v>
                </c:pt>
                <c:pt idx="1">
                  <c:v>8.9796329339166654</c:v>
                </c:pt>
                <c:pt idx="2">
                  <c:v>2.3135030115141579</c:v>
                </c:pt>
                <c:pt idx="3">
                  <c:v>2.3135029311418092</c:v>
                </c:pt>
                <c:pt idx="4">
                  <c:v>1.414795534342119</c:v>
                </c:pt>
                <c:pt idx="5">
                  <c:v>1.414828073101551</c:v>
                </c:pt>
                <c:pt idx="6">
                  <c:v>1.414794688748225</c:v>
                </c:pt>
                <c:pt idx="7">
                  <c:v>0.25037169662335068</c:v>
                </c:pt>
                <c:pt idx="8">
                  <c:v>0.25037165052346771</c:v>
                </c:pt>
                <c:pt idx="9">
                  <c:v>0.25038515114845572</c:v>
                </c:pt>
                <c:pt idx="10">
                  <c:v>0.25037163851087491</c:v>
                </c:pt>
                <c:pt idx="11">
                  <c:v>0.2503717108766379</c:v>
                </c:pt>
                <c:pt idx="12">
                  <c:v>0.25038519368490891</c:v>
                </c:pt>
                <c:pt idx="13">
                  <c:v>0.25037172646713352</c:v>
                </c:pt>
                <c:pt idx="14">
                  <c:v>0.25037164905776771</c:v>
                </c:pt>
                <c:pt idx="15">
                  <c:v>0.25037170707713718</c:v>
                </c:pt>
                <c:pt idx="16">
                  <c:v>0.25037153293346298</c:v>
                </c:pt>
                <c:pt idx="17">
                  <c:v>0.25037161181441581</c:v>
                </c:pt>
                <c:pt idx="18">
                  <c:v>9.6087994878395744</c:v>
                </c:pt>
                <c:pt idx="19">
                  <c:v>9.6089488541879096</c:v>
                </c:pt>
                <c:pt idx="20">
                  <c:v>9.1091271740895845</c:v>
                </c:pt>
                <c:pt idx="21">
                  <c:v>9.1091271281541992</c:v>
                </c:pt>
                <c:pt idx="22">
                  <c:v>1.41479471874873</c:v>
                </c:pt>
                <c:pt idx="23">
                  <c:v>1.4147949484214981</c:v>
                </c:pt>
                <c:pt idx="24">
                  <c:v>1.4147951416207121</c:v>
                </c:pt>
                <c:pt idx="25">
                  <c:v>0.2503715470626609</c:v>
                </c:pt>
                <c:pt idx="26">
                  <c:v>8.0064792496897394E-2</c:v>
                </c:pt>
              </c:numCache>
            </c:numRef>
          </c:yVal>
          <c:smooth val="0"/>
          <c:extLst>
            <c:ext xmlns:c16="http://schemas.microsoft.com/office/drawing/2014/chart" uri="{C3380CC4-5D6E-409C-BE32-E72D297353CC}">
              <c16:uniqueId val="{00000002-4869-44C3-B25D-A6A23E56FCB8}"/>
            </c:ext>
          </c:extLst>
        </c:ser>
        <c:ser>
          <c:idx val="1"/>
          <c:order val="1"/>
          <c:tx>
            <c:strRef>
              <c:f>Sheet2!$O$77</c:f>
              <c:strCache>
                <c:ptCount val="1"/>
                <c:pt idx="0">
                  <c:v>P</c:v>
                </c:pt>
              </c:strCache>
            </c:strRef>
          </c:tx>
          <c:spPr>
            <a:ln w="25400" cap="rnd">
              <a:noFill/>
              <a:round/>
            </a:ln>
            <a:effectLst/>
          </c:spPr>
          <c:marker>
            <c:symbol val="square"/>
            <c:size val="6"/>
            <c:spPr>
              <a:solidFill>
                <a:schemeClr val="lt1"/>
              </a:solidFill>
              <a:ln w="38100">
                <a:solidFill>
                  <a:schemeClr val="tx1">
                    <a:alpha val="40000"/>
                  </a:schemeClr>
                </a:solidFill>
                <a:round/>
              </a:ln>
              <a:effectLst/>
            </c:spPr>
          </c:marker>
          <c:xVal>
            <c:numRef>
              <c:f>Sheet2!$O$79:$O$105</c:f>
              <c:numCache>
                <c:formatCode>General</c:formatCode>
                <c:ptCount val="27"/>
                <c:pt idx="0">
                  <c:v>0.99413758761973603</c:v>
                </c:pt>
                <c:pt idx="1">
                  <c:v>0.99413758762068305</c:v>
                </c:pt>
                <c:pt idx="2">
                  <c:v>0.99413758762067361</c:v>
                </c:pt>
                <c:pt idx="3">
                  <c:v>0.99413758762067017</c:v>
                </c:pt>
                <c:pt idx="4">
                  <c:v>0.99413758762068205</c:v>
                </c:pt>
                <c:pt idx="5">
                  <c:v>0.99413758762068105</c:v>
                </c:pt>
                <c:pt idx="6">
                  <c:v>0.99413758762068205</c:v>
                </c:pt>
                <c:pt idx="7">
                  <c:v>0.99413758762079685</c:v>
                </c:pt>
                <c:pt idx="8">
                  <c:v>0.99413758762068816</c:v>
                </c:pt>
                <c:pt idx="9">
                  <c:v>0.99413758762068316</c:v>
                </c:pt>
                <c:pt idx="10">
                  <c:v>0.99413758762068039</c:v>
                </c:pt>
                <c:pt idx="11">
                  <c:v>0.99413758762067705</c:v>
                </c:pt>
                <c:pt idx="12">
                  <c:v>0.99413758762067739</c:v>
                </c:pt>
                <c:pt idx="13">
                  <c:v>0.9941375876206836</c:v>
                </c:pt>
                <c:pt idx="14">
                  <c:v>0.9941375876206836</c:v>
                </c:pt>
                <c:pt idx="15">
                  <c:v>0.99413758762067916</c:v>
                </c:pt>
                <c:pt idx="16">
                  <c:v>0.99413760893699643</c:v>
                </c:pt>
                <c:pt idx="17">
                  <c:v>0.99413759884448438</c:v>
                </c:pt>
                <c:pt idx="18" formatCode="0.000">
                  <c:v>0.21234625303539861</c:v>
                </c:pt>
                <c:pt idx="19" formatCode="0.000">
                  <c:v>0.2123462530352701</c:v>
                </c:pt>
                <c:pt idx="20" formatCode="0.000">
                  <c:v>0.46607056845448619</c:v>
                </c:pt>
                <c:pt idx="21" formatCode="0.000">
                  <c:v>0.46607056845445721</c:v>
                </c:pt>
                <c:pt idx="22" formatCode="0.000">
                  <c:v>0.99413780581935918</c:v>
                </c:pt>
                <c:pt idx="23" formatCode="0.000">
                  <c:v>0.99413758762068916</c:v>
                </c:pt>
                <c:pt idx="24" formatCode="0.000">
                  <c:v>0.99413758762068083</c:v>
                </c:pt>
                <c:pt idx="25" formatCode="0.000">
                  <c:v>0.99413758762068305</c:v>
                </c:pt>
                <c:pt idx="26" formatCode="0.000">
                  <c:v>0.99413758762068039</c:v>
                </c:pt>
              </c:numCache>
            </c:numRef>
          </c:xVal>
          <c:yVal>
            <c:numRef>
              <c:f>Sheet2!$P$79:$P$105</c:f>
              <c:numCache>
                <c:formatCode>0.000</c:formatCode>
                <c:ptCount val="27"/>
                <c:pt idx="0">
                  <c:v>0.25037226966013848</c:v>
                </c:pt>
                <c:pt idx="1">
                  <c:v>0.25037182769087563</c:v>
                </c:pt>
                <c:pt idx="2">
                  <c:v>0.2503716554090456</c:v>
                </c:pt>
                <c:pt idx="3">
                  <c:v>0.25037179317195069</c:v>
                </c:pt>
                <c:pt idx="4">
                  <c:v>0.25037166110590903</c:v>
                </c:pt>
                <c:pt idx="5">
                  <c:v>0.2503718377657812</c:v>
                </c:pt>
                <c:pt idx="6">
                  <c:v>0.25037203008073161</c:v>
                </c:pt>
                <c:pt idx="7">
                  <c:v>0.25037133640977699</c:v>
                </c:pt>
                <c:pt idx="8">
                  <c:v>0.250371860667221</c:v>
                </c:pt>
                <c:pt idx="9">
                  <c:v>0.25037183293625748</c:v>
                </c:pt>
                <c:pt idx="10">
                  <c:v>0.25037186175217818</c:v>
                </c:pt>
                <c:pt idx="11">
                  <c:v>0.25037170007984189</c:v>
                </c:pt>
                <c:pt idx="12">
                  <c:v>0.25037166506676228</c:v>
                </c:pt>
                <c:pt idx="13">
                  <c:v>0.25037171255485718</c:v>
                </c:pt>
                <c:pt idx="14">
                  <c:v>0.25037172797426571</c:v>
                </c:pt>
                <c:pt idx="15">
                  <c:v>0.25037163338905799</c:v>
                </c:pt>
                <c:pt idx="16">
                  <c:v>0.2503713364099816</c:v>
                </c:pt>
                <c:pt idx="17">
                  <c:v>0.25037133640997811</c:v>
                </c:pt>
                <c:pt idx="18">
                  <c:v>9.6087997022165403</c:v>
                </c:pt>
                <c:pt idx="19">
                  <c:v>9.6087991142431264</c:v>
                </c:pt>
                <c:pt idx="20">
                  <c:v>9.1091266257143477</c:v>
                </c:pt>
                <c:pt idx="21">
                  <c:v>9.1091266257143584</c:v>
                </c:pt>
                <c:pt idx="22">
                  <c:v>0.2503720945684127</c:v>
                </c:pt>
                <c:pt idx="23">
                  <c:v>0.2503719970463727</c:v>
                </c:pt>
                <c:pt idx="24">
                  <c:v>0.25037209433273511</c:v>
                </c:pt>
                <c:pt idx="25">
                  <c:v>0.25037168822702283</c:v>
                </c:pt>
                <c:pt idx="26">
                  <c:v>0.25037133640996762</c:v>
                </c:pt>
              </c:numCache>
            </c:numRef>
          </c:yVal>
          <c:smooth val="0"/>
          <c:extLst>
            <c:ext xmlns:c16="http://schemas.microsoft.com/office/drawing/2014/chart" uri="{C3380CC4-5D6E-409C-BE32-E72D297353CC}">
              <c16:uniqueId val="{00000003-4869-44C3-B25D-A6A23E56FCB8}"/>
            </c:ext>
          </c:extLst>
        </c:ser>
        <c:dLbls>
          <c:showLegendKey val="0"/>
          <c:showVal val="0"/>
          <c:showCatName val="0"/>
          <c:showSerName val="0"/>
          <c:showPercent val="0"/>
          <c:showBubbleSize val="0"/>
        </c:dLbls>
        <c:axId val="1845382496"/>
        <c:axId val="1575004671"/>
      </c:scatterChart>
      <c:valAx>
        <c:axId val="1845382496"/>
        <c:scaling>
          <c:orientation val="minMax"/>
          <c:max val="1.1000000000000001"/>
        </c:scaling>
        <c:delete val="0"/>
        <c:axPos val="b"/>
        <c:majorGridlines>
          <c:spPr>
            <a:ln w="9525" cap="flat" cmpd="sng" algn="ctr">
              <a:solidFill>
                <a:schemeClr val="dk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575004671"/>
        <c:crosses val="autoZero"/>
        <c:crossBetween val="midCat"/>
      </c:valAx>
      <c:valAx>
        <c:axId val="1575004671"/>
        <c:scaling>
          <c:orientation val="minMax"/>
        </c:scaling>
        <c:delete val="0"/>
        <c:axPos val="l"/>
        <c:majorGridlines>
          <c:spPr>
            <a:ln w="9525" cap="flat" cmpd="sng" algn="ctr">
              <a:solidFill>
                <a:schemeClr val="dk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845382496"/>
        <c:crosses val="autoZero"/>
        <c:crossBetween val="midCat"/>
        <c:majorUnit val="0.5"/>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1"/>
          <c:order val="1"/>
          <c:tx>
            <c:strRef>
              <c:f>Sheet3!$D$11</c:f>
              <c:strCache>
                <c:ptCount val="1"/>
                <c:pt idx="0">
                  <c:v>O</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Sheet3!$B$12:$B$20</c:f>
              <c:numCache>
                <c:formatCode>General</c:formatCode>
                <c:ptCount val="9"/>
                <c:pt idx="0">
                  <c:v>10</c:v>
                </c:pt>
                <c:pt idx="1">
                  <c:v>20</c:v>
                </c:pt>
                <c:pt idx="2">
                  <c:v>30</c:v>
                </c:pt>
                <c:pt idx="3">
                  <c:v>40</c:v>
                </c:pt>
                <c:pt idx="4">
                  <c:v>50</c:v>
                </c:pt>
                <c:pt idx="5">
                  <c:v>60</c:v>
                </c:pt>
                <c:pt idx="6">
                  <c:v>70</c:v>
                </c:pt>
                <c:pt idx="7">
                  <c:v>80</c:v>
                </c:pt>
                <c:pt idx="8">
                  <c:v>90</c:v>
                </c:pt>
              </c:numCache>
            </c:numRef>
          </c:xVal>
          <c:yVal>
            <c:numRef>
              <c:f>Sheet3!$D$12:$D$20</c:f>
              <c:numCache>
                <c:formatCode>General</c:formatCode>
                <c:ptCount val="9"/>
                <c:pt idx="0">
                  <c:v>24.800699999999999</c:v>
                </c:pt>
                <c:pt idx="1">
                  <c:v>29.1647</c:v>
                </c:pt>
                <c:pt idx="2">
                  <c:v>19.858699999999999</c:v>
                </c:pt>
                <c:pt idx="3">
                  <c:v>18.6007</c:v>
                </c:pt>
                <c:pt idx="4">
                  <c:v>26.494</c:v>
                </c:pt>
                <c:pt idx="5">
                  <c:v>51.713700000000003</c:v>
                </c:pt>
                <c:pt idx="6">
                  <c:v>24.559000000000001</c:v>
                </c:pt>
                <c:pt idx="7">
                  <c:v>18.4313</c:v>
                </c:pt>
                <c:pt idx="8">
                  <c:v>27.861999999999998</c:v>
                </c:pt>
              </c:numCache>
            </c:numRef>
          </c:yVal>
          <c:smooth val="1"/>
          <c:extLst>
            <c:ext xmlns:c16="http://schemas.microsoft.com/office/drawing/2014/chart" uri="{C3380CC4-5D6E-409C-BE32-E72D297353CC}">
              <c16:uniqueId val="{00000001-E48D-4E55-8DD5-DE0C7912271F}"/>
            </c:ext>
          </c:extLst>
        </c:ser>
        <c:ser>
          <c:idx val="2"/>
          <c:order val="2"/>
          <c:tx>
            <c:strRef>
              <c:f>Sheet3!$E$11</c:f>
              <c:strCache>
                <c:ptCount val="1"/>
                <c:pt idx="0">
                  <c:v>P</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Sheet3!$B$12:$B$20</c:f>
              <c:numCache>
                <c:formatCode>General</c:formatCode>
                <c:ptCount val="9"/>
                <c:pt idx="0">
                  <c:v>10</c:v>
                </c:pt>
                <c:pt idx="1">
                  <c:v>20</c:v>
                </c:pt>
                <c:pt idx="2">
                  <c:v>30</c:v>
                </c:pt>
                <c:pt idx="3">
                  <c:v>40</c:v>
                </c:pt>
                <c:pt idx="4">
                  <c:v>50</c:v>
                </c:pt>
                <c:pt idx="5">
                  <c:v>60</c:v>
                </c:pt>
                <c:pt idx="6">
                  <c:v>70</c:v>
                </c:pt>
                <c:pt idx="7">
                  <c:v>80</c:v>
                </c:pt>
                <c:pt idx="8">
                  <c:v>90</c:v>
                </c:pt>
              </c:numCache>
            </c:numRef>
          </c:xVal>
          <c:yVal>
            <c:numRef>
              <c:f>Sheet3!$E$12:$E$20</c:f>
              <c:numCache>
                <c:formatCode>General</c:formatCode>
                <c:ptCount val="9"/>
                <c:pt idx="0">
                  <c:v>147.49469999999999</c:v>
                </c:pt>
                <c:pt idx="1">
                  <c:v>105.1073</c:v>
                </c:pt>
                <c:pt idx="2">
                  <c:v>84.447000000000003</c:v>
                </c:pt>
                <c:pt idx="3">
                  <c:v>47.835299999999997</c:v>
                </c:pt>
                <c:pt idx="4">
                  <c:v>146.5847</c:v>
                </c:pt>
                <c:pt idx="5">
                  <c:v>134.59</c:v>
                </c:pt>
                <c:pt idx="6">
                  <c:v>81.906000000000006</c:v>
                </c:pt>
                <c:pt idx="7">
                  <c:v>53.069000000000003</c:v>
                </c:pt>
                <c:pt idx="8">
                  <c:v>5.7869999999999999</c:v>
                </c:pt>
              </c:numCache>
            </c:numRef>
          </c:yVal>
          <c:smooth val="1"/>
          <c:extLst>
            <c:ext xmlns:c16="http://schemas.microsoft.com/office/drawing/2014/chart" uri="{C3380CC4-5D6E-409C-BE32-E72D297353CC}">
              <c16:uniqueId val="{00000002-E48D-4E55-8DD5-DE0C7912271F}"/>
            </c:ext>
          </c:extLst>
        </c:ser>
        <c:dLbls>
          <c:showLegendKey val="0"/>
          <c:showVal val="0"/>
          <c:showCatName val="0"/>
          <c:showSerName val="0"/>
          <c:showPercent val="0"/>
          <c:showBubbleSize val="0"/>
        </c:dLbls>
        <c:axId val="1730632127"/>
        <c:axId val="1116949008"/>
        <c:extLst>
          <c:ext xmlns:c15="http://schemas.microsoft.com/office/drawing/2012/chart" uri="{02D57815-91ED-43cb-92C2-25804820EDAC}">
            <c15:filteredScatterSeries>
              <c15:ser>
                <c:idx val="0"/>
                <c:order val="0"/>
                <c:tx>
                  <c:strRef>
                    <c:extLst>
                      <c:ext uri="{02D57815-91ED-43cb-92C2-25804820EDAC}">
                        <c15:formulaRef>
                          <c15:sqref>Sheet3!$C$11</c15:sqref>
                        </c15:formulaRef>
                      </c:ext>
                    </c:extLst>
                    <c:strCache>
                      <c:ptCount val="1"/>
                      <c:pt idx="0">
                        <c:v>M</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Sheet3!$B$12:$B$20</c15:sqref>
                        </c15:formulaRef>
                      </c:ext>
                    </c:extLst>
                    <c:numCache>
                      <c:formatCode>General</c:formatCode>
                      <c:ptCount val="9"/>
                      <c:pt idx="0">
                        <c:v>10</c:v>
                      </c:pt>
                      <c:pt idx="1">
                        <c:v>20</c:v>
                      </c:pt>
                      <c:pt idx="2">
                        <c:v>30</c:v>
                      </c:pt>
                      <c:pt idx="3">
                        <c:v>40</c:v>
                      </c:pt>
                      <c:pt idx="4">
                        <c:v>50</c:v>
                      </c:pt>
                      <c:pt idx="5">
                        <c:v>60</c:v>
                      </c:pt>
                      <c:pt idx="6">
                        <c:v>70</c:v>
                      </c:pt>
                      <c:pt idx="7">
                        <c:v>80</c:v>
                      </c:pt>
                      <c:pt idx="8">
                        <c:v>90</c:v>
                      </c:pt>
                    </c:numCache>
                  </c:numRef>
                </c:xVal>
                <c:yVal>
                  <c:numRef>
                    <c:extLst>
                      <c:ext uri="{02D57815-91ED-43cb-92C2-25804820EDAC}">
                        <c15:formulaRef>
                          <c15:sqref>Sheet3!$C$12:$C$20</c15:sqref>
                        </c15:formulaRef>
                      </c:ext>
                    </c:extLst>
                    <c:numCache>
                      <c:formatCode>General</c:formatCode>
                      <c:ptCount val="9"/>
                      <c:pt idx="0">
                        <c:v>10.639699999999999</c:v>
                      </c:pt>
                      <c:pt idx="1">
                        <c:v>41.575000000000003</c:v>
                      </c:pt>
                      <c:pt idx="2">
                        <c:v>26.698699999999999</c:v>
                      </c:pt>
                      <c:pt idx="3">
                        <c:v>7.3936999999999999</c:v>
                      </c:pt>
                      <c:pt idx="4">
                        <c:v>18.104700000000001</c:v>
                      </c:pt>
                      <c:pt idx="5">
                        <c:v>14.635300000000001</c:v>
                      </c:pt>
                      <c:pt idx="6">
                        <c:v>12.9337</c:v>
                      </c:pt>
                      <c:pt idx="7">
                        <c:v>13.5517</c:v>
                      </c:pt>
                      <c:pt idx="8">
                        <c:v>12.4093</c:v>
                      </c:pt>
                    </c:numCache>
                  </c:numRef>
                </c:yVal>
                <c:smooth val="1"/>
                <c:extLst>
                  <c:ext xmlns:c16="http://schemas.microsoft.com/office/drawing/2014/chart" uri="{C3380CC4-5D6E-409C-BE32-E72D297353CC}">
                    <c16:uniqueId val="{00000000-E48D-4E55-8DD5-DE0C7912271F}"/>
                  </c:ext>
                </c:extLst>
              </c15:ser>
            </c15:filteredScatterSeries>
          </c:ext>
        </c:extLst>
      </c:scatterChart>
      <c:valAx>
        <c:axId val="17306321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949008"/>
        <c:crosses val="autoZero"/>
        <c:crossBetween val="midCat"/>
        <c:majorUnit val="10"/>
      </c:valAx>
      <c:valAx>
        <c:axId val="1116949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63212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6</xdr:col>
      <xdr:colOff>596899</xdr:colOff>
      <xdr:row>1</xdr:row>
      <xdr:rowOff>7937</xdr:rowOff>
    </xdr:from>
    <xdr:to>
      <xdr:col>16</xdr:col>
      <xdr:colOff>9524</xdr:colOff>
      <xdr:row>16</xdr:row>
      <xdr:rowOff>19050</xdr:rowOff>
    </xdr:to>
    <xdr:graphicFrame macro="">
      <xdr:nvGraphicFramePr>
        <xdr:cNvPr id="2" name="Chart 1">
          <a:extLst>
            <a:ext uri="{FF2B5EF4-FFF2-40B4-BE49-F238E27FC236}">
              <a16:creationId xmlns:a16="http://schemas.microsoft.com/office/drawing/2014/main" id="{6C29AE5B-C12F-2099-358C-226CCE0F25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3174</xdr:colOff>
      <xdr:row>17</xdr:row>
      <xdr:rowOff>7937</xdr:rowOff>
    </xdr:from>
    <xdr:to>
      <xdr:col>16</xdr:col>
      <xdr:colOff>209549</xdr:colOff>
      <xdr:row>36</xdr:row>
      <xdr:rowOff>158750</xdr:rowOff>
    </xdr:to>
    <xdr:graphicFrame macro="">
      <xdr:nvGraphicFramePr>
        <xdr:cNvPr id="5" name="Chart 4">
          <a:extLst>
            <a:ext uri="{FF2B5EF4-FFF2-40B4-BE49-F238E27FC236}">
              <a16:creationId xmlns:a16="http://schemas.microsoft.com/office/drawing/2014/main" id="{A2EEA3D0-8188-053F-2CC3-8B605F1804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232515</xdr:colOff>
      <xdr:row>56</xdr:row>
      <xdr:rowOff>23812</xdr:rowOff>
    </xdr:from>
    <xdr:to>
      <xdr:col>28</xdr:col>
      <xdr:colOff>529167</xdr:colOff>
      <xdr:row>71</xdr:row>
      <xdr:rowOff>95250</xdr:rowOff>
    </xdr:to>
    <xdr:graphicFrame macro="">
      <xdr:nvGraphicFramePr>
        <xdr:cNvPr id="4" name="Chart 3">
          <a:extLst>
            <a:ext uri="{FF2B5EF4-FFF2-40B4-BE49-F238E27FC236}">
              <a16:creationId xmlns:a16="http://schemas.microsoft.com/office/drawing/2014/main" id="{17D41A22-C894-ABB1-3E9C-ABB27A3A60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557742</xdr:colOff>
      <xdr:row>11</xdr:row>
      <xdr:rowOff>7407</xdr:rowOff>
    </xdr:from>
    <xdr:to>
      <xdr:col>25</xdr:col>
      <xdr:colOff>60008</xdr:colOff>
      <xdr:row>25</xdr:row>
      <xdr:rowOff>17461</xdr:rowOff>
    </xdr:to>
    <xdr:graphicFrame macro="">
      <xdr:nvGraphicFramePr>
        <xdr:cNvPr id="6" name="Chart 5">
          <a:extLst>
            <a:ext uri="{FF2B5EF4-FFF2-40B4-BE49-F238E27FC236}">
              <a16:creationId xmlns:a16="http://schemas.microsoft.com/office/drawing/2014/main" id="{DD8C050A-A1B2-7D2D-C0D0-61BEDD556E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535517</xdr:colOff>
      <xdr:row>40</xdr:row>
      <xdr:rowOff>120650</xdr:rowOff>
    </xdr:from>
    <xdr:to>
      <xdr:col>21</xdr:col>
      <xdr:colOff>196850</xdr:colOff>
      <xdr:row>56</xdr:row>
      <xdr:rowOff>10584</xdr:rowOff>
    </xdr:to>
    <xdr:graphicFrame macro="">
      <xdr:nvGraphicFramePr>
        <xdr:cNvPr id="3" name="Chart 2">
          <a:extLst>
            <a:ext uri="{FF2B5EF4-FFF2-40B4-BE49-F238E27FC236}">
              <a16:creationId xmlns:a16="http://schemas.microsoft.com/office/drawing/2014/main" id="{0164002E-BAE7-C6A9-92E9-6ACCFC872D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232835</xdr:colOff>
      <xdr:row>40</xdr:row>
      <xdr:rowOff>128058</xdr:rowOff>
    </xdr:from>
    <xdr:to>
      <xdr:col>28</xdr:col>
      <xdr:colOff>511177</xdr:colOff>
      <xdr:row>55</xdr:row>
      <xdr:rowOff>172508</xdr:rowOff>
    </xdr:to>
    <xdr:graphicFrame macro="">
      <xdr:nvGraphicFramePr>
        <xdr:cNvPr id="7" name="Chart 6">
          <a:extLst>
            <a:ext uri="{FF2B5EF4-FFF2-40B4-BE49-F238E27FC236}">
              <a16:creationId xmlns:a16="http://schemas.microsoft.com/office/drawing/2014/main" id="{57C994D8-32C4-C48F-3251-8BE4C7308D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546101</xdr:colOff>
      <xdr:row>56</xdr:row>
      <xdr:rowOff>57150</xdr:rowOff>
    </xdr:from>
    <xdr:to>
      <xdr:col>21</xdr:col>
      <xdr:colOff>204259</xdr:colOff>
      <xdr:row>71</xdr:row>
      <xdr:rowOff>104775</xdr:rowOff>
    </xdr:to>
    <xdr:graphicFrame macro="">
      <xdr:nvGraphicFramePr>
        <xdr:cNvPr id="8" name="Chart 7">
          <a:extLst>
            <a:ext uri="{FF2B5EF4-FFF2-40B4-BE49-F238E27FC236}">
              <a16:creationId xmlns:a16="http://schemas.microsoft.com/office/drawing/2014/main" id="{CCEA32BA-510C-ACB2-FB7A-DD3AFAFD34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21</xdr:col>
      <xdr:colOff>243415</xdr:colOff>
      <xdr:row>56</xdr:row>
      <xdr:rowOff>46568</xdr:rowOff>
    </xdr:from>
    <xdr:to>
      <xdr:col>28</xdr:col>
      <xdr:colOff>528107</xdr:colOff>
      <xdr:row>71</xdr:row>
      <xdr:rowOff>91018</xdr:rowOff>
    </xdr:to>
    <xdr:graphicFrame macro="">
      <xdr:nvGraphicFramePr>
        <xdr:cNvPr id="9" name="Chart 8">
          <a:extLst>
            <a:ext uri="{FF2B5EF4-FFF2-40B4-BE49-F238E27FC236}">
              <a16:creationId xmlns:a16="http://schemas.microsoft.com/office/drawing/2014/main" id="{8A7B3838-9072-318F-609A-A577287062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0</xdr:colOff>
      <xdr:row>1</xdr:row>
      <xdr:rowOff>1587</xdr:rowOff>
    </xdr:from>
    <xdr:to>
      <xdr:col>18</xdr:col>
      <xdr:colOff>304800</xdr:colOff>
      <xdr:row>16</xdr:row>
      <xdr:rowOff>20637</xdr:rowOff>
    </xdr:to>
    <xdr:graphicFrame macro="">
      <xdr:nvGraphicFramePr>
        <xdr:cNvPr id="2" name="Chart 1">
          <a:extLst>
            <a:ext uri="{FF2B5EF4-FFF2-40B4-BE49-F238E27FC236}">
              <a16:creationId xmlns:a16="http://schemas.microsoft.com/office/drawing/2014/main" id="{1A9C515B-68C2-15DB-AEA4-F29B4876D3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230187</xdr:colOff>
      <xdr:row>24</xdr:row>
      <xdr:rowOff>36512</xdr:rowOff>
    </xdr:from>
    <xdr:to>
      <xdr:col>20</xdr:col>
      <xdr:colOff>534987</xdr:colOff>
      <xdr:row>39</xdr:row>
      <xdr:rowOff>58737</xdr:rowOff>
    </xdr:to>
    <xdr:graphicFrame macro="">
      <xdr:nvGraphicFramePr>
        <xdr:cNvPr id="4" name="Chart 3">
          <a:extLst>
            <a:ext uri="{FF2B5EF4-FFF2-40B4-BE49-F238E27FC236}">
              <a16:creationId xmlns:a16="http://schemas.microsoft.com/office/drawing/2014/main" id="{E5E88878-5AE9-939B-7E00-7E9C4717A6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17</xdr:col>
      <xdr:colOff>295275</xdr:colOff>
      <xdr:row>0</xdr:row>
      <xdr:rowOff>142875</xdr:rowOff>
    </xdr:from>
    <xdr:to>
      <xdr:col>20</xdr:col>
      <xdr:colOff>257175</xdr:colOff>
      <xdr:row>7</xdr:row>
      <xdr:rowOff>15875</xdr:rowOff>
    </xdr:to>
    <mc:AlternateContent xmlns:mc="http://schemas.openxmlformats.org/markup-compatibility/2006" xmlns:a14="http://schemas.microsoft.com/office/drawing/2010/main">
      <mc:Choice Requires="a14">
        <xdr:graphicFrame macro="">
          <xdr:nvGraphicFramePr>
            <xdr:cNvPr id="2" name="K">
              <a:extLst>
                <a:ext uri="{FF2B5EF4-FFF2-40B4-BE49-F238E27FC236}">
                  <a16:creationId xmlns:a16="http://schemas.microsoft.com/office/drawing/2014/main" id="{3C2516D1-4A6F-1ECD-4BF8-1C1020584671}"/>
                </a:ext>
              </a:extLst>
            </xdr:cNvPr>
            <xdr:cNvGraphicFramePr/>
          </xdr:nvGraphicFramePr>
          <xdr:xfrm>
            <a:off x="0" y="0"/>
            <a:ext cx="0" cy="0"/>
          </xdr:xfrm>
          <a:graphic>
            <a:graphicData uri="http://schemas.microsoft.com/office/drawing/2010/slicer">
              <sle:slicer xmlns:sle="http://schemas.microsoft.com/office/drawing/2010/slicer" name="K"/>
            </a:graphicData>
          </a:graphic>
        </xdr:graphicFrame>
      </mc:Choice>
      <mc:Fallback xmlns="">
        <xdr:sp macro="" textlink="">
          <xdr:nvSpPr>
            <xdr:cNvPr id="0" name=""/>
            <xdr:cNvSpPr>
              <a:spLocks noTextEdit="1"/>
            </xdr:cNvSpPr>
          </xdr:nvSpPr>
          <xdr:spPr>
            <a:xfrm>
              <a:off x="14150975" y="139700"/>
              <a:ext cx="179070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273050</xdr:colOff>
      <xdr:row>7</xdr:row>
      <xdr:rowOff>82551</xdr:rowOff>
    </xdr:from>
    <xdr:to>
      <xdr:col>20</xdr:col>
      <xdr:colOff>273050</xdr:colOff>
      <xdr:row>13</xdr:row>
      <xdr:rowOff>168276</xdr:rowOff>
    </xdr:to>
    <mc:AlternateContent xmlns:mc="http://schemas.openxmlformats.org/markup-compatibility/2006" xmlns:a14="http://schemas.microsoft.com/office/drawing/2010/main">
      <mc:Choice Requires="a14">
        <xdr:graphicFrame macro="">
          <xdr:nvGraphicFramePr>
            <xdr:cNvPr id="3" name="Method">
              <a:extLst>
                <a:ext uri="{FF2B5EF4-FFF2-40B4-BE49-F238E27FC236}">
                  <a16:creationId xmlns:a16="http://schemas.microsoft.com/office/drawing/2014/main" id="{14070CC2-4E0D-5319-7852-E9CE2E1D8234}"/>
                </a:ext>
              </a:extLst>
            </xdr:cNvPr>
            <xdr:cNvGraphicFramePr/>
          </xdr:nvGraphicFramePr>
          <xdr:xfrm>
            <a:off x="0" y="0"/>
            <a:ext cx="0" cy="0"/>
          </xdr:xfrm>
          <a:graphic>
            <a:graphicData uri="http://schemas.microsoft.com/office/drawing/2010/slicer">
              <sle:slicer xmlns:sle="http://schemas.microsoft.com/office/drawing/2010/slicer" name="Method"/>
            </a:graphicData>
          </a:graphic>
        </xdr:graphicFrame>
      </mc:Choice>
      <mc:Fallback xmlns="">
        <xdr:sp macro="" textlink="">
          <xdr:nvSpPr>
            <xdr:cNvPr id="0" name=""/>
            <xdr:cNvSpPr>
              <a:spLocks noTextEdit="1"/>
            </xdr:cNvSpPr>
          </xdr:nvSpPr>
          <xdr:spPr>
            <a:xfrm>
              <a:off x="14135100" y="1352551"/>
              <a:ext cx="1828800" cy="1168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276224</xdr:colOff>
      <xdr:row>14</xdr:row>
      <xdr:rowOff>95250</xdr:rowOff>
    </xdr:from>
    <xdr:to>
      <xdr:col>20</xdr:col>
      <xdr:colOff>327024</xdr:colOff>
      <xdr:row>21</xdr:row>
      <xdr:rowOff>25400</xdr:rowOff>
    </xdr:to>
    <mc:AlternateContent xmlns:mc="http://schemas.openxmlformats.org/markup-compatibility/2006" xmlns:a14="http://schemas.microsoft.com/office/drawing/2010/main">
      <mc:Choice Requires="a14">
        <xdr:graphicFrame macro="">
          <xdr:nvGraphicFramePr>
            <xdr:cNvPr id="4" name="Bacteria">
              <a:extLst>
                <a:ext uri="{FF2B5EF4-FFF2-40B4-BE49-F238E27FC236}">
                  <a16:creationId xmlns:a16="http://schemas.microsoft.com/office/drawing/2014/main" id="{6C690D10-F12C-9A5E-F836-0A75D8DE79D0}"/>
                </a:ext>
              </a:extLst>
            </xdr:cNvPr>
            <xdr:cNvGraphicFramePr/>
          </xdr:nvGraphicFramePr>
          <xdr:xfrm>
            <a:off x="0" y="0"/>
            <a:ext cx="0" cy="0"/>
          </xdr:xfrm>
          <a:graphic>
            <a:graphicData uri="http://schemas.microsoft.com/office/drawing/2010/slicer">
              <sle:slicer xmlns:sle="http://schemas.microsoft.com/office/drawing/2010/slicer" name="Bacteria"/>
            </a:graphicData>
          </a:graphic>
        </xdr:graphicFrame>
      </mc:Choice>
      <mc:Fallback xmlns="">
        <xdr:sp macro="" textlink="">
          <xdr:nvSpPr>
            <xdr:cNvPr id="0" name=""/>
            <xdr:cNvSpPr>
              <a:spLocks noTextEdit="1"/>
            </xdr:cNvSpPr>
          </xdr:nvSpPr>
          <xdr:spPr>
            <a:xfrm>
              <a:off x="14138274" y="2628900"/>
              <a:ext cx="1876425" cy="1200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330200</xdr:colOff>
      <xdr:row>0</xdr:row>
      <xdr:rowOff>177800</xdr:rowOff>
    </xdr:from>
    <xdr:to>
      <xdr:col>10</xdr:col>
      <xdr:colOff>485775</xdr:colOff>
      <xdr:row>14</xdr:row>
      <xdr:rowOff>171450</xdr:rowOff>
    </xdr:to>
    <mc:AlternateContent xmlns:mc="http://schemas.openxmlformats.org/markup-compatibility/2006" xmlns:a14="http://schemas.microsoft.com/office/drawing/2010/main">
      <mc:Choice Requires="a14">
        <xdr:graphicFrame macro="">
          <xdr:nvGraphicFramePr>
            <xdr:cNvPr id="2" name="K 1">
              <a:extLst>
                <a:ext uri="{FF2B5EF4-FFF2-40B4-BE49-F238E27FC236}">
                  <a16:creationId xmlns:a16="http://schemas.microsoft.com/office/drawing/2014/main" id="{31269006-F430-3216-2E50-6595809975F1}"/>
                </a:ext>
              </a:extLst>
            </xdr:cNvPr>
            <xdr:cNvGraphicFramePr/>
          </xdr:nvGraphicFramePr>
          <xdr:xfrm>
            <a:off x="0" y="0"/>
            <a:ext cx="0" cy="0"/>
          </xdr:xfrm>
          <a:graphic>
            <a:graphicData uri="http://schemas.microsoft.com/office/drawing/2010/slicer">
              <sle:slicer xmlns:sle="http://schemas.microsoft.com/office/drawing/2010/slicer" name="K 1"/>
            </a:graphicData>
          </a:graphic>
        </xdr:graphicFrame>
      </mc:Choice>
      <mc:Fallback xmlns="">
        <xdr:sp macro="" textlink="">
          <xdr:nvSpPr>
            <xdr:cNvPr id="0" name=""/>
            <xdr:cNvSpPr>
              <a:spLocks noTextEdit="1"/>
            </xdr:cNvSpPr>
          </xdr:nvSpPr>
          <xdr:spPr>
            <a:xfrm>
              <a:off x="8296275" y="180975"/>
              <a:ext cx="182562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25400</xdr:colOff>
      <xdr:row>1</xdr:row>
      <xdr:rowOff>9525</xdr:rowOff>
    </xdr:from>
    <xdr:to>
      <xdr:col>13</xdr:col>
      <xdr:colOff>581025</xdr:colOff>
      <xdr:row>15</xdr:row>
      <xdr:rowOff>0</xdr:rowOff>
    </xdr:to>
    <mc:AlternateContent xmlns:mc="http://schemas.openxmlformats.org/markup-compatibility/2006" xmlns:a14="http://schemas.microsoft.com/office/drawing/2010/main">
      <mc:Choice Requires="a14">
        <xdr:graphicFrame macro="">
          <xdr:nvGraphicFramePr>
            <xdr:cNvPr id="3" name="Bacteria 1">
              <a:extLst>
                <a:ext uri="{FF2B5EF4-FFF2-40B4-BE49-F238E27FC236}">
                  <a16:creationId xmlns:a16="http://schemas.microsoft.com/office/drawing/2014/main" id="{D1BC38FA-5486-D38A-0406-226766156327}"/>
                </a:ext>
              </a:extLst>
            </xdr:cNvPr>
            <xdr:cNvGraphicFramePr/>
          </xdr:nvGraphicFramePr>
          <xdr:xfrm>
            <a:off x="0" y="0"/>
            <a:ext cx="0" cy="0"/>
          </xdr:xfrm>
          <a:graphic>
            <a:graphicData uri="http://schemas.microsoft.com/office/drawing/2010/slicer">
              <sle:slicer xmlns:sle="http://schemas.microsoft.com/office/drawing/2010/slicer" name="Bacteria 1"/>
            </a:graphicData>
          </a:graphic>
        </xdr:graphicFrame>
      </mc:Choice>
      <mc:Fallback xmlns="">
        <xdr:sp macro="" textlink="">
          <xdr:nvSpPr>
            <xdr:cNvPr id="0" name=""/>
            <xdr:cNvSpPr>
              <a:spLocks noTextEdit="1"/>
            </xdr:cNvSpPr>
          </xdr:nvSpPr>
          <xdr:spPr>
            <a:xfrm>
              <a:off x="10325100" y="187325"/>
              <a:ext cx="1825625" cy="2527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330200</xdr:colOff>
      <xdr:row>28</xdr:row>
      <xdr:rowOff>93662</xdr:rowOff>
    </xdr:from>
    <xdr:to>
      <xdr:col>5</xdr:col>
      <xdr:colOff>438150</xdr:colOff>
      <xdr:row>43</xdr:row>
      <xdr:rowOff>115887</xdr:rowOff>
    </xdr:to>
    <xdr:graphicFrame macro="">
      <xdr:nvGraphicFramePr>
        <xdr:cNvPr id="5" name="Chart 4">
          <a:extLst>
            <a:ext uri="{FF2B5EF4-FFF2-40B4-BE49-F238E27FC236}">
              <a16:creationId xmlns:a16="http://schemas.microsoft.com/office/drawing/2014/main" id="{BEB14ADD-D331-56EE-6542-579BC55BAD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473075</xdr:colOff>
      <xdr:row>28</xdr:row>
      <xdr:rowOff>93662</xdr:rowOff>
    </xdr:from>
    <xdr:to>
      <xdr:col>9</xdr:col>
      <xdr:colOff>492125</xdr:colOff>
      <xdr:row>43</xdr:row>
      <xdr:rowOff>115887</xdr:rowOff>
    </xdr:to>
    <xdr:graphicFrame macro="">
      <xdr:nvGraphicFramePr>
        <xdr:cNvPr id="6" name="Chart 5">
          <a:extLst>
            <a:ext uri="{FF2B5EF4-FFF2-40B4-BE49-F238E27FC236}">
              <a16:creationId xmlns:a16="http://schemas.microsoft.com/office/drawing/2014/main" id="{52EB06D2-8C0D-86CC-92F6-3ABC8DDDB7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530225</xdr:colOff>
      <xdr:row>28</xdr:row>
      <xdr:rowOff>93662</xdr:rowOff>
    </xdr:from>
    <xdr:to>
      <xdr:col>17</xdr:col>
      <xdr:colOff>225425</xdr:colOff>
      <xdr:row>43</xdr:row>
      <xdr:rowOff>115887</xdr:rowOff>
    </xdr:to>
    <xdr:graphicFrame macro="">
      <xdr:nvGraphicFramePr>
        <xdr:cNvPr id="7" name="Chart 6">
          <a:extLst>
            <a:ext uri="{FF2B5EF4-FFF2-40B4-BE49-F238E27FC236}">
              <a16:creationId xmlns:a16="http://schemas.microsoft.com/office/drawing/2014/main" id="{4873A165-DD8F-711C-29A5-C83EA0F922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387350</xdr:colOff>
      <xdr:row>57</xdr:row>
      <xdr:rowOff>26987</xdr:rowOff>
    </xdr:from>
    <xdr:to>
      <xdr:col>5</xdr:col>
      <xdr:colOff>495300</xdr:colOff>
      <xdr:row>72</xdr:row>
      <xdr:rowOff>49212</xdr:rowOff>
    </xdr:to>
    <xdr:graphicFrame macro="">
      <xdr:nvGraphicFramePr>
        <xdr:cNvPr id="8" name="Chart 7">
          <a:extLst>
            <a:ext uri="{FF2B5EF4-FFF2-40B4-BE49-F238E27FC236}">
              <a16:creationId xmlns:a16="http://schemas.microsoft.com/office/drawing/2014/main" id="{9FB537E8-E176-DEBB-63BA-A645E4281E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730250</xdr:colOff>
      <xdr:row>57</xdr:row>
      <xdr:rowOff>46037</xdr:rowOff>
    </xdr:from>
    <xdr:to>
      <xdr:col>10</xdr:col>
      <xdr:colOff>133350</xdr:colOff>
      <xdr:row>72</xdr:row>
      <xdr:rowOff>68262</xdr:rowOff>
    </xdr:to>
    <xdr:graphicFrame macro="">
      <xdr:nvGraphicFramePr>
        <xdr:cNvPr id="9" name="Chart 8">
          <a:extLst>
            <a:ext uri="{FF2B5EF4-FFF2-40B4-BE49-F238E27FC236}">
              <a16:creationId xmlns:a16="http://schemas.microsoft.com/office/drawing/2014/main" id="{3BB1E712-AA1D-9B21-DFA3-A49E7DD5BF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196850</xdr:colOff>
      <xdr:row>57</xdr:row>
      <xdr:rowOff>46037</xdr:rowOff>
    </xdr:from>
    <xdr:to>
      <xdr:col>17</xdr:col>
      <xdr:colOff>400050</xdr:colOff>
      <xdr:row>72</xdr:row>
      <xdr:rowOff>68262</xdr:rowOff>
    </xdr:to>
    <xdr:graphicFrame macro="">
      <xdr:nvGraphicFramePr>
        <xdr:cNvPr id="10" name="Chart 9">
          <a:extLst>
            <a:ext uri="{FF2B5EF4-FFF2-40B4-BE49-F238E27FC236}">
              <a16:creationId xmlns:a16="http://schemas.microsoft.com/office/drawing/2014/main" id="{C76E9C69-EE3D-7A2D-9E7D-E1B6BAE25C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654050</xdr:colOff>
      <xdr:row>75</xdr:row>
      <xdr:rowOff>17462</xdr:rowOff>
    </xdr:from>
    <xdr:to>
      <xdr:col>8</xdr:col>
      <xdr:colOff>666750</xdr:colOff>
      <xdr:row>98</xdr:row>
      <xdr:rowOff>9525</xdr:rowOff>
    </xdr:to>
    <xdr:graphicFrame macro="">
      <xdr:nvGraphicFramePr>
        <xdr:cNvPr id="12" name="Chart 11">
          <a:extLst>
            <a:ext uri="{FF2B5EF4-FFF2-40B4-BE49-F238E27FC236}">
              <a16:creationId xmlns:a16="http://schemas.microsoft.com/office/drawing/2014/main" id="{0768BB4F-D763-2ABB-A43C-C36E6CA82D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528637</xdr:colOff>
      <xdr:row>11</xdr:row>
      <xdr:rowOff>42862</xdr:rowOff>
    </xdr:from>
    <xdr:to>
      <xdr:col>14</xdr:col>
      <xdr:colOff>604837</xdr:colOff>
      <xdr:row>25</xdr:row>
      <xdr:rowOff>80962</xdr:rowOff>
    </xdr:to>
    <xdr:graphicFrame macro="">
      <xdr:nvGraphicFramePr>
        <xdr:cNvPr id="3" name="Chart 2">
          <a:extLst>
            <a:ext uri="{FF2B5EF4-FFF2-40B4-BE49-F238E27FC236}">
              <a16:creationId xmlns:a16="http://schemas.microsoft.com/office/drawing/2014/main" id="{84B855A1-8DFE-E52C-D7D3-D9D6D260C6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exander Vindel" refreshedDate="45177.487318518521" backgroundQuery="1" createdVersion="8" refreshedVersion="8" minRefreshableVersion="3" recordCount="0" supportSubquery="1" supportAdvancedDrill="1" xr:uid="{B24424CE-51CC-4716-9E15-09AA9BBFBEC3}">
  <cacheSource type="external" connectionId="1"/>
  <cacheFields count="4">
    <cacheField name="[Measures].[Sum of Time]" caption="Sum of Time" numFmtId="0" hierarchy="13" level="32767"/>
    <cacheField name="[OPM].[minprod].[minprod]" caption="minprod" numFmtId="0" hierarchy="9" level="1">
      <sharedItems containsSemiMixedTypes="0" containsString="0" containsNumber="1" minValue="0.1" maxValue="0.9" count="9">
        <n v="0.1"/>
        <n v="0.2"/>
        <n v="0.3"/>
        <n v="0.4"/>
        <n v="0.5"/>
        <n v="0.6"/>
        <n v="0.7"/>
        <n v="0.8"/>
        <n v="0.9"/>
      </sharedItems>
    </cacheField>
    <cacheField name="[OPM].[Method].[Method]" caption="Method" numFmtId="0" hierarchy="7" level="1">
      <sharedItems count="3">
        <s v="M"/>
        <s v="O"/>
        <s v="P"/>
      </sharedItems>
    </cacheField>
    <cacheField name="[OPM].[K].[K]" caption="K" numFmtId="0" hierarchy="5" level="1">
      <sharedItems containsSemiMixedTypes="0" containsNonDate="0" containsString="0"/>
    </cacheField>
  </cacheFields>
  <cacheHierarchies count="14">
    <cacheHierarchy uniqueName="[OPM].[Index]" caption="Index" attribute="1" defaultMemberUniqueName="[OPM].[Index].[All]" allUniqueName="[OPM].[Index].[All]" dimensionUniqueName="[OPM]" displayFolder="" count="0" memberValueDatatype="20" unbalanced="0"/>
    <cacheHierarchy uniqueName="[OPM].[v[b]]]" caption="v[b]" attribute="1" defaultMemberUniqueName="[OPM].[v[b]]].[All]" allUniqueName="[OPM].[v[b]]].[All]" dimensionUniqueName="[OPM]" displayFolder="" count="0" memberValueDatatype="5" unbalanced="0"/>
    <cacheHierarchy uniqueName="[OPM].[v[c]]]" caption="v[c]" attribute="1" defaultMemberUniqueName="[OPM].[v[c]]].[All]" allUniqueName="[OPM].[v[c]]].[All]" dimensionUniqueName="[OPM]" displayFolder="" count="0" memberValueDatatype="5" unbalanced="0"/>
    <cacheHierarchy uniqueName="[OPM].[Bobj]" caption="Bobj" attribute="1" defaultMemberUniqueName="[OPM].[Bobj].[All]" allUniqueName="[OPM].[Bobj].[All]" dimensionUniqueName="[OPM]" displayFolder="" count="0" memberValueDatatype="130" unbalanced="0"/>
    <cacheHierarchy uniqueName="[OPM].[pctBio]" caption="pctBio" attribute="1" defaultMemberUniqueName="[OPM].[pctBio].[All]" allUniqueName="[OPM].[pctBio].[All]" dimensionUniqueName="[OPM]" displayFolder="" count="0" memberValueDatatype="5" unbalanced="0"/>
    <cacheHierarchy uniqueName="[OPM].[K]" caption="K" attribute="1" defaultMemberUniqueName="[OPM].[K].[All]" allUniqueName="[OPM].[K].[All]" dimensionUniqueName="[OPM]" displayFolder="" count="2" memberValueDatatype="20" unbalanced="0">
      <fieldsUsage count="2">
        <fieldUsage x="-1"/>
        <fieldUsage x="3"/>
      </fieldsUsage>
    </cacheHierarchy>
    <cacheHierarchy uniqueName="[OPM].[Strat]" caption="Strat" attribute="1" defaultMemberUniqueName="[OPM].[Strat].[All]" allUniqueName="[OPM].[Strat].[All]" dimensionUniqueName="[OPM]" displayFolder="" count="0" memberValueDatatype="130" unbalanced="0"/>
    <cacheHierarchy uniqueName="[OPM].[Method]" caption="Method" attribute="1" defaultMemberUniqueName="[OPM].[Method].[All]" allUniqueName="[OPM].[Method].[All]" dimensionUniqueName="[OPM]" displayFolder="" count="2" memberValueDatatype="130" unbalanced="0">
      <fieldsUsage count="2">
        <fieldUsage x="-1"/>
        <fieldUsage x="2"/>
      </fieldsUsage>
    </cacheHierarchy>
    <cacheHierarchy uniqueName="[OPM].[Time]" caption="Time" attribute="1" defaultMemberUniqueName="[OPM].[Time].[All]" allUniqueName="[OPM].[Time].[All]" dimensionUniqueName="[OPM]" displayFolder="" count="0" memberValueDatatype="5" unbalanced="0"/>
    <cacheHierarchy uniqueName="[OPM].[minprod]" caption="minprod" attribute="1" defaultMemberUniqueName="[OPM].[minprod].[All]" allUniqueName="[OPM].[minprod].[All]" dimensionUniqueName="[OPM]" displayFolder="" count="2" memberValueDatatype="5" unbalanced="0">
      <fieldsUsage count="2">
        <fieldUsage x="-1"/>
        <fieldUsage x="1"/>
      </fieldsUsage>
    </cacheHierarchy>
    <cacheHierarchy uniqueName="[OPM].[Bacteria]" caption="Bacteria" attribute="1" defaultMemberUniqueName="[OPM].[Bacteria].[All]" allUniqueName="[OPM].[Bacteria].[All]" dimensionUniqueName="[OPM]" displayFolder="" count="0" memberValueDatatype="130" unbalanced="0"/>
    <cacheHierarchy uniqueName="[Measures].[__XL_Count OPM]" caption="__XL_Count OPM" measure="1" displayFolder="" measureGroup="OPM" count="0" hidden="1"/>
    <cacheHierarchy uniqueName="[Measures].[__No measures defined]" caption="__No measures defined" measure="1" displayFolder="" count="0" hidden="1"/>
    <cacheHierarchy uniqueName="[Measures].[Sum of Time]" caption="Sum of Time" measure="1" displayFolder="" measureGroup="OPM" count="0" oneField="1" hidden="1">
      <fieldsUsage count="1">
        <fieldUsage x="0"/>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OPM" uniqueName="[OPM]" caption="OPM"/>
  </dimensions>
  <measureGroups count="1">
    <measureGroup name="OPM" caption="OPM"/>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ander Vindel" refreshedDate="45177.487380671293" createdVersion="8" refreshedVersion="8" minRefreshableVersion="3" recordCount="243" xr:uid="{FF382582-2481-4DAE-BE02-DC9BE90652CD}">
  <cacheSource type="worksheet">
    <worksheetSource name="OPM"/>
  </cacheSource>
  <cacheFields count="11">
    <cacheField name="Index" numFmtId="0">
      <sharedItems containsSemiMixedTypes="0" containsString="0" containsNumber="1" containsInteger="1" minValue="1" maxValue="243" count="24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sharedItems>
    </cacheField>
    <cacheField name="v[b]" numFmtId="0">
      <sharedItems containsSemiMixedTypes="0" containsString="0" containsNumber="1" minValue="5.1281954854443999E-2" maxValue="0.86772021462935189"/>
    </cacheField>
    <cacheField name="v[c]" numFmtId="0">
      <sharedItems containsSemiMixedTypes="0" containsString="0" containsNumber="1" minValue="8.1343648971899383E-5" maxValue="22.684046888905691"/>
    </cacheField>
    <cacheField name="Bobj" numFmtId="0">
      <sharedItems/>
    </cacheField>
    <cacheField name="pctBio" numFmtId="0">
      <sharedItems containsSemiMixedTypes="0" containsString="0" containsNumber="1" minValue="9.9999999783640894E-2" maxValue="0.99999999447354637" count="196">
        <n v="0.39303568407219031"/>
        <n v="0.39303568409742268"/>
        <n v="0.39303568413100148"/>
        <n v="0.3930356840721887"/>
        <n v="0.39303568407106032"/>
        <n v="0.39303568407219408"/>
        <n v="0.39303568407106038"/>
        <n v="0.80837300267843737"/>
        <n v="0.80838964620720621"/>
        <n v="0.80838964606987718"/>
        <n v="0.80836255069948448"/>
        <n v="0.80838964620719833"/>
        <n v="0.80838432622820577"/>
        <n v="0.80838964620720255"/>
        <n v="0.80838964607283359"/>
        <n v="0.80838964618307085"/>
        <n v="0.80838964616440601"/>
        <n v="0.80838964618299669"/>
        <n v="0.80838964618308007"/>
        <n v="0.80838964620720233"/>
        <n v="0.80838964615141951"/>
        <n v="0.91608899010274625"/>
        <n v="0.91608899012918021"/>
        <n v="0.91608899000310318"/>
        <n v="0.15809636392296481"/>
        <n v="0.1580963639217807"/>
        <n v="0.39303568407080097"/>
        <n v="0.2763163045881204"/>
        <n v="0.19999999978020239"/>
        <n v="0.3930356840719339"/>
        <n v="0.3908224512688771"/>
        <n v="0.29999999985971021"/>
        <n v="0.39303568405647032"/>
        <n v="0.67287281813495781"/>
        <n v="0.39999999974981137"/>
        <n v="0.67291053409042123"/>
        <n v="0.67289274065712512"/>
        <n v="0.4999999817094285"/>
        <n v="0.67291053433726777"/>
        <n v="0.67290530043290442"/>
        <n v="0.59999998317791747"/>
        <n v="0.67291053408166679"/>
        <n v="0.69999998464640634"/>
        <n v="0.77389179340867831"/>
        <n v="0.77389179351605597"/>
        <n v="0.79999998611489531"/>
        <n v="0.80271270075707979"/>
        <n v="0.80271270075846224"/>
        <n v="0.89999998834101025"/>
        <n v="0.90380368990744575"/>
        <n v="0.9038036899074392"/>
        <n v="0.1557740988225948"/>
        <n v="0.15577420158965949"/>
        <n v="0.15444266660857381"/>
        <n v="0.2698805804120929"/>
        <n v="0.27631630458697071"/>
        <n v="0.39303568409742279"/>
        <n v="0.64925540479019461"/>
        <n v="0.64924908048694074"/>
        <n v="0.65143963359262502"/>
        <n v="0.64925513566615922"/>
        <n v="0.64925540479019506"/>
        <n v="0.64925540479145738"/>
        <n v="0.7423762347746351"/>
        <n v="0.80258902594240622"/>
        <n v="0.80258902594269066"/>
        <n v="0.903803689906164"/>
        <n v="0.90380368990584103"/>
        <n v="0.99413642973058924"/>
        <n v="0.99413758762068483"/>
        <n v="0.99413758762068316"/>
        <n v="0.99413615173290659"/>
        <n v="0.99413758762078797"/>
        <n v="0.99413758762068039"/>
        <n v="0.99413561884612722"/>
        <n v="0.99413758762079685"/>
        <n v="0.99413758762067705"/>
        <n v="0.99411765167821919"/>
        <n v="0.99413758762079441"/>
        <n v="0.99413758762067739"/>
        <n v="0.99413642973059357"/>
        <n v="0.99413758762069016"/>
        <n v="0.9941375876206836"/>
        <n v="0.99413642973057936"/>
        <n v="0.99413758762080096"/>
        <n v="0.9941364297305908"/>
        <n v="0.99413758762078885"/>
        <n v="0.99413758762067916"/>
        <n v="0.99412067445955243"/>
        <n v="0.99413760893699643"/>
        <n v="0.99413642973059135"/>
        <n v="0.99413758762069204"/>
        <n v="0.99413759884448438"/>
        <n v="0.21985983829466241"/>
        <n v="0.2198600583527188"/>
        <n v="0.99413758761973603"/>
        <n v="0.21985983829466821"/>
        <n v="0.2198600583527143"/>
        <n v="0.99413758762068305"/>
        <n v="0.48568496990621729"/>
        <n v="0.4856862952153202"/>
        <n v="0.99413758762067361"/>
        <n v="0.48568496990622939"/>
        <n v="0.48568629521532591"/>
        <n v="0.99413758762067017"/>
        <n v="0.75821043930435272"/>
        <n v="0.75821132093023003"/>
        <n v="0.99413758762068205"/>
        <n v="0.75821043930434828"/>
        <n v="0.75821132093023591"/>
        <n v="0.99413758762068105"/>
        <n v="0.75821043930435228"/>
        <n v="0.75821132093034616"/>
        <n v="0.99412281484706599"/>
        <n v="0.99412742690014921"/>
        <n v="0.99413758762068083"/>
        <n v="0.99413758762068816"/>
        <n v="0.21234602710892"/>
        <n v="0.2123462530353907"/>
        <n v="0.21234625303539861"/>
        <n v="0.2123460349000294"/>
        <n v="0.21234625303512969"/>
        <n v="0.2123462530352701"/>
        <n v="0.46607004526314583"/>
        <n v="0.4660705684544601"/>
        <n v="0.46607056845448619"/>
        <n v="0.46607004526313828"/>
        <n v="0.4660705684545699"/>
        <n v="0.46607056845445721"/>
        <n v="0.75821043930434762"/>
        <n v="0.75821132093022703"/>
        <n v="0.99413780581935918"/>
        <n v="0.75821043930434884"/>
        <n v="0.75821132093022603"/>
        <n v="0.99413758762068916"/>
        <n v="0.75821043930043042"/>
        <n v="0.99100100952380243"/>
        <n v="0.99413758762069104"/>
        <n v="0.99412281426849924"/>
        <n v="0.99999999447354637"/>
        <n v="0.92316046795573281"/>
        <n v="0.92328309349943782"/>
        <n v="0.92328309340383885"/>
        <n v="0.92328309343585802"/>
        <n v="0.9232830934994376"/>
        <n v="0.92328309343581605"/>
        <n v="0.92328309349944881"/>
        <n v="0.92323195019998638"/>
        <n v="0.92328309349730642"/>
        <n v="0.5"/>
        <n v="0.92328309349945636"/>
        <n v="0.92328309349731164"/>
        <n v="0.92328309343582438"/>
        <n v="0.92328309349945659"/>
        <n v="0.92328309349731319"/>
        <n v="0.92328309343584958"/>
        <n v="0.97984237473682978"/>
        <n v="0.92328309340384285"/>
        <n v="0.92325780498989718"/>
        <n v="0.92328309340598624"/>
        <n v="0.92328309340384118"/>
        <n v="0.92328309343586479"/>
        <n v="0.92328309349944859"/>
        <n v="0.92328309349730575"/>
        <n v="9.9999999783640894E-2"/>
        <n v="0.92328309343724357"/>
        <n v="0.19999999976446861"/>
        <n v="0.92328309340356762"/>
        <n v="0.29999999981102538"/>
        <n v="0.92328309343544523"/>
        <n v="0.92322613104292095"/>
        <n v="0.39999999979185308"/>
        <n v="0.92328309343697579"/>
        <n v="0.92328309331010361"/>
        <n v="0.9232615408573448"/>
        <n v="0.6"/>
        <n v="0.9232830934335674"/>
        <n v="0.92326050538991922"/>
        <n v="0.7"/>
        <n v="0.92328309343357384"/>
        <n v="0.8"/>
        <n v="0.92328309331010838"/>
        <n v="0.90987947479459641"/>
        <n v="0.9"/>
        <n v="0.92328309343356718"/>
        <n v="0.92328309343830695"/>
        <n v="0.92328309343544501"/>
        <n v="0.92328309340464421"/>
        <n v="0.39999999980128159"/>
        <n v="0.92328309340491022"/>
        <n v="0.92328309343696724"/>
        <n v="0.92328309349838156"/>
        <n v="0.92328309349838344"/>
        <n v="0.92328309343464166"/>
        <n v="0.92328309349811355"/>
        <n v="0.89999900403396027"/>
      </sharedItems>
    </cacheField>
    <cacheField name="K" numFmtId="0">
      <sharedItems containsSemiMixedTypes="0" containsString="0" containsNumber="1" containsInteger="1" minValue="1" maxValue="3" count="3">
        <n v="1"/>
        <n v="2"/>
        <n v="3"/>
      </sharedItems>
    </cacheField>
    <cacheField name="Strat" numFmtId="0">
      <sharedItems/>
    </cacheField>
    <cacheField name="Method" numFmtId="0">
      <sharedItems count="3">
        <s v="M"/>
        <s v="O"/>
        <s v="P"/>
      </sharedItems>
    </cacheField>
    <cacheField name="Time" numFmtId="0">
      <sharedItems containsSemiMixedTypes="0" containsString="0" containsNumber="1" minValue="0.34299993515014648" maxValue="398.06599998474121"/>
    </cacheField>
    <cacheField name="minprod" numFmtId="0">
      <sharedItems containsSemiMixedTypes="0" containsString="0" containsNumber="1" minValue="0.1" maxValue="0.9" count="9">
        <n v="0.1"/>
        <n v="0.2"/>
        <n v="0.3"/>
        <n v="0.4"/>
        <n v="0.5"/>
        <n v="0.6"/>
        <n v="0.7"/>
        <n v="0.8"/>
        <n v="0.9"/>
      </sharedItems>
    </cacheField>
    <cacheField name="Bacteria" numFmtId="0">
      <sharedItems count="3">
        <s v="iJR"/>
        <s v="iJO"/>
        <s v="iAF"/>
      </sharedItems>
    </cacheField>
  </cacheFields>
  <extLst>
    <ext xmlns:x14="http://schemas.microsoft.com/office/spreadsheetml/2009/9/main" uri="{725AE2AE-9491-48be-B2B4-4EB974FC3084}">
      <x14:pivotCacheDefinition pivotCacheId="16507062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3">
  <r>
    <x v="0"/>
    <n v="0.36235850021725391"/>
    <n v="14.45860639327968"/>
    <s v="EX_ac_e"/>
    <x v="0"/>
    <x v="0"/>
    <s v="['ATPS4r']"/>
    <x v="0"/>
    <n v="0.9549999237060548"/>
    <x v="0"/>
    <x v="0"/>
  </r>
  <r>
    <x v="1"/>
    <n v="0.36235850024051691"/>
    <n v="14.458609643866479"/>
    <s v="EX_ac_e"/>
    <x v="1"/>
    <x v="0"/>
    <s v="['ATPS4r']"/>
    <x v="1"/>
    <n v="0.38299989700317377"/>
    <x v="0"/>
    <x v="0"/>
  </r>
  <r>
    <x v="2"/>
    <n v="0.36235850027147481"/>
    <n v="7.8774526331303516"/>
    <s v="EX_ac_e"/>
    <x v="2"/>
    <x v="0"/>
    <s v="['ATPS4r']"/>
    <x v="2"/>
    <n v="0.37999987602233881"/>
    <x v="0"/>
    <x v="0"/>
  </r>
  <r>
    <x v="3"/>
    <n v="0.36235850021725252"/>
    <n v="14.45860685453998"/>
    <s v="EX_ac_e"/>
    <x v="3"/>
    <x v="0"/>
    <s v="['ATPS4r']"/>
    <x v="0"/>
    <n v="0.9459998607635498"/>
    <x v="1"/>
    <x v="0"/>
  </r>
  <r>
    <x v="4"/>
    <n v="0.36235850021621208"/>
    <n v="14.4586034699773"/>
    <s v="EX_ac_e"/>
    <x v="4"/>
    <x v="0"/>
    <s v="['ATPS4r']"/>
    <x v="1"/>
    <n v="0.45099997520446777"/>
    <x v="1"/>
    <x v="0"/>
  </r>
  <r>
    <x v="5"/>
    <n v="0.36235850027147481"/>
    <n v="7.8774526331303516"/>
    <s v="EX_ac_e"/>
    <x v="2"/>
    <x v="0"/>
    <s v="['ATPS4r']"/>
    <x v="2"/>
    <n v="0.39999985694885248"/>
    <x v="1"/>
    <x v="0"/>
  </r>
  <r>
    <x v="6"/>
    <n v="0.36235850021725741"/>
    <n v="14.45860640104539"/>
    <s v="EX_ac_e"/>
    <x v="5"/>
    <x v="0"/>
    <s v="['ATPS4r']"/>
    <x v="0"/>
    <n v="1.136999845504761"/>
    <x v="2"/>
    <x v="0"/>
  </r>
  <r>
    <x v="7"/>
    <n v="0.36235850021621219"/>
    <n v="14.458607572598959"/>
    <s v="EX_ac_e"/>
    <x v="6"/>
    <x v="0"/>
    <s v="['ATPS4r']"/>
    <x v="1"/>
    <n v="0.41100001335144037"/>
    <x v="2"/>
    <x v="0"/>
  </r>
  <r>
    <x v="8"/>
    <n v="0.36235850027147481"/>
    <n v="7.8774526331303516"/>
    <s v="EX_ac_e"/>
    <x v="2"/>
    <x v="0"/>
    <s v="['ATPS4r']"/>
    <x v="2"/>
    <n v="0.37800002098083491"/>
    <x v="2"/>
    <x v="0"/>
  </r>
  <r>
    <x v="9"/>
    <n v="0.74527794990969554"/>
    <n v="3.8016447889916418"/>
    <s v="EX_ac_e"/>
    <x v="7"/>
    <x v="0"/>
    <s v="['PGM']"/>
    <x v="0"/>
    <n v="1.7070000171661379"/>
    <x v="3"/>
    <x v="0"/>
  </r>
  <r>
    <x v="10"/>
    <n v="0.74529329437933889"/>
    <n v="3.8008553425741058"/>
    <s v="EX_ac_e"/>
    <x v="8"/>
    <x v="0"/>
    <s v="['PGM']"/>
    <x v="1"/>
    <n v="0.37699985504150391"/>
    <x v="3"/>
    <x v="0"/>
  </r>
  <r>
    <x v="11"/>
    <n v="0.74529329425272861"/>
    <n v="3.8006531917278048"/>
    <s v="EX_ac_e"/>
    <x v="9"/>
    <x v="0"/>
    <s v="['PGM']"/>
    <x v="2"/>
    <n v="0.36400008201599121"/>
    <x v="3"/>
    <x v="0"/>
  </r>
  <r>
    <x v="12"/>
    <n v="0.74526831372761038"/>
    <n v="3.8021424945594862"/>
    <s v="EX_ac_e"/>
    <x v="10"/>
    <x v="0"/>
    <s v="['PGM']"/>
    <x v="0"/>
    <n v="0.99500012397766124"/>
    <x v="4"/>
    <x v="0"/>
  </r>
  <r>
    <x v="13"/>
    <n v="0.74529329437933156"/>
    <n v="3.8008553430283318"/>
    <s v="EX_ac_e"/>
    <x v="11"/>
    <x v="0"/>
    <s v="['PGM']"/>
    <x v="1"/>
    <n v="0.36899995803833008"/>
    <x v="4"/>
    <x v="0"/>
  </r>
  <r>
    <x v="14"/>
    <n v="0.74529329425272861"/>
    <n v="3.8006531917278048"/>
    <s v="EX_ac_e"/>
    <x v="9"/>
    <x v="0"/>
    <s v="['PGM']"/>
    <x v="2"/>
    <n v="0.3470001220703125"/>
    <x v="4"/>
    <x v="0"/>
  </r>
  <r>
    <x v="15"/>
    <n v="0.74528838963483368"/>
    <n v="3.801107885272033"/>
    <s v="EX_ac_e"/>
    <x v="12"/>
    <x v="0"/>
    <s v="['PGM']"/>
    <x v="0"/>
    <n v="1.233999967575073"/>
    <x v="5"/>
    <x v="0"/>
  </r>
  <r>
    <x v="16"/>
    <n v="0.74529329437933545"/>
    <n v="3.80085584463566"/>
    <s v="EX_ac_e"/>
    <x v="13"/>
    <x v="0"/>
    <s v="['PGM']"/>
    <x v="1"/>
    <n v="0.37700009346008301"/>
    <x v="5"/>
    <x v="0"/>
  </r>
  <r>
    <x v="17"/>
    <n v="0.74529329425545432"/>
    <n v="3.8006531917157562"/>
    <s v="EX_ac_e"/>
    <x v="14"/>
    <x v="0"/>
    <s v="['PGM']"/>
    <x v="2"/>
    <n v="0.34299993515014648"/>
    <x v="5"/>
    <x v="0"/>
  </r>
  <r>
    <x v="18"/>
    <n v="0.74529329435708735"/>
    <n v="3.8008558528689669"/>
    <s v="EX_ac_e"/>
    <x v="15"/>
    <x v="0"/>
    <s v="['PGM']"/>
    <x v="0"/>
    <n v="1.3580000400543211"/>
    <x v="6"/>
    <x v="0"/>
  </r>
  <r>
    <x v="19"/>
    <n v="0.74529329433987934"/>
    <n v="3.8008536646750288"/>
    <s v="EX_ac_e"/>
    <x v="16"/>
    <x v="0"/>
    <s v="['PGM']"/>
    <x v="1"/>
    <n v="0.41499996185302729"/>
    <x v="6"/>
    <x v="0"/>
  </r>
  <r>
    <x v="20"/>
    <n v="0.74529329435701897"/>
    <n v="3.800653192147458"/>
    <s v="EX_ac_e"/>
    <x v="17"/>
    <x v="0"/>
    <s v="['PGM']"/>
    <x v="2"/>
    <n v="0.38199996948242188"/>
    <x v="6"/>
    <x v="0"/>
  </r>
  <r>
    <x v="21"/>
    <n v="0.74529329435709579"/>
    <n v="3.800855741536791"/>
    <s v="EX_ac_e"/>
    <x v="18"/>
    <x v="0"/>
    <s v="['PGM']"/>
    <x v="0"/>
    <n v="1.405999898910522"/>
    <x v="7"/>
    <x v="0"/>
  </r>
  <r>
    <x v="22"/>
    <n v="0.74529329437933534"/>
    <n v="3.8008554215031651"/>
    <s v="EX_ac_e"/>
    <x v="19"/>
    <x v="0"/>
    <s v="['PGM']"/>
    <x v="1"/>
    <n v="0.3630001544952392"/>
    <x v="7"/>
    <x v="0"/>
  </r>
  <r>
    <x v="23"/>
    <n v="0.74529329432790647"/>
    <n v="3.8006531918673829"/>
    <s v="EX_ac_e"/>
    <x v="20"/>
    <x v="0"/>
    <s v="['PGM']"/>
    <x v="2"/>
    <n v="0.35100007057189941"/>
    <x v="7"/>
    <x v="0"/>
  </r>
  <r>
    <x v="24"/>
    <n v="0.84458649932202834"/>
    <n v="1.6427135713859651"/>
    <s v="EX_ac_e"/>
    <x v="21"/>
    <x v="0"/>
    <s v="['TPI']"/>
    <x v="0"/>
    <n v="1.0399999618530269"/>
    <x v="8"/>
    <x v="0"/>
  </r>
  <r>
    <x v="25"/>
    <n v="0.84458649934639907"/>
    <n v="1.6424682436901039"/>
    <s v="EX_ac_e"/>
    <x v="22"/>
    <x v="0"/>
    <s v="['TPI']"/>
    <x v="1"/>
    <n v="0.37800002098083491"/>
    <x v="8"/>
    <x v="0"/>
  </r>
  <r>
    <x v="26"/>
    <n v="0.84458649923016249"/>
    <n v="1.642462483262336"/>
    <s v="EX_ac_e"/>
    <x v="23"/>
    <x v="0"/>
    <s v="['TPI']"/>
    <x v="2"/>
    <n v="0.39499998092651362"/>
    <x v="8"/>
    <x v="0"/>
  </r>
  <r>
    <x v="27"/>
    <n v="0.1457566415531992"/>
    <n v="17.400341957722048"/>
    <s v="EX_ac_e"/>
    <x v="24"/>
    <x v="1"/>
    <s v="['ATPS4r', 'PGM']"/>
    <x v="0"/>
    <n v="1.747999906539917"/>
    <x v="0"/>
    <x v="0"/>
  </r>
  <r>
    <x v="28"/>
    <n v="0.14575664155210749"/>
    <n v="17.40033989559079"/>
    <s v="EX_ac_e"/>
    <x v="25"/>
    <x v="1"/>
    <s v="['ATPS4r', 'PGM']"/>
    <x v="1"/>
    <n v="1.6419999599456789"/>
    <x v="0"/>
    <x v="0"/>
  </r>
  <r>
    <x v="29"/>
    <n v="0.36235850021597299"/>
    <n v="14.458375964599311"/>
    <s v="EX_ac_e"/>
    <x v="26"/>
    <x v="1"/>
    <s v="['ATPS4r', 'SUCD1']"/>
    <x v="2"/>
    <n v="1.469000101089478"/>
    <x v="0"/>
    <x v="0"/>
  </r>
  <r>
    <x v="30"/>
    <n v="0.25474929064643098"/>
    <n v="16.05164353507379"/>
    <s v="EX_ac_e"/>
    <x v="27"/>
    <x v="1"/>
    <s v="['ATPS4r', 'TPI']"/>
    <x v="0"/>
    <n v="2.4309999942779541"/>
    <x v="1"/>
    <x v="0"/>
  </r>
  <r>
    <x v="31"/>
    <n v="0.18438961880747229"/>
    <n v="17.331383320336851"/>
    <s v="EX_ac_e"/>
    <x v="28"/>
    <x v="1"/>
    <s v="['RPE', 'TKT1']"/>
    <x v="1"/>
    <n v="1.5870001316070561"/>
    <x v="1"/>
    <x v="0"/>
  </r>
  <r>
    <x v="32"/>
    <n v="0.36235850021701749"/>
    <n v="14.36625444978908"/>
    <s v="EX_ac_e"/>
    <x v="29"/>
    <x v="1"/>
    <s v="['ATPS4r', 'SUCD1']"/>
    <x v="2"/>
    <n v="1.385999917984009"/>
    <x v="1"/>
    <x v="0"/>
  </r>
  <r>
    <x v="33"/>
    <n v="0.3603180144503359"/>
    <n v="14.473177379653499"/>
    <s v="EX_ac_e"/>
    <x v="30"/>
    <x v="1"/>
    <s v="['ATPS4r', 'TKT1']"/>
    <x v="0"/>
    <n v="1.6730000972747801"/>
    <x v="2"/>
    <x v="0"/>
  </r>
  <r>
    <x v="34"/>
    <n v="0.27658442838583142"/>
    <n v="15.997073093620431"/>
    <s v="EX_ac_e"/>
    <x v="31"/>
    <x v="1"/>
    <s v="['RPE', 'TKT2']"/>
    <x v="1"/>
    <n v="1.471999883651733"/>
    <x v="2"/>
    <x v="0"/>
  </r>
  <r>
    <x v="35"/>
    <n v="0.36235850020276089"/>
    <n v="14.320193646445169"/>
    <s v="EX_ac_e"/>
    <x v="32"/>
    <x v="1"/>
    <s v="['ATPS4r', 'SUCD1']"/>
    <x v="2"/>
    <n v="1.445000171661377"/>
    <x v="2"/>
    <x v="0"/>
  </r>
  <r>
    <x v="36"/>
    <n v="0.62035381289083369"/>
    <n v="6.4883357324925246"/>
    <s v="EX_ac_e"/>
    <x v="33"/>
    <x v="1"/>
    <s v="['G6PDH2r', 'PGM']"/>
    <x v="0"/>
    <n v="1.976999998092652"/>
    <x v="3"/>
    <x v="0"/>
  </r>
  <r>
    <x v="37"/>
    <n v="0.3687792377895675"/>
    <n v="14.662762924497651"/>
    <s v="EX_ac_e"/>
    <x v="34"/>
    <x v="1"/>
    <s v="['RPE', 'TKT1']"/>
    <x v="1"/>
    <n v="1.5179998874664311"/>
    <x v="3"/>
    <x v="0"/>
  </r>
  <r>
    <x v="38"/>
    <n v="0.6203885850441262"/>
    <n v="6.4585467942531896"/>
    <s v="EX_ac_e"/>
    <x v="35"/>
    <x v="1"/>
    <s v="['G6PDH2r', 'PGM']"/>
    <x v="2"/>
    <n v="1.4079999923706059"/>
    <x v="3"/>
    <x v="0"/>
  </r>
  <r>
    <x v="39"/>
    <n v="0.62037218042219444"/>
    <n v="6.4737928523222532"/>
    <s v="EX_ac_e"/>
    <x v="36"/>
    <x v="1"/>
    <s v="['PGL', 'PGM']"/>
    <x v="0"/>
    <n v="2.0769999027252202"/>
    <x v="4"/>
    <x v="0"/>
  </r>
  <r>
    <x v="40"/>
    <n v="0.460974030662328"/>
    <n v="13.328453433240201"/>
    <s v="EX_ac_e"/>
    <x v="37"/>
    <x v="1"/>
    <s v="['RPE', 'TKT1']"/>
    <x v="1"/>
    <n v="1.630000114440918"/>
    <x v="4"/>
    <x v="0"/>
  </r>
  <r>
    <x v="41"/>
    <n v="0.62038858527170593"/>
    <n v="6.4585467958730236"/>
    <s v="EX_ac_e"/>
    <x v="38"/>
    <x v="1"/>
    <s v="['PGL', 'PGM']"/>
    <x v="2"/>
    <n v="1.301000118255615"/>
    <x v="4"/>
    <x v="0"/>
  </r>
  <r>
    <x v="42"/>
    <n v="0.62038375988354844"/>
    <n v="6.4645655629525081"/>
    <s v="EX_ac_e"/>
    <x v="39"/>
    <x v="1"/>
    <s v="['PGL', 'PGM']"/>
    <x v="0"/>
    <n v="2.4190001487731929"/>
    <x v="5"/>
    <x v="0"/>
  </r>
  <r>
    <x v="43"/>
    <n v="0.55316884152125567"/>
    <n v="11.994143096229489"/>
    <s v="EX_ac_e"/>
    <x v="40"/>
    <x v="1"/>
    <s v="['RPE', 'TKT1']"/>
    <x v="1"/>
    <n v="1.370999813079834"/>
    <x v="5"/>
    <x v="0"/>
  </r>
  <r>
    <x v="44"/>
    <n v="0.6203885850360551"/>
    <n v="6.4607969434937367"/>
    <s v="EX_ac_e"/>
    <x v="41"/>
    <x v="1"/>
    <s v="['PGL', 'PGM']"/>
    <x v="2"/>
    <n v="1.3309998512268071"/>
    <x v="5"/>
    <x v="0"/>
  </r>
  <r>
    <x v="45"/>
    <n v="0.64536365238018334"/>
    <n v="10.435411605673581"/>
    <s v="EX_ac_e"/>
    <x v="42"/>
    <x v="1"/>
    <s v="['TKT1', 'RPI']"/>
    <x v="0"/>
    <n v="1.1690001487731929"/>
    <x v="6"/>
    <x v="0"/>
  </r>
  <r>
    <x v="46"/>
    <n v="0.71348806470840109"/>
    <n v="4.4290967790397264"/>
    <s v="EX_ac_e"/>
    <x v="43"/>
    <x v="1"/>
    <s v="['GND', 'PGM']"/>
    <x v="1"/>
    <n v="1.55400013923645"/>
    <x v="6"/>
    <x v="0"/>
  </r>
  <r>
    <x v="47"/>
    <n v="0.71348806480739768"/>
    <n v="4.4264297004361328"/>
    <s v="EX_ac_e"/>
    <x v="44"/>
    <x v="1"/>
    <s v="['GND', 'PGM']"/>
    <x v="2"/>
    <n v="1.424999952316284"/>
    <x v="6"/>
    <x v="0"/>
  </r>
  <r>
    <x v="48"/>
    <n v="0.73755846323911101"/>
    <n v="6.9555023080218907"/>
    <s v="EX_ac_e"/>
    <x v="45"/>
    <x v="1"/>
    <s v="['GND', 'RPI']"/>
    <x v="0"/>
    <n v="1.6700000762939451"/>
    <x v="7"/>
    <x v="0"/>
  </r>
  <r>
    <x v="49"/>
    <n v="0.74005944533588885"/>
    <n v="3.8495268304306181"/>
    <s v="EX_ac_e"/>
    <x v="46"/>
    <x v="1"/>
    <s v="['G6PDH2r', 'TPI']"/>
    <x v="1"/>
    <n v="1.3890001773834231"/>
    <x v="7"/>
    <x v="0"/>
  </r>
  <r>
    <x v="50"/>
    <n v="0.74005944533716339"/>
    <n v="3.8464462594896238"/>
    <s v="EX_ac_e"/>
    <x v="47"/>
    <x v="1"/>
    <s v="['G6PDH2r', 'TPI']"/>
    <x v="2"/>
    <n v="1.221999883651733"/>
    <x v="7"/>
    <x v="0"/>
  </r>
  <r>
    <x v="51"/>
    <n v="0.8297532747965306"/>
    <n v="3.2714245606392969"/>
    <s v="EX_ac_e"/>
    <x v="48"/>
    <x v="1"/>
    <s v="['PGL', 'RPI']"/>
    <x v="0"/>
    <n v="1.5659999847412109"/>
    <x v="8"/>
    <x v="0"/>
  </r>
  <r>
    <x v="52"/>
    <n v="0.8332600902098467"/>
    <n v="1.8886538625362359"/>
    <s v="EX_ac_e"/>
    <x v="49"/>
    <x v="1"/>
    <s v="['SUCD1', 'TPI']"/>
    <x v="1"/>
    <n v="1.1529998779296879"/>
    <x v="8"/>
    <x v="0"/>
  </r>
  <r>
    <x v="53"/>
    <n v="0.83326009020984071"/>
    <n v="1.8886480199759981"/>
    <s v="EX_ac_e"/>
    <x v="50"/>
    <x v="1"/>
    <s v="['SUCD1', 'TPI']"/>
    <x v="2"/>
    <n v="0.92400002479553223"/>
    <x v="8"/>
    <x v="0"/>
  </r>
  <r>
    <x v="54"/>
    <n v="0.14361563366771071"/>
    <n v="22.684046888905691"/>
    <s v="EX_ac_e"/>
    <x v="51"/>
    <x v="2"/>
    <s v="['ATPS4r', 'EDA', 'TPI']"/>
    <x v="0"/>
    <n v="4.0449998378753662"/>
    <x v="0"/>
    <x v="0"/>
  </r>
  <r>
    <x v="55"/>
    <n v="0.1436157284136102"/>
    <n v="22.65999622899778"/>
    <s v="EX_ac_e"/>
    <x v="52"/>
    <x v="2"/>
    <s v="['ATPS4r', 'EDA', 'TPI']"/>
    <x v="1"/>
    <n v="5.5529999732971191"/>
    <x v="0"/>
    <x v="0"/>
  </r>
  <r>
    <x v="56"/>
    <n v="0.142388122274305"/>
    <n v="17.74691014303464"/>
    <s v="EX_ac_e"/>
    <x v="53"/>
    <x v="2"/>
    <s v="['ATPS4r', 'PGM', 'SUCD1']"/>
    <x v="2"/>
    <n v="5.0520000457763672"/>
    <x v="0"/>
    <x v="0"/>
  </r>
  <r>
    <x v="57"/>
    <n v="0.2488158870020715"/>
    <n v="16.44599841452758"/>
    <s v="EX_ac_e"/>
    <x v="54"/>
    <x v="2"/>
    <s v="['ATPS4r', 'FUM', 'TPI']"/>
    <x v="0"/>
    <n v="2.875"/>
    <x v="1"/>
    <x v="0"/>
  </r>
  <r>
    <x v="58"/>
    <n v="0.18438961880747229"/>
    <n v="17.33136742681252"/>
    <s v="EX_ac_e"/>
    <x v="28"/>
    <x v="2"/>
    <s v="['EDA', 'RPE', 'TKT2']"/>
    <x v="1"/>
    <n v="6.3990001678466797"/>
    <x v="1"/>
    <x v="0"/>
  </r>
  <r>
    <x v="59"/>
    <n v="0.254749290645371"/>
    <n v="16.05136145414842"/>
    <s v="EX_ac_e"/>
    <x v="55"/>
    <x v="2"/>
    <s v="['ATPS4r', 'SUCD1', 'TPI']"/>
    <x v="2"/>
    <n v="4.4070000648498544"/>
    <x v="1"/>
    <x v="0"/>
  </r>
  <r>
    <x v="60"/>
    <n v="0.27658442838583142"/>
    <n v="15.99707276331978"/>
    <s v="EX_ac_e"/>
    <x v="31"/>
    <x v="2"/>
    <s v="['GND', 'RPE', 'TPI']"/>
    <x v="0"/>
    <n v="3.7109999656677251"/>
    <x v="2"/>
    <x v="0"/>
  </r>
  <r>
    <x v="61"/>
    <n v="0.27658442838583142"/>
    <n v="15.997073258977441"/>
    <s v="EX_ac_e"/>
    <x v="31"/>
    <x v="2"/>
    <s v="['FRD2', 'RPE', 'TKT2']"/>
    <x v="1"/>
    <n v="6.6329998970031738"/>
    <x v="2"/>
    <x v="0"/>
  </r>
  <r>
    <x v="62"/>
    <n v="0.36235850024051702"/>
    <n v="14.458375964855611"/>
    <s v="EX_ac_e"/>
    <x v="56"/>
    <x v="2"/>
    <s v="['ATPS4r', 'EDA', 'SUCD1']"/>
    <x v="2"/>
    <n v="4.9650001525878906"/>
    <x v="2"/>
    <x v="0"/>
  </r>
  <r>
    <x v="63"/>
    <n v="0.3687792377895675"/>
    <n v="14.66276295835506"/>
    <s v="EX_ac_e"/>
    <x v="34"/>
    <x v="2"/>
    <s v="['FRD2', 'TALA', 'RPE']"/>
    <x v="0"/>
    <n v="1.592999935150146"/>
    <x v="3"/>
    <x v="0"/>
  </r>
  <r>
    <x v="64"/>
    <n v="0.3687792377895675"/>
    <n v="14.66276308648564"/>
    <s v="EX_ac_e"/>
    <x v="34"/>
    <x v="2"/>
    <s v="['EDA', 'RPE', 'TKT2']"/>
    <x v="1"/>
    <n v="6.2649998664855957"/>
    <x v="3"/>
    <x v="0"/>
  </r>
  <r>
    <x v="65"/>
    <n v="0.59857978364760733"/>
    <n v="6.9897098467631409"/>
    <s v="EX_ac_e"/>
    <x v="57"/>
    <x v="2"/>
    <s v="['PGL', 'PGM', 'SUCD1']"/>
    <x v="2"/>
    <n v="4.437999963760376"/>
    <x v="3"/>
    <x v="0"/>
  </r>
  <r>
    <x v="66"/>
    <n v="0.59857395296826987"/>
    <n v="6.9900142647797168"/>
    <s v="EX_ac_e"/>
    <x v="58"/>
    <x v="2"/>
    <s v="['PGL', 'PGM', 'SUCD1']"/>
    <x v="0"/>
    <n v="4.4079999923706046"/>
    <x v="4"/>
    <x v="0"/>
  </r>
  <r>
    <x v="67"/>
    <n v="0.460974030662328"/>
    <n v="13.32845316866042"/>
    <s v="EX_ac_e"/>
    <x v="37"/>
    <x v="2"/>
    <s v="['SUCD1', 'TALA', 'RPE']"/>
    <x v="1"/>
    <n v="4.817000150680542"/>
    <x v="4"/>
    <x v="0"/>
  </r>
  <r>
    <x v="68"/>
    <n v="0.6005935292311626"/>
    <n v="6.9457796760005124"/>
    <s v="EX_ac_e"/>
    <x v="59"/>
    <x v="2"/>
    <s v="['G6PDH2r', 'PGM', 'SUCD1']"/>
    <x v="2"/>
    <n v="4.5939998626708984"/>
    <x v="4"/>
    <x v="0"/>
  </r>
  <r>
    <x v="69"/>
    <n v="0.59857953552921561"/>
    <n v="6.9897200237437858"/>
    <s v="EX_ac_e"/>
    <x v="60"/>
    <x v="2"/>
    <s v="['G6PDH2r', 'PGM', 'SUCD1']"/>
    <x v="0"/>
    <n v="4.7689998149871826"/>
    <x v="5"/>
    <x v="0"/>
  </r>
  <r>
    <x v="70"/>
    <n v="0.59857978364760778"/>
    <n v="6.989707512677426"/>
    <s v="EX_ac_e"/>
    <x v="61"/>
    <x v="2"/>
    <s v="['PGL', 'PGM', 'SUCD1']"/>
    <x v="1"/>
    <n v="7.2160000801086426"/>
    <x v="5"/>
    <x v="0"/>
  </r>
  <r>
    <x v="71"/>
    <n v="0.59857978364877151"/>
    <n v="6.989711038424276"/>
    <s v="EX_ac_e"/>
    <x v="62"/>
    <x v="2"/>
    <s v="['G6PDH2r', 'PGM', 'SUCD1']"/>
    <x v="2"/>
    <n v="4.8190000057220459"/>
    <x v="5"/>
    <x v="0"/>
  </r>
  <r>
    <x v="72"/>
    <n v="0.64536365238018334"/>
    <n v="10.43541160781275"/>
    <s v="EX_ac_e"/>
    <x v="42"/>
    <x v="2"/>
    <s v="['SUCD1', 'TKT1', 'RPI']"/>
    <x v="0"/>
    <n v="0.90899991989135742"/>
    <x v="6"/>
    <x v="0"/>
  </r>
  <r>
    <x v="73"/>
    <n v="0.64536365238018334"/>
    <n v="9.3166099416042023"/>
    <s v="EX_ac_e"/>
    <x v="42"/>
    <x v="2"/>
    <s v="['FUM', 'RPE', 'TKT2']"/>
    <x v="1"/>
    <n v="4.3209998607635498"/>
    <x v="6"/>
    <x v="0"/>
  </r>
  <r>
    <x v="74"/>
    <n v="0.68443235546129033"/>
    <n v="5.1234981227115091"/>
    <s v="EX_ac_e"/>
    <x v="63"/>
    <x v="2"/>
    <s v="['G6PDH2r', 'SUCD1', 'TPI']"/>
    <x v="2"/>
    <n v="4.8819999694824219"/>
    <x v="6"/>
    <x v="0"/>
  </r>
  <r>
    <x v="75"/>
    <n v="0.73755846323911101"/>
    <n v="7.059099818618142"/>
    <s v="EX_ac_e"/>
    <x v="45"/>
    <x v="2"/>
    <s v="['FRD2', 'TALA', 'RPE']"/>
    <x v="0"/>
    <n v="2.0540001392364502"/>
    <x v="7"/>
    <x v="0"/>
  </r>
  <r>
    <x v="76"/>
    <n v="0.73994542357609483"/>
    <n v="3.9174425546676779"/>
    <s v="EX_ac_e"/>
    <x v="64"/>
    <x v="2"/>
    <s v="['GND', 'SUCD1', 'TPI']"/>
    <x v="1"/>
    <n v="4.9570000171661377"/>
    <x v="7"/>
    <x v="0"/>
  </r>
  <r>
    <x v="77"/>
    <n v="0.73994542357635706"/>
    <n v="3.9168920126434821"/>
    <s v="EX_ac_e"/>
    <x v="65"/>
    <x v="2"/>
    <s v="['GND', 'SUCD1', 'TPI']"/>
    <x v="2"/>
    <n v="2.9320001602172852"/>
    <x v="7"/>
    <x v="0"/>
  </r>
  <r>
    <x v="78"/>
    <n v="0.8297532747965306"/>
    <n v="3.0427962210019541"/>
    <s v="EX_ac_e"/>
    <x v="48"/>
    <x v="2"/>
    <s v="['GND', 'SUCOAS', 'TKT1']"/>
    <x v="0"/>
    <n v="2.4000000953674321"/>
    <x v="8"/>
    <x v="0"/>
  </r>
  <r>
    <x v="79"/>
    <n v="0.83326009020866509"/>
    <n v="1.8886535624816849"/>
    <s v="EX_ac_e"/>
    <x v="66"/>
    <x v="2"/>
    <s v="['AKGDH', 'SUCD1', 'TPI']"/>
    <x v="1"/>
    <n v="2.9279999732971191"/>
    <x v="8"/>
    <x v="0"/>
  </r>
  <r>
    <x v="80"/>
    <n v="0.83326009020836722"/>
    <n v="1.8886536834821219"/>
    <s v="EX_ac_e"/>
    <x v="67"/>
    <x v="2"/>
    <s v="['AKGDH', 'SUCD1', 'TPI']"/>
    <x v="2"/>
    <n v="2.0450000762939449"/>
    <x v="8"/>
    <x v="0"/>
  </r>
  <r>
    <x v="81"/>
    <n v="0.240085770394245"/>
    <n v="0.25039182277642053"/>
    <s v="EX_succ_e"/>
    <x v="68"/>
    <x v="0"/>
    <s v="['FUM']"/>
    <x v="0"/>
    <n v="7.4070000648498526"/>
    <x v="0"/>
    <x v="1"/>
  </r>
  <r>
    <x v="82"/>
    <n v="0.2400860500268259"/>
    <n v="0.25038515114845572"/>
    <s v="EX_succ_e"/>
    <x v="69"/>
    <x v="0"/>
    <s v="['FUM']"/>
    <x v="1"/>
    <n v="1.283999919891357"/>
    <x v="0"/>
    <x v="1"/>
  </r>
  <r>
    <x v="83"/>
    <n v="0.24008605002682551"/>
    <n v="0.25037183293625748"/>
    <s v="EX_succ_e"/>
    <x v="70"/>
    <x v="0"/>
    <s v="['FUM']"/>
    <x v="2"/>
    <n v="1.217999935150146"/>
    <x v="0"/>
    <x v="1"/>
  </r>
  <r>
    <x v="84"/>
    <n v="0.24008570325729489"/>
    <n v="0.2504133958004483"/>
    <s v="EX_succ_e"/>
    <x v="71"/>
    <x v="0"/>
    <s v="['FUM']"/>
    <x v="0"/>
    <n v="8.5970001220703125"/>
    <x v="1"/>
    <x v="1"/>
  </r>
  <r>
    <x v="85"/>
    <n v="0.24008605002685079"/>
    <n v="0.25037163851087491"/>
    <s v="EX_succ_e"/>
    <x v="72"/>
    <x v="0"/>
    <s v="['FUM']"/>
    <x v="1"/>
    <n v="1.3249998092651369"/>
    <x v="1"/>
    <x v="1"/>
  </r>
  <r>
    <x v="86"/>
    <n v="0.24008605002682479"/>
    <n v="0.25037186175217818"/>
    <s v="EX_succ_e"/>
    <x v="73"/>
    <x v="0"/>
    <s v="['FUM']"/>
    <x v="2"/>
    <n v="1.218999862670898"/>
    <x v="1"/>
    <x v="1"/>
  </r>
  <r>
    <x v="87"/>
    <n v="0.2400855745641608"/>
    <n v="0.2504057625233197"/>
    <s v="EX_succ_e"/>
    <x v="74"/>
    <x v="0"/>
    <s v="['FUM']"/>
    <x v="0"/>
    <n v="13.02600002288818"/>
    <x v="2"/>
    <x v="1"/>
  </r>
  <r>
    <x v="88"/>
    <n v="0.24008605002685299"/>
    <n v="0.2503717108766379"/>
    <s v="EX_succ_e"/>
    <x v="75"/>
    <x v="0"/>
    <s v="['FUM']"/>
    <x v="1"/>
    <n v="1.344000101089478"/>
    <x v="2"/>
    <x v="1"/>
  </r>
  <r>
    <x v="89"/>
    <n v="0.24008605002682401"/>
    <n v="0.25037170007984189"/>
    <s v="EX_succ_e"/>
    <x v="76"/>
    <x v="0"/>
    <s v="['FUM']"/>
    <x v="2"/>
    <n v="1.2170000076293941"/>
    <x v="2"/>
    <x v="1"/>
  </r>
  <r>
    <x v="90"/>
    <n v="0.2400812354601706"/>
    <n v="0.25095100208218601"/>
    <s v="EX_succ_e"/>
    <x v="77"/>
    <x v="0"/>
    <s v="['FUM']"/>
    <x v="0"/>
    <n v="7.628000020980835"/>
    <x v="3"/>
    <x v="1"/>
  </r>
  <r>
    <x v="91"/>
    <n v="0.2400860500268524"/>
    <n v="0.25038519368490891"/>
    <s v="EX_succ_e"/>
    <x v="78"/>
    <x v="0"/>
    <s v="['FUM']"/>
    <x v="1"/>
    <n v="1.260999917984009"/>
    <x v="3"/>
    <x v="1"/>
  </r>
  <r>
    <x v="92"/>
    <n v="0.24008605002682409"/>
    <n v="0.25037166506676228"/>
    <s v="EX_succ_e"/>
    <x v="79"/>
    <x v="0"/>
    <s v="['FUM']"/>
    <x v="2"/>
    <n v="1.154000043869019"/>
    <x v="3"/>
    <x v="1"/>
  </r>
  <r>
    <x v="93"/>
    <n v="0.240085770394246"/>
    <n v="0.25039176174558009"/>
    <s v="EX_succ_e"/>
    <x v="80"/>
    <x v="0"/>
    <s v="['FUM']"/>
    <x v="0"/>
    <n v="8.6410000324249268"/>
    <x v="4"/>
    <x v="1"/>
  </r>
  <r>
    <x v="94"/>
    <n v="0.2400860500268272"/>
    <n v="0.25037172646713352"/>
    <s v="EX_succ_e"/>
    <x v="81"/>
    <x v="0"/>
    <s v="['FUM']"/>
    <x v="1"/>
    <n v="1.919999837875366"/>
    <x v="4"/>
    <x v="1"/>
  </r>
  <r>
    <x v="95"/>
    <n v="0.24008605002682559"/>
    <n v="0.25037171255485718"/>
    <s v="EX_succ_e"/>
    <x v="82"/>
    <x v="0"/>
    <s v="['FUM']"/>
    <x v="2"/>
    <n v="1.375999927520752"/>
    <x v="4"/>
    <x v="1"/>
  </r>
  <r>
    <x v="96"/>
    <n v="0.24008577039424259"/>
    <n v="0.25039162899486089"/>
    <s v="EX_succ_e"/>
    <x v="83"/>
    <x v="0"/>
    <s v="['FUM']"/>
    <x v="0"/>
    <n v="8.3919999599456787"/>
    <x v="5"/>
    <x v="1"/>
  </r>
  <r>
    <x v="97"/>
    <n v="0.2400860500268539"/>
    <n v="0.25037164905776771"/>
    <s v="EX_succ_e"/>
    <x v="84"/>
    <x v="0"/>
    <s v="['FUM']"/>
    <x v="1"/>
    <n v="1.4960000514984131"/>
    <x v="5"/>
    <x v="1"/>
  </r>
  <r>
    <x v="98"/>
    <n v="0.24008605002682559"/>
    <n v="0.25037172797426571"/>
    <s v="EX_succ_e"/>
    <x v="82"/>
    <x v="0"/>
    <s v="['FUM']"/>
    <x v="2"/>
    <n v="1.3739998340606689"/>
    <x v="5"/>
    <x v="1"/>
  </r>
  <r>
    <x v="99"/>
    <n v="0.24008577039424539"/>
    <n v="0.25039165544498609"/>
    <s v="EX_succ_e"/>
    <x v="85"/>
    <x v="0"/>
    <s v="['FUM']"/>
    <x v="0"/>
    <n v="8.0429999828338623"/>
    <x v="6"/>
    <x v="1"/>
  </r>
  <r>
    <x v="100"/>
    <n v="0.24008605002685099"/>
    <n v="0.25037170707713718"/>
    <s v="EX_succ_e"/>
    <x v="86"/>
    <x v="0"/>
    <s v="['FUM']"/>
    <x v="1"/>
    <n v="1.341000080108643"/>
    <x v="6"/>
    <x v="1"/>
  </r>
  <r>
    <x v="101"/>
    <n v="0.24008605002682459"/>
    <n v="0.25037163338905799"/>
    <s v="EX_succ_e"/>
    <x v="87"/>
    <x v="0"/>
    <s v="['FUM']"/>
    <x v="2"/>
    <n v="1.174999952316284"/>
    <x v="6"/>
    <x v="1"/>
  </r>
  <r>
    <x v="102"/>
    <n v="0.2400819654674044"/>
    <n v="0.25086299709004078"/>
    <s v="EX_succ_e"/>
    <x v="88"/>
    <x v="0"/>
    <s v="['FUM']"/>
    <x v="0"/>
    <n v="6.5360000133514404"/>
    <x v="7"/>
    <x v="1"/>
  </r>
  <r>
    <x v="103"/>
    <n v="0.2400860500268272"/>
    <n v="0.25037153293346298"/>
    <s v="EX_succ_e"/>
    <x v="81"/>
    <x v="0"/>
    <s v="['FUM']"/>
    <x v="1"/>
    <n v="1.103000164031982"/>
    <x v="7"/>
    <x v="1"/>
  </r>
  <r>
    <x v="104"/>
    <n v="0.24008605517475429"/>
    <n v="0.2503713364099816"/>
    <s v="EX_succ_e"/>
    <x v="89"/>
    <x v="0"/>
    <s v="['FUM']"/>
    <x v="2"/>
    <n v="1.000999927520752"/>
    <x v="7"/>
    <x v="1"/>
  </r>
  <r>
    <x v="105"/>
    <n v="0.2400857703942455"/>
    <n v="0.25039183737868081"/>
    <s v="EX_succ_e"/>
    <x v="90"/>
    <x v="0"/>
    <s v="['FUM']"/>
    <x v="0"/>
    <n v="4.7749998569488534"/>
    <x v="8"/>
    <x v="1"/>
  </r>
  <r>
    <x v="106"/>
    <n v="0.24008605002682759"/>
    <n v="0.25037161181441581"/>
    <s v="EX_succ_e"/>
    <x v="91"/>
    <x v="0"/>
    <s v="['FUM']"/>
    <x v="1"/>
    <n v="1.0720000267028811"/>
    <x v="8"/>
    <x v="1"/>
  </r>
  <r>
    <x v="107"/>
    <n v="0.240086052737394"/>
    <n v="0.25037133640997811"/>
    <s v="EX_succ_e"/>
    <x v="92"/>
    <x v="0"/>
    <s v="['FUM']"/>
    <x v="2"/>
    <n v="0.88499999046325684"/>
    <x v="8"/>
    <x v="1"/>
  </r>
  <r>
    <x v="108"/>
    <n v="5.30965540313545E-2"/>
    <n v="8.9796501627673031"/>
    <s v="EX_succ_e"/>
    <x v="93"/>
    <x v="1"/>
    <s v="['GLCptspp', 'PYK']"/>
    <x v="0"/>
    <n v="28.265000104904171"/>
    <x v="0"/>
    <x v="1"/>
  </r>
  <r>
    <x v="109"/>
    <n v="5.3096607175778597E-2"/>
    <n v="8.9802979756927304"/>
    <s v="EX_succ_e"/>
    <x v="94"/>
    <x v="1"/>
    <s v="['GLCptspp', 'PYK']"/>
    <x v="1"/>
    <n v="10.47299981117248"/>
    <x v="0"/>
    <x v="1"/>
  </r>
  <r>
    <x v="110"/>
    <n v="0.2400860500265968"/>
    <n v="0.25037226966013848"/>
    <s v="EX_succ_e"/>
    <x v="95"/>
    <x v="1"/>
    <s v="['FUM', 'PGL']"/>
    <x v="2"/>
    <n v="5.0910000801086426"/>
    <x v="0"/>
    <x v="1"/>
  </r>
  <r>
    <x v="111"/>
    <n v="5.3096554031355901E-2"/>
    <n v="8.9796501364646506"/>
    <s v="EX_succ_e"/>
    <x v="96"/>
    <x v="1"/>
    <s v="['GLCptspp', 'PYK']"/>
    <x v="0"/>
    <n v="23.559000015258789"/>
    <x v="1"/>
    <x v="1"/>
  </r>
  <r>
    <x v="112"/>
    <n v="5.3096607175777501E-2"/>
    <n v="8.9796329339166654"/>
    <s v="EX_succ_e"/>
    <x v="97"/>
    <x v="1"/>
    <s v="['GLCptspp', 'PYK']"/>
    <x v="1"/>
    <n v="9.9210000038146955"/>
    <x v="1"/>
    <x v="1"/>
  </r>
  <r>
    <x v="113"/>
    <n v="0.2400860500268254"/>
    <n v="0.25037182769087563"/>
    <s v="EX_succ_e"/>
    <x v="98"/>
    <x v="1"/>
    <s v="['FRD2', 'FUM']"/>
    <x v="2"/>
    <n v="5.0299999713897714"/>
    <x v="1"/>
    <x v="1"/>
  </r>
  <r>
    <x v="114"/>
    <n v="0.1172938106698696"/>
    <n v="2.3131671641027971"/>
    <s v="EX_succ_e"/>
    <x v="99"/>
    <x v="1"/>
    <s v="['PFL', 'RPI']"/>
    <x v="0"/>
    <n v="29.63899993896484"/>
    <x v="2"/>
    <x v="1"/>
  </r>
  <r>
    <x v="115"/>
    <n v="0.11729413073444769"/>
    <n v="2.3135030115141579"/>
    <s v="EX_succ_e"/>
    <x v="100"/>
    <x v="1"/>
    <s v="['PFL', 'RPI']"/>
    <x v="1"/>
    <n v="10.08299994468689"/>
    <x v="2"/>
    <x v="1"/>
  </r>
  <r>
    <x v="116"/>
    <n v="0.24008605002682321"/>
    <n v="0.2503716554090456"/>
    <s v="EX_succ_e"/>
    <x v="101"/>
    <x v="1"/>
    <s v="['FUM', 'GLCabcpp']"/>
    <x v="2"/>
    <n v="5.1059999465942383"/>
    <x v="2"/>
    <x v="1"/>
  </r>
  <r>
    <x v="117"/>
    <n v="0.1172938106698725"/>
    <n v="2.313167513851067"/>
    <s v="EX_succ_e"/>
    <x v="102"/>
    <x v="1"/>
    <s v="['PFL', 'RPI']"/>
    <x v="0"/>
    <n v="15.5939998626709"/>
    <x v="3"/>
    <x v="1"/>
  </r>
  <r>
    <x v="118"/>
    <n v="0.1172941307344491"/>
    <n v="2.3135029311418092"/>
    <s v="EX_succ_e"/>
    <x v="103"/>
    <x v="1"/>
    <s v="['PFL', 'RPI']"/>
    <x v="1"/>
    <n v="9.6840000152587873"/>
    <x v="3"/>
    <x v="1"/>
  </r>
  <r>
    <x v="119"/>
    <n v="0.24008605002682229"/>
    <n v="0.25037179317195069"/>
    <s v="EX_succ_e"/>
    <x v="104"/>
    <x v="1"/>
    <s v="['AKGDH', 'FUM']"/>
    <x v="2"/>
    <n v="4.8239998817443848"/>
    <x v="3"/>
    <x v="1"/>
  </r>
  <r>
    <x v="120"/>
    <n v="0.18310921116800441"/>
    <n v="1.4148327109608201"/>
    <s v="EX_succ_e"/>
    <x v="105"/>
    <x v="1"/>
    <s v="['PFL', 'TKT2']"/>
    <x v="0"/>
    <n v="18.432000160217289"/>
    <x v="4"/>
    <x v="1"/>
  </r>
  <r>
    <x v="121"/>
    <n v="0.1831094240822701"/>
    <n v="1.414795534342119"/>
    <s v="EX_succ_e"/>
    <x v="106"/>
    <x v="1"/>
    <s v="['PFL', 'TKT2']"/>
    <x v="1"/>
    <n v="9.5350000858306885"/>
    <x v="4"/>
    <x v="1"/>
  </r>
  <r>
    <x v="122"/>
    <n v="0.2400860500268252"/>
    <n v="0.25037166110590903"/>
    <s v="EX_succ_e"/>
    <x v="107"/>
    <x v="1"/>
    <s v="['FUM', 'PYK']"/>
    <x v="2"/>
    <n v="4.3659999370574951"/>
    <x v="4"/>
    <x v="1"/>
  </r>
  <r>
    <x v="123"/>
    <n v="0.1831092111680033"/>
    <n v="1.4148330512443059"/>
    <s v="EX_succ_e"/>
    <x v="108"/>
    <x v="1"/>
    <s v="['PFL', 'TKT2']"/>
    <x v="0"/>
    <n v="13.279999971389771"/>
    <x v="5"/>
    <x v="1"/>
  </r>
  <r>
    <x v="124"/>
    <n v="0.18310942408227149"/>
    <n v="1.414828073101551"/>
    <s v="EX_succ_e"/>
    <x v="109"/>
    <x v="1"/>
    <s v="['PFL', 'TKT2']"/>
    <x v="1"/>
    <n v="8.4019999504089355"/>
    <x v="5"/>
    <x v="1"/>
  </r>
  <r>
    <x v="125"/>
    <n v="0.24008605002682501"/>
    <n v="0.2503718377657812"/>
    <s v="EX_succ_e"/>
    <x v="110"/>
    <x v="1"/>
    <s v="['AKGDH', 'FUM']"/>
    <x v="2"/>
    <n v="4.0429999828338623"/>
    <x v="5"/>
    <x v="1"/>
  </r>
  <r>
    <x v="126"/>
    <n v="0.1831092111680043"/>
    <n v="1.4148350941107879"/>
    <s v="EX_succ_e"/>
    <x v="111"/>
    <x v="1"/>
    <s v="['PFL', 'TKT2']"/>
    <x v="0"/>
    <n v="11.590000152587891"/>
    <x v="6"/>
    <x v="1"/>
  </r>
  <r>
    <x v="127"/>
    <n v="0.18310942408229819"/>
    <n v="1.414794688748225"/>
    <s v="EX_succ_e"/>
    <x v="112"/>
    <x v="1"/>
    <s v="['PFL', 'TKT2']"/>
    <x v="1"/>
    <n v="7.187000036239624"/>
    <x v="6"/>
    <x v="1"/>
  </r>
  <r>
    <x v="128"/>
    <n v="0.2400860500268252"/>
    <n v="0.25037203008073161"/>
    <s v="EX_succ_e"/>
    <x v="107"/>
    <x v="1"/>
    <s v="['FUM', 'LDH_D']"/>
    <x v="2"/>
    <n v="3.1740000247955318"/>
    <x v="6"/>
    <x v="1"/>
  </r>
  <r>
    <x v="129"/>
    <n v="0.24008248237491309"/>
    <n v="0.250409032562667"/>
    <s v="EX_succ_e"/>
    <x v="113"/>
    <x v="1"/>
    <s v="['FUM', 'MDH']"/>
    <x v="0"/>
    <n v="13.29200005531311"/>
    <x v="7"/>
    <x v="1"/>
  </r>
  <r>
    <x v="130"/>
    <n v="0.2400860500268252"/>
    <n v="0.25037169662335068"/>
    <s v="EX_succ_e"/>
    <x v="107"/>
    <x v="1"/>
    <s v="['FUM', 'GND']"/>
    <x v="1"/>
    <n v="5.6319999694824219"/>
    <x v="7"/>
    <x v="1"/>
  </r>
  <r>
    <x v="131"/>
    <n v="0.24008605002685299"/>
    <n v="0.25037133640977699"/>
    <s v="EX_succ_e"/>
    <x v="75"/>
    <x v="1"/>
    <s v="['FUM', 'HEX1']"/>
    <x v="2"/>
    <n v="2.4609999656677251"/>
    <x v="7"/>
    <x v="1"/>
  </r>
  <r>
    <x v="132"/>
    <n v="0.2400835961941882"/>
    <n v="0.25054761992332691"/>
    <s v="EX_succ_e"/>
    <x v="114"/>
    <x v="1"/>
    <s v="['FUM', 'SUCOAS']"/>
    <x v="0"/>
    <n v="21.059000015258789"/>
    <x v="8"/>
    <x v="1"/>
  </r>
  <r>
    <x v="133"/>
    <n v="0.2400860500268249"/>
    <n v="0.25037165052346771"/>
    <s v="EX_succ_e"/>
    <x v="115"/>
    <x v="1"/>
    <s v="['FUM', 'G6PDH2r']"/>
    <x v="1"/>
    <n v="3.8619999885559082"/>
    <x v="8"/>
    <x v="1"/>
  </r>
  <r>
    <x v="134"/>
    <n v="0.2400860500268267"/>
    <n v="0.250371860667221"/>
    <s v="EX_succ_e"/>
    <x v="116"/>
    <x v="1"/>
    <s v="['FUM', 'PGL']"/>
    <x v="2"/>
    <n v="1.726000070571899"/>
    <x v="8"/>
    <x v="1"/>
  </r>
  <r>
    <x v="135"/>
    <n v="5.1281954854443999E-2"/>
    <n v="9.6089555893409742"/>
    <s v="EX_succ_e"/>
    <x v="117"/>
    <x v="2"/>
    <s v="['ALCD2x', 'GLCptspp', 'PYK']"/>
    <x v="0"/>
    <n v="21.795000076293949"/>
    <x v="0"/>
    <x v="1"/>
  </r>
  <r>
    <x v="136"/>
    <n v="5.12820094161009E-2"/>
    <n v="9.6087994878395744"/>
    <s v="EX_succ_e"/>
    <x v="118"/>
    <x v="2"/>
    <s v="['ACALD', 'GLCptspp', 'PYK']"/>
    <x v="1"/>
    <n v="65.384000062942505"/>
    <x v="0"/>
    <x v="1"/>
  </r>
  <r>
    <x v="137"/>
    <n v="5.1282009416102801E-2"/>
    <n v="9.6087997022165403"/>
    <s v="EX_succ_e"/>
    <x v="119"/>
    <x v="2"/>
    <s v="['ACALD', 'GLCptspp', 'PYK']"/>
    <x v="2"/>
    <n v="39.365999937057502"/>
    <x v="0"/>
    <x v="1"/>
  </r>
  <r>
    <x v="138"/>
    <n v="5.1281956736011297E-2"/>
    <n v="9.6088094802802217"/>
    <s v="EX_succ_e"/>
    <x v="120"/>
    <x v="2"/>
    <s v="['ACALD', 'GLCptspp', 'PYK']"/>
    <x v="0"/>
    <n v="109.0439999103546"/>
    <x v="1"/>
    <x v="1"/>
  </r>
  <r>
    <x v="139"/>
    <n v="5.1282009416037902E-2"/>
    <n v="9.6089488541879096"/>
    <s v="EX_succ_e"/>
    <x v="121"/>
    <x v="2"/>
    <s v="['ACALD', 'GLCptspp', 'PYK']"/>
    <x v="1"/>
    <n v="63.325000047683723"/>
    <x v="1"/>
    <x v="1"/>
  </r>
  <r>
    <x v="140"/>
    <n v="5.1282009416071798E-2"/>
    <n v="9.6087991142431264"/>
    <s v="EX_succ_e"/>
    <x v="122"/>
    <x v="2"/>
    <s v="['ALCD2x', 'GLCptspp', 'PYK']"/>
    <x v="2"/>
    <n v="30.14900016784668"/>
    <x v="1"/>
    <x v="1"/>
  </r>
  <r>
    <x v="141"/>
    <n v="0.1125567704072639"/>
    <n v="9.1091420054269676"/>
    <s v="EX_succ_e"/>
    <x v="123"/>
    <x v="2"/>
    <s v="['ALCD2x', 'LDH_D', 'PFL']"/>
    <x v="0"/>
    <n v="67.871999979019165"/>
    <x v="2"/>
    <x v="1"/>
  </r>
  <r>
    <x v="142"/>
    <n v="0.1125568967589255"/>
    <n v="9.1091271740895845"/>
    <s v="EX_succ_e"/>
    <x v="124"/>
    <x v="2"/>
    <s v="['ACALD', 'LDH_D', 'PFL']"/>
    <x v="1"/>
    <n v="50.332000017166138"/>
    <x v="2"/>
    <x v="1"/>
  </r>
  <r>
    <x v="143"/>
    <n v="0.1125568967589318"/>
    <n v="9.1091266257143477"/>
    <s v="EX_succ_e"/>
    <x v="125"/>
    <x v="2"/>
    <s v="['ALCD2x', 'LDH_D', 'PFL']"/>
    <x v="2"/>
    <n v="20.689000129699711"/>
    <x v="2"/>
    <x v="1"/>
  </r>
  <r>
    <x v="144"/>
    <n v="0.1125567704072621"/>
    <n v="9.1091430195766243"/>
    <s v="EX_succ_e"/>
    <x v="126"/>
    <x v="2"/>
    <s v="['ALCD2x', 'LDH_D', 'PFL']"/>
    <x v="0"/>
    <n v="16.26999998092651"/>
    <x v="3"/>
    <x v="1"/>
  </r>
  <r>
    <x v="145"/>
    <n v="0.112556896758952"/>
    <n v="9.1091271281541992"/>
    <s v="EX_succ_e"/>
    <x v="127"/>
    <x v="2"/>
    <s v="['ALCD2x', 'LDH_D', 'PFL']"/>
    <x v="1"/>
    <n v="46.842999935150146"/>
    <x v="3"/>
    <x v="1"/>
  </r>
  <r>
    <x v="146"/>
    <n v="0.1125568967589248"/>
    <n v="9.1091266257143584"/>
    <s v="EX_succ_e"/>
    <x v="128"/>
    <x v="2"/>
    <s v="['ALCD2x', 'LDH_D', 'PFL']"/>
    <x v="2"/>
    <n v="18.575999975204471"/>
    <x v="3"/>
    <x v="1"/>
  </r>
  <r>
    <x v="147"/>
    <n v="0.18310921116800319"/>
    <n v="1.4148325837300959"/>
    <s v="EX_succ_e"/>
    <x v="129"/>
    <x v="2"/>
    <s v="['AKGDH', 'PFL', 'TKT2']"/>
    <x v="0"/>
    <n v="24.394999980926521"/>
    <x v="4"/>
    <x v="1"/>
  </r>
  <r>
    <x v="148"/>
    <n v="0.18310942408226941"/>
    <n v="1.41479471874873"/>
    <s v="EX_succ_e"/>
    <x v="130"/>
    <x v="2"/>
    <s v="['PFL', 'TKT2', 'TALA']"/>
    <x v="1"/>
    <n v="63.113999843597412"/>
    <x v="4"/>
    <x v="1"/>
  </r>
  <r>
    <x v="149"/>
    <n v="0.24008610272220579"/>
    <n v="0.2503720945684127"/>
    <s v="EX_succ_e"/>
    <x v="131"/>
    <x v="2"/>
    <s v="['FUM', 'GND', 'LDH_D']"/>
    <x v="2"/>
    <n v="50.049000024795532"/>
    <x v="4"/>
    <x v="1"/>
  </r>
  <r>
    <x v="150"/>
    <n v="0.18310921116800349"/>
    <n v="1.4148331020445739"/>
    <s v="EX_succ_e"/>
    <x v="132"/>
    <x v="2"/>
    <s v="['AKGDH', 'PFL', 'TKT2']"/>
    <x v="0"/>
    <n v="30.60099983215332"/>
    <x v="5"/>
    <x v="1"/>
  </r>
  <r>
    <x v="151"/>
    <n v="0.1831094240822691"/>
    <n v="1.4147949484214981"/>
    <s v="EX_succ_e"/>
    <x v="133"/>
    <x v="2"/>
    <s v="['PFK', 'PFL', 'TKT2']"/>
    <x v="1"/>
    <n v="58.347999811172492"/>
    <x v="5"/>
    <x v="1"/>
  </r>
  <r>
    <x v="152"/>
    <n v="0.2400860500268269"/>
    <n v="0.2503719970463727"/>
    <s v="EX_succ_e"/>
    <x v="134"/>
    <x v="2"/>
    <s v="['FUM', 'HEX1', 'SUCOAS']"/>
    <x v="2"/>
    <n v="37.75600004196167"/>
    <x v="5"/>
    <x v="1"/>
  </r>
  <r>
    <x v="153"/>
    <n v="0.1831092111670572"/>
    <n v="1.414832550800071"/>
    <s v="EX_succ_e"/>
    <x v="135"/>
    <x v="2"/>
    <s v="['MDH2', 'PFL', 'TKT2']"/>
    <x v="0"/>
    <n v="29.4190001487732"/>
    <x v="6"/>
    <x v="1"/>
  </r>
  <r>
    <x v="154"/>
    <n v="0.18310942408229819"/>
    <n v="1.4147951416207121"/>
    <s v="EX_succ_e"/>
    <x v="112"/>
    <x v="2"/>
    <s v="['MDH2', 'PFL', 'TKT2']"/>
    <x v="1"/>
    <n v="52.485999822616577"/>
    <x v="6"/>
    <x v="1"/>
  </r>
  <r>
    <x v="155"/>
    <n v="0.2400860500268249"/>
    <n v="0.25037209433273511"/>
    <s v="EX_succ_e"/>
    <x v="115"/>
    <x v="2"/>
    <s v="['FUM', 'FBA', 'PYK']"/>
    <x v="2"/>
    <n v="23.124000072479252"/>
    <x v="6"/>
    <x v="1"/>
  </r>
  <r>
    <x v="156"/>
    <n v="0.2393285606659383"/>
    <n v="0.2574676089254318"/>
    <s v="EX_succ_e"/>
    <x v="136"/>
    <x v="2"/>
    <s v="['FUM', 'PYK', 'TALA']"/>
    <x v="0"/>
    <n v="17.32099986076355"/>
    <x v="7"/>
    <x v="1"/>
  </r>
  <r>
    <x v="157"/>
    <n v="0.2400860500268274"/>
    <n v="0.2503715470626609"/>
    <s v="EX_succ_e"/>
    <x v="137"/>
    <x v="2"/>
    <s v="['FUM', 'FBA', 'GND']"/>
    <x v="1"/>
    <n v="38.665000200271614"/>
    <x v="7"/>
    <x v="1"/>
  </r>
  <r>
    <x v="158"/>
    <n v="0.2400860500268254"/>
    <n v="0.25037168822702283"/>
    <s v="EX_succ_e"/>
    <x v="98"/>
    <x v="2"/>
    <s v="['FRD2', 'FUM', 'MDH2']"/>
    <x v="2"/>
    <n v="10.99599981307983"/>
    <x v="7"/>
    <x v="1"/>
  </r>
  <r>
    <x v="159"/>
    <n v="0.2400824822351881"/>
    <n v="0.2504088979725746"/>
    <s v="EX_succ_e"/>
    <x v="138"/>
    <x v="2"/>
    <s v="['FUM', 'MDH', 'PGL']"/>
    <x v="0"/>
    <n v="9.9800000190734863"/>
    <x v="8"/>
    <x v="1"/>
  </r>
  <r>
    <x v="160"/>
    <n v="0.24150183202971981"/>
    <n v="8.0064792496897394E-2"/>
    <s v="EX_succ_e"/>
    <x v="139"/>
    <x v="2"/>
    <s v="['GND', 'HEX1', 'MDH3']"/>
    <x v="1"/>
    <n v="23.14100003242493"/>
    <x v="8"/>
    <x v="1"/>
  </r>
  <r>
    <x v="161"/>
    <n v="0.24008605002682479"/>
    <n v="0.25037133640996762"/>
    <s v="EX_succ_e"/>
    <x v="73"/>
    <x v="2"/>
    <s v="['FUM', 'GND', 'HEX1']"/>
    <x v="2"/>
    <n v="5.3220000267028809"/>
    <x v="8"/>
    <x v="1"/>
  </r>
  <r>
    <x v="162"/>
    <n v="0.8175243488597127"/>
    <n v="0.8570146915837632"/>
    <s v="EX_succ_e"/>
    <x v="140"/>
    <x v="0"/>
    <s v="['FUM']"/>
    <x v="0"/>
    <n v="3.940000057220459"/>
    <x v="0"/>
    <x v="2"/>
  </r>
  <r>
    <x v="163"/>
    <n v="0.81763294251298402"/>
    <n v="0.8510345868216308"/>
    <s v="EX_succ_e"/>
    <x v="141"/>
    <x v="0"/>
    <s v="['FUM']"/>
    <x v="1"/>
    <n v="1.4129998683929439"/>
    <x v="0"/>
    <x v="2"/>
  </r>
  <r>
    <x v="164"/>
    <n v="0.81763294242832429"/>
    <n v="0.85092286797214889"/>
    <s v="EX_succ_e"/>
    <x v="142"/>
    <x v="0"/>
    <s v="['FUM']"/>
    <x v="2"/>
    <n v="1.3299999237060549"/>
    <x v="0"/>
    <x v="2"/>
  </r>
  <r>
    <x v="165"/>
    <n v="0.81763294245667972"/>
    <n v="0.85103655686210389"/>
    <s v="EX_succ_e"/>
    <x v="143"/>
    <x v="0"/>
    <s v="['FUM']"/>
    <x v="0"/>
    <n v="4.3639998435974121"/>
    <x v="1"/>
    <x v="2"/>
  </r>
  <r>
    <x v="166"/>
    <n v="0.8176329425129838"/>
    <n v="0.85103485872237705"/>
    <s v="EX_succ_e"/>
    <x v="144"/>
    <x v="0"/>
    <s v="['FUM']"/>
    <x v="1"/>
    <n v="1.3000001907348631"/>
    <x v="1"/>
    <x v="2"/>
  </r>
  <r>
    <x v="167"/>
    <n v="0.81763294242832429"/>
    <n v="0.85092286797214889"/>
    <s v="EX_succ_e"/>
    <x v="142"/>
    <x v="0"/>
    <s v="['FUM']"/>
    <x v="2"/>
    <n v="1.153000116348267"/>
    <x v="1"/>
    <x v="2"/>
  </r>
  <r>
    <x v="168"/>
    <n v="0.81763294245664242"/>
    <n v="0.85103836363442231"/>
    <s v="EX_succ_e"/>
    <x v="145"/>
    <x v="0"/>
    <s v="['FUM']"/>
    <x v="0"/>
    <n v="4.8420000076293954"/>
    <x v="2"/>
    <x v="2"/>
  </r>
  <r>
    <x v="169"/>
    <n v="0.81763294251299379"/>
    <n v="0.851032523742004"/>
    <s v="EX_succ_e"/>
    <x v="146"/>
    <x v="0"/>
    <s v="['FUM']"/>
    <x v="1"/>
    <n v="1.339999914169312"/>
    <x v="2"/>
    <x v="2"/>
  </r>
  <r>
    <x v="170"/>
    <n v="0.81763294242832441"/>
    <n v="0.85092286797214889"/>
    <s v="EX_succ_e"/>
    <x v="142"/>
    <x v="0"/>
    <s v="['FUM']"/>
    <x v="2"/>
    <n v="1.158999919891357"/>
    <x v="2"/>
    <x v="2"/>
  </r>
  <r>
    <x v="171"/>
    <n v="0.81758765147850654"/>
    <n v="0.85352427143266585"/>
    <s v="EX_succ_e"/>
    <x v="147"/>
    <x v="0"/>
    <s v="['FUM']"/>
    <x v="0"/>
    <n v="5.3410000801086426"/>
    <x v="3"/>
    <x v="2"/>
  </r>
  <r>
    <x v="172"/>
    <n v="0.81763294251299368"/>
    <n v="0.85103694641034622"/>
    <s v="EX_succ_e"/>
    <x v="146"/>
    <x v="0"/>
    <s v="['FUM']"/>
    <x v="1"/>
    <n v="1.3190000057220459"/>
    <x v="3"/>
    <x v="2"/>
  </r>
  <r>
    <x v="173"/>
    <n v="0.81763294251109664"/>
    <n v="0.85092286736052458"/>
    <s v="EX_succ_e"/>
    <x v="148"/>
    <x v="0"/>
    <s v="['FUM']"/>
    <x v="2"/>
    <n v="1.2109999656677251"/>
    <x v="3"/>
    <x v="2"/>
  </r>
  <r>
    <x v="174"/>
    <n v="0.44278561378936471"/>
    <n v="8.7704974430380389"/>
    <s v="EX_succ_e"/>
    <x v="149"/>
    <x v="0"/>
    <s v="['RPI']"/>
    <x v="0"/>
    <n v="4.3280000686645508"/>
    <x v="4"/>
    <x v="2"/>
  </r>
  <r>
    <x v="175"/>
    <n v="0.81763294251300045"/>
    <n v="0.85103003501396413"/>
    <s v="EX_succ_e"/>
    <x v="150"/>
    <x v="0"/>
    <s v="['FUM']"/>
    <x v="1"/>
    <n v="1.2890000343322749"/>
    <x v="4"/>
    <x v="2"/>
  </r>
  <r>
    <x v="176"/>
    <n v="0.8176329425111013"/>
    <n v="0.85092286733015932"/>
    <s v="EX_succ_e"/>
    <x v="151"/>
    <x v="0"/>
    <s v="['FUM']"/>
    <x v="2"/>
    <n v="1.625"/>
    <x v="4"/>
    <x v="2"/>
  </r>
  <r>
    <x v="177"/>
    <n v="0.81763294245664986"/>
    <n v="0.85103483278671166"/>
    <s v="EX_succ_e"/>
    <x v="152"/>
    <x v="0"/>
    <s v="['FUM']"/>
    <x v="0"/>
    <n v="5.5999999046325684"/>
    <x v="5"/>
    <x v="2"/>
  </r>
  <r>
    <x v="178"/>
    <n v="0.81763294251300067"/>
    <n v="0.85103299769210117"/>
    <s v="EX_succ_e"/>
    <x v="153"/>
    <x v="0"/>
    <s v="['FUM']"/>
    <x v="1"/>
    <n v="1.330000162124634"/>
    <x v="5"/>
    <x v="2"/>
  </r>
  <r>
    <x v="179"/>
    <n v="0.81763294251110252"/>
    <n v="0.85092286724411326"/>
    <s v="EX_succ_e"/>
    <x v="154"/>
    <x v="0"/>
    <s v="['FUM']"/>
    <x v="2"/>
    <n v="1.2980000972747801"/>
    <x v="5"/>
    <x v="2"/>
  </r>
  <r>
    <x v="180"/>
    <n v="0.81763294245667228"/>
    <n v="0.85102924954784553"/>
    <s v="EX_succ_e"/>
    <x v="155"/>
    <x v="0"/>
    <s v="['FUM']"/>
    <x v="0"/>
    <n v="4.689000129699707"/>
    <x v="6"/>
    <x v="2"/>
  </r>
  <r>
    <x v="181"/>
    <n v="0.86772021462935189"/>
    <n v="8.1343648971899383E-5"/>
    <s v="EX_succ_e"/>
    <x v="156"/>
    <x v="0"/>
    <s v="['G6PDH2r']"/>
    <x v="1"/>
    <n v="1.320000171661377"/>
    <x v="6"/>
    <x v="2"/>
  </r>
  <r>
    <x v="182"/>
    <n v="0.81763294242832785"/>
    <n v="0.85092286789896798"/>
    <s v="EX_succ_e"/>
    <x v="157"/>
    <x v="0"/>
    <s v="['FUM']"/>
    <x v="2"/>
    <n v="1.3069999217987061"/>
    <x v="6"/>
    <x v="2"/>
  </r>
  <r>
    <x v="183"/>
    <n v="0.81761054773654662"/>
    <n v="0.85227313384832648"/>
    <s v="EX_succ_e"/>
    <x v="158"/>
    <x v="0"/>
    <s v="['FUM']"/>
    <x v="0"/>
    <n v="5.0139999389648438"/>
    <x v="7"/>
    <x v="2"/>
  </r>
  <r>
    <x v="184"/>
    <n v="0.817632942430226"/>
    <n v="0.85103854793197087"/>
    <s v="EX_succ_e"/>
    <x v="159"/>
    <x v="0"/>
    <s v="['FUM']"/>
    <x v="1"/>
    <n v="1.3400001525878911"/>
    <x v="7"/>
    <x v="2"/>
  </r>
  <r>
    <x v="185"/>
    <n v="0.8176329424283264"/>
    <n v="0.85092286801538186"/>
    <s v="EX_succ_e"/>
    <x v="160"/>
    <x v="0"/>
    <s v="['FUM']"/>
    <x v="2"/>
    <n v="1.280999898910522"/>
    <x v="7"/>
    <x v="2"/>
  </r>
  <r>
    <x v="186"/>
    <n v="0.81763294245668561"/>
    <n v="0.85103053287803565"/>
    <s v="EX_succ_e"/>
    <x v="161"/>
    <x v="0"/>
    <s v="['FUM']"/>
    <x v="0"/>
    <n v="5.130000114440918"/>
    <x v="8"/>
    <x v="2"/>
  </r>
  <r>
    <x v="187"/>
    <n v="0.81763294251299357"/>
    <n v="0.85104083704268407"/>
    <s v="EX_succ_e"/>
    <x v="162"/>
    <x v="0"/>
    <s v="['FUM']"/>
    <x v="1"/>
    <n v="1.236000061035156"/>
    <x v="8"/>
    <x v="2"/>
  </r>
  <r>
    <x v="188"/>
    <n v="0.81763294251109597"/>
    <n v="0.85092286736052658"/>
    <s v="EX_succ_e"/>
    <x v="163"/>
    <x v="0"/>
    <s v="['FUM']"/>
    <x v="2"/>
    <n v="1.148999929428101"/>
    <x v="8"/>
    <x v="2"/>
  </r>
  <r>
    <x v="189"/>
    <n v="8.8557122566271504E-2"/>
    <n v="15.13289592160263"/>
    <s v="EX_succ_e"/>
    <x v="164"/>
    <x v="1"/>
    <s v="['RPI', 'TKT1']"/>
    <x v="0"/>
    <n v="8.4240000247955322"/>
    <x v="0"/>
    <x v="2"/>
  </r>
  <r>
    <x v="190"/>
    <n v="8.8557122566271504E-2"/>
    <n v="15.13260085278095"/>
    <s v="EX_succ_e"/>
    <x v="164"/>
    <x v="1"/>
    <s v="['RPE', 'RPI']"/>
    <x v="1"/>
    <n v="5.4070000648498544"/>
    <x v="0"/>
    <x v="2"/>
  </r>
  <r>
    <x v="191"/>
    <n v="0.81763294245790663"/>
    <n v="0.85092286780468385"/>
    <s v="EX_succ_e"/>
    <x v="165"/>
    <x v="1"/>
    <s v="['FUM', 'PFL']"/>
    <x v="2"/>
    <n v="6.6330001354217529"/>
    <x v="0"/>
    <x v="2"/>
  </r>
  <r>
    <x v="192"/>
    <n v="0.1771142453071661"/>
    <n v="13.54243160187761"/>
    <s v="EX_succ_e"/>
    <x v="166"/>
    <x v="1"/>
    <s v="['GND', 'TKT2']"/>
    <x v="0"/>
    <n v="13.21299982070923"/>
    <x v="1"/>
    <x v="2"/>
  </r>
  <r>
    <x v="193"/>
    <n v="0.1771142453071661"/>
    <n v="13.544233786757101"/>
    <s v="EX_succ_e"/>
    <x v="166"/>
    <x v="1"/>
    <s v="['GND', 'RPE']"/>
    <x v="1"/>
    <n v="2.7359998226165771"/>
    <x v="1"/>
    <x v="2"/>
  </r>
  <r>
    <x v="194"/>
    <n v="0.81763294242808426"/>
    <n v="0.85092286791193306"/>
    <s v="EX_succ_e"/>
    <x v="167"/>
    <x v="1"/>
    <s v="['ALCD2x', 'FUM']"/>
    <x v="2"/>
    <n v="6.625"/>
    <x v="1"/>
    <x v="2"/>
  </r>
  <r>
    <x v="195"/>
    <n v="0.26567136810626829"/>
    <n v="11.955254634494221"/>
    <s v="EX_succ_e"/>
    <x v="168"/>
    <x v="1"/>
    <s v="['GND', 'TKT2']"/>
    <x v="0"/>
    <n v="8.995999813079834"/>
    <x v="2"/>
    <x v="2"/>
  </r>
  <r>
    <x v="196"/>
    <n v="0.26567136810626829"/>
    <n v="11.95526124589513"/>
    <s v="EX_succ_e"/>
    <x v="168"/>
    <x v="1"/>
    <s v="['GND', 'RPE']"/>
    <x v="1"/>
    <n v="2.6329998970031738"/>
    <x v="2"/>
    <x v="2"/>
  </r>
  <r>
    <x v="197"/>
    <n v="0.81763294245631402"/>
    <n v="0.85092286776063453"/>
    <s v="EX_succ_e"/>
    <x v="169"/>
    <x v="1"/>
    <s v="['FUM', 'SUCOAS']"/>
    <x v="2"/>
    <n v="6.6150000095367432"/>
    <x v="2"/>
    <x v="2"/>
  </r>
  <r>
    <x v="198"/>
    <n v="0.81758249820044049"/>
    <n v="0.85333795674536694"/>
    <s v="EX_succ_e"/>
    <x v="170"/>
    <x v="1"/>
    <s v="['FUM', 'MDH']"/>
    <x v="0"/>
    <n v="9.8269999027252197"/>
    <x v="3"/>
    <x v="2"/>
  </r>
  <r>
    <x v="199"/>
    <n v="0.3542284908471629"/>
    <n v="10.36054639926391"/>
    <s v="EX_succ_e"/>
    <x v="171"/>
    <x v="1"/>
    <s v="['RPE', 'TKT1']"/>
    <x v="1"/>
    <n v="9.2000000476837158"/>
    <x v="3"/>
    <x v="2"/>
  </r>
  <r>
    <x v="200"/>
    <n v="0.81763294245766949"/>
    <n v="0.85092286778604853"/>
    <s v="EX_succ_e"/>
    <x v="172"/>
    <x v="1"/>
    <s v="['AKGDH', 'FUM']"/>
    <x v="2"/>
    <n v="7.7279999256134033"/>
    <x v="3"/>
    <x v="2"/>
  </r>
  <r>
    <x v="201"/>
    <n v="0.44278561378936471"/>
    <n v="8.7705009359565249"/>
    <s v="EX_succ_e"/>
    <x v="149"/>
    <x v="1"/>
    <s v="['LDH_D', 'RPI']"/>
    <x v="0"/>
    <n v="7.7200000286102286"/>
    <x v="4"/>
    <x v="2"/>
  </r>
  <r>
    <x v="202"/>
    <n v="0.44278561378936471"/>
    <n v="8.761531688272953"/>
    <s v="EX_succ_e"/>
    <x v="149"/>
    <x v="1"/>
    <s v="['TKT2', 'TALA']"/>
    <x v="1"/>
    <n v="3.880000114440918"/>
    <x v="4"/>
    <x v="2"/>
  </r>
  <r>
    <x v="203"/>
    <n v="0.81763294234531514"/>
    <n v="0.85092286856049149"/>
    <s v="EX_succ_e"/>
    <x v="173"/>
    <x v="1"/>
    <s v="['ACALD', 'FUM']"/>
    <x v="2"/>
    <n v="6.0080001354217529"/>
    <x v="4"/>
    <x v="2"/>
  </r>
  <r>
    <x v="204"/>
    <n v="0.81761385611326831"/>
    <n v="0.85206837924690326"/>
    <s v="EX_succ_e"/>
    <x v="174"/>
    <x v="1"/>
    <s v="['FUM', 'SUCOAS']"/>
    <x v="0"/>
    <n v="18.345000028610229"/>
    <x v="5"/>
    <x v="2"/>
  </r>
  <r>
    <x v="205"/>
    <n v="0.53134273654723774"/>
    <n v="7.1778284234781911"/>
    <s v="EX_succ_e"/>
    <x v="175"/>
    <x v="1"/>
    <s v="['FRD2', 'RPI']"/>
    <x v="1"/>
    <n v="3.651999950408936"/>
    <x v="5"/>
    <x v="2"/>
  </r>
  <r>
    <x v="206"/>
    <n v="0.81763294245465112"/>
    <n v="0.85092286774044779"/>
    <s v="EX_succ_e"/>
    <x v="176"/>
    <x v="1"/>
    <s v="['FRD2', 'FUM']"/>
    <x v="2"/>
    <n v="8.1019999980926514"/>
    <x v="5"/>
    <x v="2"/>
  </r>
  <r>
    <x v="207"/>
    <n v="0.81761293913310906"/>
    <n v="0.85213621796999617"/>
    <s v="EX_succ_e"/>
    <x v="177"/>
    <x v="1"/>
    <s v="['FUM', 'PYK']"/>
    <x v="0"/>
    <n v="12.30099987983704"/>
    <x v="6"/>
    <x v="2"/>
  </r>
  <r>
    <x v="208"/>
    <n v="0.6198998593051106"/>
    <n v="5.5542633962825763"/>
    <s v="EX_succ_e"/>
    <x v="178"/>
    <x v="1"/>
    <s v="['TKT1', 'TKT2']"/>
    <x v="1"/>
    <n v="5.2089998722076416"/>
    <x v="6"/>
    <x v="2"/>
  </r>
  <r>
    <x v="209"/>
    <n v="0.81763294245465679"/>
    <n v="0.85092286776413228"/>
    <s v="EX_succ_e"/>
    <x v="179"/>
    <x v="1"/>
    <s v="['FUM', 'MDH3']"/>
    <x v="2"/>
    <n v="5.692000150680542"/>
    <x v="6"/>
    <x v="2"/>
  </r>
  <r>
    <x v="210"/>
    <n v="0.70845698206298369"/>
    <n v="3.9494893458572609"/>
    <s v="EX_succ_e"/>
    <x v="180"/>
    <x v="1"/>
    <s v="['TKT2', 'TALA']"/>
    <x v="0"/>
    <n v="8.4549999237060547"/>
    <x v="7"/>
    <x v="2"/>
  </r>
  <r>
    <x v="211"/>
    <n v="0.70845698206298369"/>
    <n v="3.9494552928039921"/>
    <s v="EX_succ_e"/>
    <x v="180"/>
    <x v="1"/>
    <s v="['TKT2', 'TALA']"/>
    <x v="1"/>
    <n v="5.0939998626708984"/>
    <x v="7"/>
    <x v="2"/>
  </r>
  <r>
    <x v="212"/>
    <n v="0.81763294234531936"/>
    <n v="0.85092286854741772"/>
    <s v="EX_succ_e"/>
    <x v="181"/>
    <x v="1"/>
    <s v="['AKGDH', 'FUM']"/>
    <x v="2"/>
    <n v="4.7210001945495614"/>
    <x v="7"/>
    <x v="2"/>
  </r>
  <r>
    <x v="213"/>
    <n v="0.80576308344254055"/>
    <n v="1.505960907707377"/>
    <s v="EX_succ_e"/>
    <x v="182"/>
    <x v="1"/>
    <s v="['FUM', 'PTAr']"/>
    <x v="0"/>
    <n v="14.11299991607666"/>
    <x v="8"/>
    <x v="2"/>
  </r>
  <r>
    <x v="214"/>
    <n v="0.79701410482085655"/>
    <n v="2.3173078379603469"/>
    <s v="EX_succ_e"/>
    <x v="183"/>
    <x v="1"/>
    <s v="['RPE', 'TKT1']"/>
    <x v="1"/>
    <n v="4.8860001564025879"/>
    <x v="8"/>
    <x v="2"/>
  </r>
  <r>
    <x v="215"/>
    <n v="0.81763294245465101"/>
    <n v="0.85092286774044767"/>
    <s v="EX_succ_e"/>
    <x v="184"/>
    <x v="1"/>
    <s v="['FRD2', 'FUM']"/>
    <x v="2"/>
    <n v="4.5019998550415039"/>
    <x v="8"/>
    <x v="2"/>
  </r>
  <r>
    <x v="216"/>
    <n v="8.8557122566271504E-2"/>
    <n v="15.13322019123007"/>
    <s v="EX_succ_e"/>
    <x v="164"/>
    <x v="2"/>
    <s v="['HEX1', 'RPI', 'TKT2']"/>
    <x v="0"/>
    <n v="6.0789999961853027"/>
    <x v="0"/>
    <x v="2"/>
  </r>
  <r>
    <x v="217"/>
    <n v="8.8557122566271504E-2"/>
    <n v="15.132602115155811"/>
    <s v="EX_succ_e"/>
    <x v="164"/>
    <x v="2"/>
    <s v="['GND', 'MDH2', 'RPE']"/>
    <x v="1"/>
    <n v="3.464999914169312"/>
    <x v="0"/>
    <x v="2"/>
  </r>
  <r>
    <x v="218"/>
    <n v="0.81763294245884832"/>
    <n v="0.85092286779864101"/>
    <s v="EX_succ_e"/>
    <x v="185"/>
    <x v="2"/>
    <s v="['FRD2', 'FUM', 'MDH2']"/>
    <x v="2"/>
    <n v="398.06599998474121"/>
    <x v="0"/>
    <x v="2"/>
  </r>
  <r>
    <x v="219"/>
    <n v="0.1771142453071661"/>
    <n v="13.54424328545702"/>
    <s v="EX_succ_e"/>
    <x v="166"/>
    <x v="2"/>
    <s v="['LDH_D', 'RPE', 'RPI']"/>
    <x v="0"/>
    <n v="12.805999994277951"/>
    <x v="1"/>
    <x v="2"/>
  </r>
  <r>
    <x v="220"/>
    <n v="0.1771142453071661"/>
    <n v="13.543009421532579"/>
    <s v="EX_succ_e"/>
    <x v="166"/>
    <x v="2"/>
    <s v="['MDH3', 'RPE', 'TKT2']"/>
    <x v="1"/>
    <n v="17.76999998092651"/>
    <x v="1"/>
    <x v="2"/>
  </r>
  <r>
    <x v="221"/>
    <n v="0.8176329424563139"/>
    <n v="0.85092286770841696"/>
    <s v="EX_succ_e"/>
    <x v="186"/>
    <x v="2"/>
    <s v="['FUM', 'GLCabcpp', 'SUCOAS']"/>
    <x v="2"/>
    <n v="280.76600003242493"/>
    <x v="1"/>
    <x v="2"/>
  </r>
  <r>
    <x v="222"/>
    <n v="0.26567136810626829"/>
    <n v="11.95342371144088"/>
    <s v="EX_succ_e"/>
    <x v="168"/>
    <x v="2"/>
    <s v="['GND', 'PFL', 'RPE']"/>
    <x v="0"/>
    <n v="8.5130000114440918"/>
    <x v="2"/>
    <x v="2"/>
  </r>
  <r>
    <x v="223"/>
    <n v="0.26567136810626829"/>
    <n v="11.95526065628559"/>
    <s v="EX_succ_e"/>
    <x v="168"/>
    <x v="2"/>
    <s v="['GND', 'HEX1', 'TKT2']"/>
    <x v="1"/>
    <n v="2.6109998226165771"/>
    <x v="2"/>
    <x v="2"/>
  </r>
  <r>
    <x v="224"/>
    <n v="0.81763294242903761"/>
    <n v="0.85102713604187419"/>
    <s v="EX_succ_e"/>
    <x v="187"/>
    <x v="2"/>
    <s v="['AKGDH', 'FUM', 'PYK']"/>
    <x v="2"/>
    <n v="227.6870000362396"/>
    <x v="2"/>
    <x v="2"/>
  </r>
  <r>
    <x v="225"/>
    <n v="0.3542284908471629"/>
    <n v="10.36316756943943"/>
    <s v="EX_succ_e"/>
    <x v="171"/>
    <x v="2"/>
    <s v="['GLCabcpp', 'RPE', 'TKT1']"/>
    <x v="0"/>
    <n v="4.3180000782012939"/>
    <x v="3"/>
    <x v="2"/>
  </r>
  <r>
    <x v="226"/>
    <n v="0.3542284908555125"/>
    <n v="10.362629220976499"/>
    <s v="EX_succ_e"/>
    <x v="188"/>
    <x v="2"/>
    <s v="['GND', 'MDH2', 'TKT2']"/>
    <x v="1"/>
    <n v="2.6940000057220459"/>
    <x v="3"/>
    <x v="2"/>
  </r>
  <r>
    <x v="227"/>
    <n v="0.81763294242927309"/>
    <n v="0.85092286786260285"/>
    <s v="EX_succ_e"/>
    <x v="189"/>
    <x v="2"/>
    <s v="['ACALD', 'FUM', 'MDH3']"/>
    <x v="2"/>
    <n v="120.4919998645782"/>
    <x v="3"/>
    <x v="2"/>
  </r>
  <r>
    <x v="228"/>
    <n v="0.44278561378936471"/>
    <n v="8.7437648230999407"/>
    <s v="EX_succ_e"/>
    <x v="149"/>
    <x v="2"/>
    <s v="['GND', 'MDH2', 'TKT2']"/>
    <x v="0"/>
    <n v="25.511000156402591"/>
    <x v="4"/>
    <x v="2"/>
  </r>
  <r>
    <x v="229"/>
    <n v="0.44278561378936471"/>
    <n v="8.7557547955560935"/>
    <s v="EX_succ_e"/>
    <x v="149"/>
    <x v="2"/>
    <s v="['FRD2', 'RPE', 'TKT1']"/>
    <x v="1"/>
    <n v="11.55099987983704"/>
    <x v="4"/>
    <x v="2"/>
  </r>
  <r>
    <x v="230"/>
    <n v="0.81763294245766183"/>
    <n v="0.85092286778551618"/>
    <s v="EX_succ_e"/>
    <x v="190"/>
    <x v="2"/>
    <s v="['FRD2', 'FUM', 'SUCOAS']"/>
    <x v="2"/>
    <n v="385.11100006103521"/>
    <x v="4"/>
    <x v="2"/>
  </r>
  <r>
    <x v="231"/>
    <n v="0.53134273654723774"/>
    <n v="7.1778179229257582"/>
    <s v="EX_succ_e"/>
    <x v="175"/>
    <x v="2"/>
    <s v="['LDH_D', 'PFL', 'RPI']"/>
    <x v="0"/>
    <n v="8.5360000133514404"/>
    <x v="5"/>
    <x v="2"/>
  </r>
  <r>
    <x v="232"/>
    <n v="0.53134273654723774"/>
    <n v="3.2031441084109251"/>
    <s v="EX_succ_e"/>
    <x v="175"/>
    <x v="2"/>
    <s v="['GAPD', 'GND', 'TKT2']"/>
    <x v="1"/>
    <n v="89.577000141143799"/>
    <x v="5"/>
    <x v="2"/>
  </r>
  <r>
    <x v="233"/>
    <n v="0.81763294251204865"/>
    <n v="0.85103955158299982"/>
    <s v="EX_succ_e"/>
    <x v="191"/>
    <x v="2"/>
    <s v="['ALCD2x', 'FUM', 'MDH2']"/>
    <x v="2"/>
    <n v="361.1949999332428"/>
    <x v="5"/>
    <x v="2"/>
  </r>
  <r>
    <x v="234"/>
    <n v="0.6198998593051106"/>
    <n v="5.5542612346235556"/>
    <s v="EX_succ_e"/>
    <x v="178"/>
    <x v="2"/>
    <s v="['PFL', 'TKT1', 'TKT2']"/>
    <x v="0"/>
    <n v="8.4730000495910645"/>
    <x v="6"/>
    <x v="2"/>
  </r>
  <r>
    <x v="235"/>
    <n v="0.6198998593051106"/>
    <n v="5.5461768395225839"/>
    <s v="EX_succ_e"/>
    <x v="178"/>
    <x v="2"/>
    <s v="['FRD2', 'RPE', 'TKT2']"/>
    <x v="1"/>
    <n v="16.869999885559078"/>
    <x v="6"/>
    <x v="2"/>
  </r>
  <r>
    <x v="236"/>
    <n v="0.81763294251205032"/>
    <n v="0.85092292210244658"/>
    <s v="EX_succ_e"/>
    <x v="192"/>
    <x v="2"/>
    <s v="['FUM', 'HEX1', 'MDH3']"/>
    <x v="2"/>
    <n v="217.712000131607"/>
    <x v="6"/>
    <x v="2"/>
  </r>
  <r>
    <x v="237"/>
    <n v="0.70845698206298369"/>
    <n v="3.9494891639565282"/>
    <s v="EX_succ_e"/>
    <x v="180"/>
    <x v="2"/>
    <s v="['HEX1', 'TKT2', 'TALA']"/>
    <x v="0"/>
    <n v="21.279999971389771"/>
    <x v="7"/>
    <x v="2"/>
  </r>
  <r>
    <x v="238"/>
    <n v="0.70845698206298369"/>
    <n v="3.9377223851071652"/>
    <s v="EX_succ_e"/>
    <x v="180"/>
    <x v="2"/>
    <s v="['HEX1', 'RPE', 'TKT2']"/>
    <x v="1"/>
    <n v="11.671999931335449"/>
    <x v="7"/>
    <x v="2"/>
  </r>
  <r>
    <x v="239"/>
    <n v="0.81763294245560247"/>
    <n v="0.85092286782542204"/>
    <s v="EX_succ_e"/>
    <x v="193"/>
    <x v="2"/>
    <s v="['FUM', 'GLCabcpp', 'SUCOAS']"/>
    <x v="2"/>
    <n v="145.27900004386899"/>
    <x v="7"/>
    <x v="2"/>
  </r>
  <r>
    <x v="240"/>
    <n v="0.79701410482085655"/>
    <n v="2.317337369372904"/>
    <s v="EX_succ_e"/>
    <x v="183"/>
    <x v="2"/>
    <s v="['ACALD', 'GND', 'RPE']"/>
    <x v="0"/>
    <n v="24.847999811172489"/>
    <x v="8"/>
    <x v="2"/>
  </r>
  <r>
    <x v="241"/>
    <n v="0.81763294251181129"/>
    <n v="0.85104175494110956"/>
    <s v="EX_succ_e"/>
    <x v="194"/>
    <x v="2"/>
    <s v="['FRD2', 'FUM', 'MDH2']"/>
    <x v="1"/>
    <n v="57.516999959945679"/>
    <x v="8"/>
    <x v="2"/>
  </r>
  <r>
    <x v="242"/>
    <n v="0.79701322282198817"/>
    <n v="2.1517002759100059"/>
    <s v="EX_succ_e"/>
    <x v="195"/>
    <x v="2"/>
    <s v="['FBA', 'G6PDH2r', 'RPI']"/>
    <x v="2"/>
    <n v="9.9939999580383301"/>
    <x v="8"/>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607624-51B8-4DC8-AD96-32E594BDE54F}" name="PivotTable23" cacheId="1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9:D33" firstHeaderRow="1" firstDataRow="2" firstDataCol="1"/>
  <pivotFields count="11">
    <pivotField showAll="0"/>
    <pivotField showAll="0"/>
    <pivotField showAll="0"/>
    <pivotField showAll="0"/>
    <pivotField showAll="0"/>
    <pivotField axis="axisCol" showAll="0">
      <items count="4">
        <item x="0"/>
        <item x="1"/>
        <item h="1" x="2"/>
        <item t="default"/>
      </items>
    </pivotField>
    <pivotField showAll="0"/>
    <pivotField axis="axisRow" showAll="0">
      <items count="4">
        <item h="1" x="0"/>
        <item x="1"/>
        <item x="2"/>
        <item t="default"/>
      </items>
    </pivotField>
    <pivotField dataField="1" showAll="0"/>
    <pivotField showAll="0"/>
    <pivotField showAll="0"/>
  </pivotFields>
  <rowFields count="1">
    <field x="7"/>
  </rowFields>
  <rowItems count="3">
    <i>
      <x v="1"/>
    </i>
    <i>
      <x v="2"/>
    </i>
    <i t="grand">
      <x/>
    </i>
  </rowItems>
  <colFields count="1">
    <field x="5"/>
  </colFields>
  <colItems count="3">
    <i>
      <x/>
    </i>
    <i>
      <x v="1"/>
    </i>
    <i t="grand">
      <x/>
    </i>
  </colItems>
  <dataFields count="1">
    <dataField name="Sum of Time" fld="8" baseField="4" baseItem="0"/>
  </dataFields>
  <chartFormats count="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5" count="1" selected="0">
            <x v="0"/>
          </reference>
        </references>
      </pivotArea>
    </chartFormat>
    <chartFormat chart="0" format="4" series="1">
      <pivotArea type="data" outline="0" fieldPosition="0">
        <references count="2">
          <reference field="4294967294" count="1" selected="0">
            <x v="0"/>
          </reference>
          <reference field="5" count="1" selected="0">
            <x v="1"/>
          </reference>
        </references>
      </pivotArea>
    </chartFormat>
    <chartFormat chart="0" format="5"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7BEC14-D0F8-4C10-B89E-268D04435E20}" name="PivotTable22" cacheId="1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9:E24" firstHeaderRow="1" firstDataRow="2" firstDataCol="1" rowPageCount="1" colPageCount="1"/>
  <pivotFields count="11">
    <pivotField showAll="0"/>
    <pivotField showAll="0"/>
    <pivotField showAll="0"/>
    <pivotField showAll="0"/>
    <pivotField showAll="0"/>
    <pivotField axis="axisCol" showAll="0">
      <items count="4">
        <item x="0"/>
        <item x="1"/>
        <item x="2"/>
        <item t="default"/>
      </items>
    </pivotField>
    <pivotField showAll="0"/>
    <pivotField axis="axisRow" showAll="0">
      <items count="4">
        <item n="Benchmark" x="0"/>
        <item n="O. Algorithm" x="1"/>
        <item x="2"/>
        <item t="default"/>
      </items>
    </pivotField>
    <pivotField dataField="1" showAll="0"/>
    <pivotField showAll="0"/>
    <pivotField axis="axisPage" multipleItemSelectionAllowed="1" showAll="0">
      <items count="4">
        <item x="2"/>
        <item x="1"/>
        <item x="0"/>
        <item t="default"/>
      </items>
    </pivotField>
  </pivotFields>
  <rowFields count="1">
    <field x="7"/>
  </rowFields>
  <rowItems count="4">
    <i>
      <x/>
    </i>
    <i>
      <x v="1"/>
    </i>
    <i>
      <x v="2"/>
    </i>
    <i t="grand">
      <x/>
    </i>
  </rowItems>
  <colFields count="1">
    <field x="5"/>
  </colFields>
  <colItems count="4">
    <i>
      <x/>
    </i>
    <i>
      <x v="1"/>
    </i>
    <i>
      <x v="2"/>
    </i>
    <i t="grand">
      <x/>
    </i>
  </colItems>
  <pageFields count="1">
    <pageField fld="10" hier="-1"/>
  </pageFields>
  <dataFields count="1">
    <dataField name="Sum of Time" fld="8" showDataAs="percentDiff" baseField="7" baseItem="0" numFmtId="10"/>
  </dataFields>
  <formats count="2">
    <format dxfId="8">
      <pivotArea collapsedLevelsAreSubtotals="1" fieldPosition="0">
        <references count="1">
          <reference field="7" count="0"/>
        </references>
      </pivotArea>
    </format>
    <format dxfId="7">
      <pivotArea outline="0" fieldPosition="0">
        <references count="1">
          <reference field="4294967294" count="1">
            <x v="0"/>
          </reference>
        </references>
      </pivotArea>
    </format>
  </formats>
  <chartFormats count="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5" count="1" selected="0">
            <x v="0"/>
          </reference>
        </references>
      </pivotArea>
    </chartFormat>
    <chartFormat chart="0" format="4" series="1">
      <pivotArea type="data" outline="0" fieldPosition="0">
        <references count="2">
          <reference field="4294967294" count="1" selected="0">
            <x v="0"/>
          </reference>
          <reference field="5" count="1" selected="0">
            <x v="1"/>
          </reference>
        </references>
      </pivotArea>
    </chartFormat>
    <chartFormat chart="0" format="5"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E8B66A-CF83-4012-ADF7-B110D3791192}" name="PivotTable20" cacheId="1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E14" firstHeaderRow="1" firstDataRow="2" firstDataCol="1" rowPageCount="1" colPageCount="1"/>
  <pivotFields count="4">
    <pivotField dataField="1" subtotalTop="0" showAll="0" defaultSubtotal="0"/>
    <pivotField axis="axisRow" allDrilled="1" subtotalTop="0" showAll="0" dataSourceSort="1" defaultSubtotal="0" defaultAttributeDrillState="1">
      <items count="9">
        <item x="0"/>
        <item x="1"/>
        <item x="2"/>
        <item x="3"/>
        <item x="4"/>
        <item x="5"/>
        <item x="6"/>
        <item x="7"/>
        <item x="8"/>
      </items>
    </pivotField>
    <pivotField axis="axisCol" allDrilled="1" subtotalTop="0" showAll="0" dataSourceSort="1" defaultSubtotal="0" defaultAttributeDrillState="1">
      <items count="3">
        <item x="0"/>
        <item x="1"/>
        <item x="2"/>
      </items>
    </pivotField>
    <pivotField axis="axisPage" allDrilled="1" subtotalTop="0" showAll="0" dataSourceSort="1" defaultSubtotal="0" defaultAttributeDrillState="1"/>
  </pivotFields>
  <rowFields count="1">
    <field x="1"/>
  </rowFields>
  <rowItems count="10">
    <i>
      <x/>
    </i>
    <i>
      <x v="1"/>
    </i>
    <i>
      <x v="2"/>
    </i>
    <i>
      <x v="3"/>
    </i>
    <i>
      <x v="4"/>
    </i>
    <i>
      <x v="5"/>
    </i>
    <i>
      <x v="6"/>
    </i>
    <i>
      <x v="7"/>
    </i>
    <i>
      <x v="8"/>
    </i>
    <i t="grand">
      <x/>
    </i>
  </rowItems>
  <colFields count="1">
    <field x="2"/>
  </colFields>
  <colItems count="4">
    <i>
      <x/>
    </i>
    <i>
      <x v="1"/>
    </i>
    <i>
      <x v="2"/>
    </i>
    <i t="grand">
      <x/>
    </i>
  </colItems>
  <pageFields count="1">
    <pageField fld="3" hier="5" name="[OPM].[K].&amp;[3]" cap="3"/>
  </pageFields>
  <dataFields count="1">
    <dataField name="Sum of Time" fld="0" baseField="0" baseItem="0"/>
  </dataFields>
  <chartFormats count="3">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s>
  <pivotHierarchies count="14">
    <pivotHierarchy dragToData="1"/>
    <pivotHierarchy dragToData="1"/>
    <pivotHierarchy dragToData="1"/>
    <pivotHierarchy dragToData="1"/>
    <pivotHierarchy dragToData="1"/>
    <pivotHierarchy multipleItemSelectionAllowed="1" dragToData="1">
      <members count="1" level="1">
        <member name="[OPM].[K].&amp;[3]"/>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9"/>
  </rowHierarchiesUsage>
  <colHierarchiesUsage count="1">
    <colHierarchyUsage hierarchyUsage="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OPM_All.xlsx!OPM">
        <x15:activeTabTopLevelEntity name="[OPM]"/>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62A8D00-B785-4A93-A187-42936A3B2A15}" name="PivotTable24" cacheId="1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G13" firstHeaderRow="1" firstDataRow="3" firstDataCol="1"/>
  <pivotFields count="11">
    <pivotField showAll="0">
      <items count="2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t="default"/>
      </items>
    </pivotField>
    <pivotField dataField="1" showAll="0"/>
    <pivotField dataField="1" showAll="0"/>
    <pivotField showAll="0"/>
    <pivotField showAll="0"/>
    <pivotField showAll="0">
      <items count="4">
        <item h="1" x="0"/>
        <item x="1"/>
        <item h="1" x="2"/>
        <item t="default"/>
      </items>
    </pivotField>
    <pivotField showAll="0"/>
    <pivotField axis="axisCol" showAll="0">
      <items count="4">
        <item n="Benchmark" x="0"/>
        <item n="O. Algorithm" h="1" x="1"/>
        <item x="2"/>
        <item t="default"/>
      </items>
    </pivotField>
    <pivotField showAll="0"/>
    <pivotField axis="axisRow" showAll="0">
      <items count="10">
        <item x="0"/>
        <item x="1"/>
        <item x="2"/>
        <item x="3"/>
        <item x="4"/>
        <item x="5"/>
        <item x="6"/>
        <item x="7"/>
        <item x="8"/>
        <item t="default"/>
      </items>
    </pivotField>
    <pivotField showAll="0">
      <items count="4">
        <item h="1" x="2"/>
        <item x="1"/>
        <item h="1" x="0"/>
        <item t="default"/>
      </items>
    </pivotField>
  </pivotFields>
  <rowFields count="1">
    <field x="9"/>
  </rowFields>
  <rowItems count="10">
    <i>
      <x/>
    </i>
    <i>
      <x v="1"/>
    </i>
    <i>
      <x v="2"/>
    </i>
    <i>
      <x v="3"/>
    </i>
    <i>
      <x v="4"/>
    </i>
    <i>
      <x v="5"/>
    </i>
    <i>
      <x v="6"/>
    </i>
    <i>
      <x v="7"/>
    </i>
    <i>
      <x v="8"/>
    </i>
    <i t="grand">
      <x/>
    </i>
  </rowItems>
  <colFields count="2">
    <field x="-2"/>
    <field x="7"/>
  </colFields>
  <colItems count="6">
    <i>
      <x/>
      <x/>
    </i>
    <i r="1">
      <x v="2"/>
    </i>
    <i i="1">
      <x v="1"/>
      <x/>
    </i>
    <i r="1" i="1">
      <x v="2"/>
    </i>
    <i t="grand">
      <x/>
    </i>
    <i t="grand" i="1">
      <x/>
    </i>
  </colItems>
  <dataFields count="2">
    <dataField name="Biomass" fld="1" baseField="0" baseItem="0"/>
    <dataField name="Chemical" fld="2" baseField="0" baseItem="0"/>
  </dataFields>
  <formats count="1">
    <format dxfId="6">
      <pivotArea collapsedLevelsAreSubtotals="1" fieldPosition="0">
        <references count="1">
          <reference field="9"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8139B79-FAA5-47FE-B156-CF98D3D60D73}" name="PivotTable28" cacheId="1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G14" firstHeaderRow="1" firstDataRow="3" firstDataCol="1"/>
  <pivotFields count="11">
    <pivotField showAll="0"/>
    <pivotField showAll="0"/>
    <pivotField dataField="1" showAll="0"/>
    <pivotField showAll="0"/>
    <pivotField dataField="1" showAll="0"/>
    <pivotField showAll="0">
      <items count="4">
        <item h="1" x="0"/>
        <item x="1"/>
        <item h="1" x="2"/>
        <item t="default"/>
      </items>
    </pivotField>
    <pivotField showAll="0"/>
    <pivotField axis="axisCol" showAll="0">
      <items count="4">
        <item h="1" x="0"/>
        <item x="1"/>
        <item x="2"/>
        <item t="default"/>
      </items>
    </pivotField>
    <pivotField showAll="0"/>
    <pivotField axis="axisRow" showAll="0">
      <items count="10">
        <item x="0"/>
        <item x="1"/>
        <item x="2"/>
        <item x="3"/>
        <item x="4"/>
        <item x="5"/>
        <item x="6"/>
        <item x="7"/>
        <item x="8"/>
        <item t="default"/>
      </items>
    </pivotField>
    <pivotField showAll="0">
      <items count="4">
        <item h="1" x="2"/>
        <item x="1"/>
        <item h="1" x="0"/>
        <item t="default"/>
      </items>
    </pivotField>
  </pivotFields>
  <rowFields count="1">
    <field x="9"/>
  </rowFields>
  <rowItems count="10">
    <i>
      <x/>
    </i>
    <i>
      <x v="1"/>
    </i>
    <i>
      <x v="2"/>
    </i>
    <i>
      <x v="3"/>
    </i>
    <i>
      <x v="4"/>
    </i>
    <i>
      <x v="5"/>
    </i>
    <i>
      <x v="6"/>
    </i>
    <i>
      <x v="7"/>
    </i>
    <i>
      <x v="8"/>
    </i>
    <i t="grand">
      <x/>
    </i>
  </rowItems>
  <colFields count="2">
    <field x="-2"/>
    <field x="7"/>
  </colFields>
  <colItems count="6">
    <i>
      <x/>
      <x v="1"/>
    </i>
    <i r="1">
      <x v="2"/>
    </i>
    <i i="1">
      <x v="1"/>
      <x v="1"/>
    </i>
    <i r="1" i="1">
      <x v="2"/>
    </i>
    <i t="grand">
      <x/>
    </i>
    <i t="grand" i="1">
      <x/>
    </i>
  </colItems>
  <dataFields count="2">
    <dataField name="Sum of pctBio" fld="4" baseField="0" baseItem="0"/>
    <dataField name="Sum of v[c]" fld="2" baseField="0" baseItem="0"/>
  </dataFields>
  <formats count="1">
    <format dxfId="5">
      <pivotArea collapsedLevelsAreSubtotals="1" fieldPosition="0">
        <references count="3">
          <reference field="4294967294" count="2" selected="0">
            <x v="0"/>
            <x v="1"/>
          </reference>
          <reference field="7" count="0" selected="0"/>
          <reference field="9"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 xr10:uid="{219B7777-EB20-416E-8571-BCD035D6ABC8}" sourceName="K">
  <pivotTables>
    <pivotTable tabId="7" name="PivotTable24"/>
  </pivotTables>
  <data>
    <tabular pivotCacheId="1650706244">
      <items count="3">
        <i x="0"/>
        <i x="1" s="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thod" xr10:uid="{A3049801-E6D9-44A9-A0E0-49D57E797F2D}" sourceName="Method">
  <pivotTables>
    <pivotTable tabId="7" name="PivotTable24"/>
  </pivotTables>
  <data>
    <tabular pivotCacheId="1650706244">
      <items count="3">
        <i x="0" s="1"/>
        <i x="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acteria" xr10:uid="{7E6CC1BF-C639-4AAD-8098-EDEC3EF97E72}" sourceName="Bacteria">
  <pivotTables>
    <pivotTable tabId="7" name="PivotTable24"/>
  </pivotTables>
  <data>
    <tabular pivotCacheId="1650706244">
      <items count="3">
        <i x="2"/>
        <i x="1" s="1"/>
        <i x="0"/>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1" xr10:uid="{79CDDE08-AF8E-4C51-8DCD-7DF570524B51}" sourceName="K">
  <pivotTables>
    <pivotTable tabId="9" name="PivotTable28"/>
  </pivotTables>
  <data>
    <tabular pivotCacheId="1650706244">
      <items count="3">
        <i x="0"/>
        <i x="1" s="1"/>
        <i x="2"/>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acteria1" xr10:uid="{57203503-EA67-4CC1-9F96-38DA0727BB2A}" sourceName="Bacteria">
  <pivotTables>
    <pivotTable tabId="9" name="PivotTable28"/>
  </pivotTables>
  <data>
    <tabular pivotCacheId="1650706244">
      <items count="3">
        <i x="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 xr10:uid="{E3AC4B63-50BC-44D7-8CD2-508880A9DF75}" cache="Slicer_K" caption="K" rowHeight="241300"/>
  <slicer name="Method" xr10:uid="{230C86D2-1A2E-4A11-A77D-3ACBA22E1247}" cache="Slicer_Method" caption="Method" rowHeight="241300"/>
  <slicer name="Bacteria" xr10:uid="{D4909D72-120F-444A-A9AF-1B732F4C8D4D}" cache="Slicer_Bacteria" caption="Bacteria"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 1" xr10:uid="{0048E437-F8DE-4713-A153-BF68275DD721}" cache="Slicer_K1" caption="K" rowHeight="241300"/>
  <slicer name="Bacteria 1" xr10:uid="{FF78FD7D-84A0-4D47-A1BF-B4A14080BBE4}" cache="Slicer_Bacteria1" caption="Bacteria"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95D943-4009-4BE0-A1C5-E3D71F024406}" name="Strains" displayName="Strains" ref="B3:C6" totalsRowShown="0">
  <autoFilter ref="B3:C6" xr:uid="{0195D943-4009-4BE0-A1C5-E3D71F024406}"/>
  <tableColumns count="2">
    <tableColumn id="1" xr3:uid="{A010C158-3A9E-412F-AED2-AC239DF3D3A4}" name="Strain"/>
    <tableColumn id="2" xr3:uid="{D5D4330D-6317-437A-9B8C-6A4874E488D5}" name="Bacteria"/>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45AD27A-4535-4BE9-8BB9-A9552C22B88F}" name="Ks" displayName="Ks" ref="E3:E6" totalsRowShown="0">
  <autoFilter ref="E3:E6" xr:uid="{545AD27A-4535-4BE9-8BB9-A9552C22B88F}"/>
  <tableColumns count="1">
    <tableColumn id="1" xr3:uid="{E385B5EF-8851-425A-AD7B-47385938D06C}" name="K"/>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9002A39-A4CB-4276-944A-FDF7B76A3D0A}" name="Methods" displayName="Methods" ref="G3:H6" totalsRowShown="0">
  <autoFilter ref="G3:H6" xr:uid="{59002A39-A4CB-4276-944A-FDF7B76A3D0A}"/>
  <tableColumns count="2">
    <tableColumn id="1" xr3:uid="{D0519C0D-7FFA-4FB6-9583-FBFA883B22B9}" name="Method"/>
    <tableColumn id="2" xr3:uid="{D185B9A8-10E7-4C38-B5F3-E488357C15FF}" name="Descriptio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F84DC2-73AC-46D5-8FC0-471617B007EC}" name="OPM" displayName="OPM" ref="B1:M244" totalsRowShown="0" headerRowDxfId="11" headerRowBorderDxfId="10" tableBorderDxfId="9">
  <autoFilter ref="B1:M244" xr:uid="{F1F84DC2-73AC-46D5-8FC0-471617B007EC}"/>
  <tableColumns count="12">
    <tableColumn id="11" xr3:uid="{494F2AF8-7BC0-4B5A-A489-2F01F76FA8E5}" name="Index"/>
    <tableColumn id="1" xr3:uid="{50FFE7AD-BE0C-41CC-9F22-B62E5BE17950}" name="v[b]"/>
    <tableColumn id="2" xr3:uid="{E3DD6B38-0FB8-4E41-90C9-99397DEF54A1}" name="v[c]"/>
    <tableColumn id="3" xr3:uid="{2BDCCE61-B22B-4290-9566-66DA6005F798}" name="Bobj"/>
    <tableColumn id="4" xr3:uid="{329DC883-0A28-4A25-BAE9-F20EF63BB3A1}" name="pctBio"/>
    <tableColumn id="5" xr3:uid="{3EC850CE-DEB1-40F2-A384-EA757317C997}" name="K"/>
    <tableColumn id="6" xr3:uid="{FC46BAD4-6711-4C74-873D-8CA84F7F1BF1}" name="Strat"/>
    <tableColumn id="7" xr3:uid="{68BB5BB1-94E7-462B-88F0-2C3BC06EFF31}" name="Method"/>
    <tableColumn id="8" xr3:uid="{FB6843AF-5C11-4E06-99BB-EBB8C64A5FB7}" name="Time"/>
    <tableColumn id="9" xr3:uid="{6C4FB4DA-2DB6-4CA3-8212-6476145A0B66}" name="minprod"/>
    <tableColumn id="10" xr3:uid="{BC2D6BAE-8475-4113-8F4C-2FA791BDA138}" name="Bacteria"/>
    <tableColumn id="12" xr3:uid="{5993F5E2-2E6D-4E42-BBF1-D1BFFDA0D3E2}" name="Column1" dataDxfId="4">
      <calculatedColumnFormula>OPM[[#This Row],[minprod]]*100</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2"/>
  <sheetViews>
    <sheetView workbookViewId="0">
      <selection activeCell="A2" sqref="A2:J82"/>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v>0.36235850021725391</v>
      </c>
      <c r="B2">
        <v>14.45860639327968</v>
      </c>
      <c r="C2" t="s">
        <v>10</v>
      </c>
      <c r="D2">
        <v>0.39303568407219031</v>
      </c>
      <c r="E2">
        <v>1</v>
      </c>
      <c r="F2" t="s">
        <v>11</v>
      </c>
      <c r="G2" t="s">
        <v>46</v>
      </c>
      <c r="H2">
        <v>0.9549999237060548</v>
      </c>
      <c r="I2">
        <v>0.1</v>
      </c>
      <c r="J2" t="s">
        <v>49</v>
      </c>
    </row>
    <row r="3" spans="1:10" x14ac:dyDescent="0.35">
      <c r="A3">
        <v>0.36235850024051691</v>
      </c>
      <c r="B3">
        <v>14.458609643866479</v>
      </c>
      <c r="C3" t="s">
        <v>10</v>
      </c>
      <c r="D3">
        <v>0.39303568409742268</v>
      </c>
      <c r="E3">
        <v>1</v>
      </c>
      <c r="F3" t="s">
        <v>11</v>
      </c>
      <c r="G3" t="s">
        <v>47</v>
      </c>
      <c r="H3">
        <v>0.38299989700317377</v>
      </c>
      <c r="I3">
        <v>0.1</v>
      </c>
      <c r="J3" t="s">
        <v>49</v>
      </c>
    </row>
    <row r="4" spans="1:10" x14ac:dyDescent="0.35">
      <c r="A4">
        <v>0.36235850027147481</v>
      </c>
      <c r="B4">
        <v>7.8774526331303516</v>
      </c>
      <c r="C4" t="s">
        <v>10</v>
      </c>
      <c r="D4">
        <v>0.39303568413100148</v>
      </c>
      <c r="E4">
        <v>1</v>
      </c>
      <c r="F4" t="s">
        <v>11</v>
      </c>
      <c r="G4" t="s">
        <v>48</v>
      </c>
      <c r="H4">
        <v>0.37999987602233881</v>
      </c>
      <c r="I4">
        <v>0.1</v>
      </c>
      <c r="J4" t="s">
        <v>49</v>
      </c>
    </row>
    <row r="5" spans="1:10" x14ac:dyDescent="0.35">
      <c r="A5">
        <v>0.36235850021725252</v>
      </c>
      <c r="B5">
        <v>14.45860685453998</v>
      </c>
      <c r="C5" t="s">
        <v>10</v>
      </c>
      <c r="D5">
        <v>0.3930356840721887</v>
      </c>
      <c r="E5">
        <v>1</v>
      </c>
      <c r="F5" t="s">
        <v>11</v>
      </c>
      <c r="G5" t="s">
        <v>46</v>
      </c>
      <c r="H5">
        <v>0.9459998607635498</v>
      </c>
      <c r="I5">
        <v>0.2</v>
      </c>
      <c r="J5" t="s">
        <v>49</v>
      </c>
    </row>
    <row r="6" spans="1:10" x14ac:dyDescent="0.35">
      <c r="A6">
        <v>0.36235850021621208</v>
      </c>
      <c r="B6">
        <v>14.4586034699773</v>
      </c>
      <c r="C6" t="s">
        <v>10</v>
      </c>
      <c r="D6">
        <v>0.39303568407106032</v>
      </c>
      <c r="E6">
        <v>1</v>
      </c>
      <c r="F6" t="s">
        <v>11</v>
      </c>
      <c r="G6" t="s">
        <v>47</v>
      </c>
      <c r="H6">
        <v>0.45099997520446777</v>
      </c>
      <c r="I6">
        <v>0.2</v>
      </c>
      <c r="J6" t="s">
        <v>49</v>
      </c>
    </row>
    <row r="7" spans="1:10" x14ac:dyDescent="0.35">
      <c r="A7">
        <v>0.36235850027147481</v>
      </c>
      <c r="B7">
        <v>7.8774526331303516</v>
      </c>
      <c r="C7" t="s">
        <v>10</v>
      </c>
      <c r="D7">
        <v>0.39303568413100148</v>
      </c>
      <c r="E7">
        <v>1</v>
      </c>
      <c r="F7" t="s">
        <v>11</v>
      </c>
      <c r="G7" t="s">
        <v>48</v>
      </c>
      <c r="H7">
        <v>0.39999985694885248</v>
      </c>
      <c r="I7">
        <v>0.2</v>
      </c>
      <c r="J7" t="s">
        <v>49</v>
      </c>
    </row>
    <row r="8" spans="1:10" x14ac:dyDescent="0.35">
      <c r="A8">
        <v>0.36235850021725741</v>
      </c>
      <c r="B8">
        <v>14.45860640104539</v>
      </c>
      <c r="C8" t="s">
        <v>10</v>
      </c>
      <c r="D8">
        <v>0.39303568407219408</v>
      </c>
      <c r="E8">
        <v>1</v>
      </c>
      <c r="F8" t="s">
        <v>11</v>
      </c>
      <c r="G8" t="s">
        <v>46</v>
      </c>
      <c r="H8">
        <v>1.136999845504761</v>
      </c>
      <c r="I8">
        <v>0.3</v>
      </c>
      <c r="J8" t="s">
        <v>49</v>
      </c>
    </row>
    <row r="9" spans="1:10" x14ac:dyDescent="0.35">
      <c r="A9">
        <v>0.36235850021621219</v>
      </c>
      <c r="B9">
        <v>14.458607572598959</v>
      </c>
      <c r="C9" t="s">
        <v>10</v>
      </c>
      <c r="D9">
        <v>0.39303568407106038</v>
      </c>
      <c r="E9">
        <v>1</v>
      </c>
      <c r="F9" t="s">
        <v>11</v>
      </c>
      <c r="G9" t="s">
        <v>47</v>
      </c>
      <c r="H9">
        <v>0.41100001335144037</v>
      </c>
      <c r="I9">
        <v>0.3</v>
      </c>
      <c r="J9" t="s">
        <v>49</v>
      </c>
    </row>
    <row r="10" spans="1:10" x14ac:dyDescent="0.35">
      <c r="A10">
        <v>0.36235850027147481</v>
      </c>
      <c r="B10">
        <v>7.8774526331303516</v>
      </c>
      <c r="C10" t="s">
        <v>10</v>
      </c>
      <c r="D10">
        <v>0.39303568413100148</v>
      </c>
      <c r="E10">
        <v>1</v>
      </c>
      <c r="F10" t="s">
        <v>11</v>
      </c>
      <c r="G10" t="s">
        <v>48</v>
      </c>
      <c r="H10">
        <v>0.37800002098083491</v>
      </c>
      <c r="I10">
        <v>0.3</v>
      </c>
      <c r="J10" t="s">
        <v>49</v>
      </c>
    </row>
    <row r="11" spans="1:10" x14ac:dyDescent="0.35">
      <c r="A11">
        <v>0.74527794990969554</v>
      </c>
      <c r="B11">
        <v>3.8016447889916418</v>
      </c>
      <c r="C11" t="s">
        <v>10</v>
      </c>
      <c r="D11">
        <v>0.80837300267843737</v>
      </c>
      <c r="E11">
        <v>1</v>
      </c>
      <c r="F11" t="s">
        <v>12</v>
      </c>
      <c r="G11" t="s">
        <v>46</v>
      </c>
      <c r="H11">
        <v>1.7070000171661379</v>
      </c>
      <c r="I11">
        <v>0.4</v>
      </c>
      <c r="J11" t="s">
        <v>49</v>
      </c>
    </row>
    <row r="12" spans="1:10" x14ac:dyDescent="0.35">
      <c r="A12">
        <v>0.74529329437933889</v>
      </c>
      <c r="B12">
        <v>3.8008553425741058</v>
      </c>
      <c r="C12" t="s">
        <v>10</v>
      </c>
      <c r="D12">
        <v>0.80838964620720621</v>
      </c>
      <c r="E12">
        <v>1</v>
      </c>
      <c r="F12" t="s">
        <v>12</v>
      </c>
      <c r="G12" t="s">
        <v>47</v>
      </c>
      <c r="H12">
        <v>0.37699985504150391</v>
      </c>
      <c r="I12">
        <v>0.4</v>
      </c>
      <c r="J12" t="s">
        <v>49</v>
      </c>
    </row>
    <row r="13" spans="1:10" x14ac:dyDescent="0.35">
      <c r="A13">
        <v>0.74529329425272861</v>
      </c>
      <c r="B13">
        <v>3.8006531917278048</v>
      </c>
      <c r="C13" t="s">
        <v>10</v>
      </c>
      <c r="D13">
        <v>0.80838964606987718</v>
      </c>
      <c r="E13">
        <v>1</v>
      </c>
      <c r="F13" t="s">
        <v>12</v>
      </c>
      <c r="G13" t="s">
        <v>48</v>
      </c>
      <c r="H13">
        <v>0.36400008201599121</v>
      </c>
      <c r="I13">
        <v>0.4</v>
      </c>
      <c r="J13" t="s">
        <v>49</v>
      </c>
    </row>
    <row r="14" spans="1:10" x14ac:dyDescent="0.35">
      <c r="A14">
        <v>0.74526831372761038</v>
      </c>
      <c r="B14">
        <v>3.8021424945594862</v>
      </c>
      <c r="C14" t="s">
        <v>10</v>
      </c>
      <c r="D14">
        <v>0.80836255069948448</v>
      </c>
      <c r="E14">
        <v>1</v>
      </c>
      <c r="F14" t="s">
        <v>12</v>
      </c>
      <c r="G14" t="s">
        <v>46</v>
      </c>
      <c r="H14">
        <v>0.99500012397766124</v>
      </c>
      <c r="I14">
        <v>0.5</v>
      </c>
      <c r="J14" t="s">
        <v>49</v>
      </c>
    </row>
    <row r="15" spans="1:10" x14ac:dyDescent="0.35">
      <c r="A15">
        <v>0.74529329437933156</v>
      </c>
      <c r="B15">
        <v>3.8008553430283318</v>
      </c>
      <c r="C15" t="s">
        <v>10</v>
      </c>
      <c r="D15">
        <v>0.80838964620719833</v>
      </c>
      <c r="E15">
        <v>1</v>
      </c>
      <c r="F15" t="s">
        <v>12</v>
      </c>
      <c r="G15" t="s">
        <v>47</v>
      </c>
      <c r="H15">
        <v>0.36899995803833008</v>
      </c>
      <c r="I15">
        <v>0.5</v>
      </c>
      <c r="J15" t="s">
        <v>49</v>
      </c>
    </row>
    <row r="16" spans="1:10" x14ac:dyDescent="0.35">
      <c r="A16">
        <v>0.74529329425272861</v>
      </c>
      <c r="B16">
        <v>3.8006531917278048</v>
      </c>
      <c r="C16" t="s">
        <v>10</v>
      </c>
      <c r="D16">
        <v>0.80838964606987718</v>
      </c>
      <c r="E16">
        <v>1</v>
      </c>
      <c r="F16" t="s">
        <v>12</v>
      </c>
      <c r="G16" t="s">
        <v>48</v>
      </c>
      <c r="H16">
        <v>0.3470001220703125</v>
      </c>
      <c r="I16">
        <v>0.5</v>
      </c>
      <c r="J16" t="s">
        <v>49</v>
      </c>
    </row>
    <row r="17" spans="1:10" x14ac:dyDescent="0.35">
      <c r="A17">
        <v>0.74528838963483368</v>
      </c>
      <c r="B17">
        <v>3.801107885272033</v>
      </c>
      <c r="C17" t="s">
        <v>10</v>
      </c>
      <c r="D17">
        <v>0.80838432622820577</v>
      </c>
      <c r="E17">
        <v>1</v>
      </c>
      <c r="F17" t="s">
        <v>12</v>
      </c>
      <c r="G17" t="s">
        <v>46</v>
      </c>
      <c r="H17">
        <v>1.233999967575073</v>
      </c>
      <c r="I17">
        <v>0.6</v>
      </c>
      <c r="J17" t="s">
        <v>49</v>
      </c>
    </row>
    <row r="18" spans="1:10" x14ac:dyDescent="0.35">
      <c r="A18">
        <v>0.74529329437933545</v>
      </c>
      <c r="B18">
        <v>3.80085584463566</v>
      </c>
      <c r="C18" t="s">
        <v>10</v>
      </c>
      <c r="D18">
        <v>0.80838964620720255</v>
      </c>
      <c r="E18">
        <v>1</v>
      </c>
      <c r="F18" t="s">
        <v>12</v>
      </c>
      <c r="G18" t="s">
        <v>47</v>
      </c>
      <c r="H18">
        <v>0.37700009346008301</v>
      </c>
      <c r="I18">
        <v>0.6</v>
      </c>
      <c r="J18" t="s">
        <v>49</v>
      </c>
    </row>
    <row r="19" spans="1:10" x14ac:dyDescent="0.35">
      <c r="A19">
        <v>0.74529329425545432</v>
      </c>
      <c r="B19">
        <v>3.8006531917157562</v>
      </c>
      <c r="C19" t="s">
        <v>10</v>
      </c>
      <c r="D19">
        <v>0.80838964607283359</v>
      </c>
      <c r="E19">
        <v>1</v>
      </c>
      <c r="F19" t="s">
        <v>12</v>
      </c>
      <c r="G19" t="s">
        <v>48</v>
      </c>
      <c r="H19">
        <v>0.34299993515014648</v>
      </c>
      <c r="I19">
        <v>0.6</v>
      </c>
      <c r="J19" t="s">
        <v>49</v>
      </c>
    </row>
    <row r="20" spans="1:10" x14ac:dyDescent="0.35">
      <c r="A20">
        <v>0.74529329435708735</v>
      </c>
      <c r="B20">
        <v>3.8008558528689669</v>
      </c>
      <c r="C20" t="s">
        <v>10</v>
      </c>
      <c r="D20">
        <v>0.80838964618307085</v>
      </c>
      <c r="E20">
        <v>1</v>
      </c>
      <c r="F20" t="s">
        <v>12</v>
      </c>
      <c r="G20" t="s">
        <v>46</v>
      </c>
      <c r="H20">
        <v>1.3580000400543211</v>
      </c>
      <c r="I20">
        <v>0.7</v>
      </c>
      <c r="J20" t="s">
        <v>49</v>
      </c>
    </row>
    <row r="21" spans="1:10" x14ac:dyDescent="0.35">
      <c r="A21">
        <v>0.74529329433987934</v>
      </c>
      <c r="B21">
        <v>3.8008536646750288</v>
      </c>
      <c r="C21" t="s">
        <v>10</v>
      </c>
      <c r="D21">
        <v>0.80838964616440601</v>
      </c>
      <c r="E21">
        <v>1</v>
      </c>
      <c r="F21" t="s">
        <v>12</v>
      </c>
      <c r="G21" t="s">
        <v>47</v>
      </c>
      <c r="H21">
        <v>0.41499996185302729</v>
      </c>
      <c r="I21">
        <v>0.7</v>
      </c>
      <c r="J21" t="s">
        <v>49</v>
      </c>
    </row>
    <row r="22" spans="1:10" x14ac:dyDescent="0.35">
      <c r="A22">
        <v>0.74529329435701897</v>
      </c>
      <c r="B22">
        <v>3.800653192147458</v>
      </c>
      <c r="C22" t="s">
        <v>10</v>
      </c>
      <c r="D22">
        <v>0.80838964618299669</v>
      </c>
      <c r="E22">
        <v>1</v>
      </c>
      <c r="F22" t="s">
        <v>12</v>
      </c>
      <c r="G22" t="s">
        <v>48</v>
      </c>
      <c r="H22">
        <v>0.38199996948242188</v>
      </c>
      <c r="I22">
        <v>0.7</v>
      </c>
      <c r="J22" t="s">
        <v>49</v>
      </c>
    </row>
    <row r="23" spans="1:10" x14ac:dyDescent="0.35">
      <c r="A23">
        <v>0.74529329435709579</v>
      </c>
      <c r="B23">
        <v>3.800855741536791</v>
      </c>
      <c r="C23" t="s">
        <v>10</v>
      </c>
      <c r="D23">
        <v>0.80838964618308007</v>
      </c>
      <c r="E23">
        <v>1</v>
      </c>
      <c r="F23" t="s">
        <v>12</v>
      </c>
      <c r="G23" t="s">
        <v>46</v>
      </c>
      <c r="H23">
        <v>1.405999898910522</v>
      </c>
      <c r="I23">
        <v>0.8</v>
      </c>
      <c r="J23" t="s">
        <v>49</v>
      </c>
    </row>
    <row r="24" spans="1:10" x14ac:dyDescent="0.35">
      <c r="A24">
        <v>0.74529329437933534</v>
      </c>
      <c r="B24">
        <v>3.8008554215031651</v>
      </c>
      <c r="C24" t="s">
        <v>10</v>
      </c>
      <c r="D24">
        <v>0.80838964620720233</v>
      </c>
      <c r="E24">
        <v>1</v>
      </c>
      <c r="F24" t="s">
        <v>12</v>
      </c>
      <c r="G24" t="s">
        <v>47</v>
      </c>
      <c r="H24">
        <v>0.3630001544952392</v>
      </c>
      <c r="I24">
        <v>0.8</v>
      </c>
      <c r="J24" t="s">
        <v>49</v>
      </c>
    </row>
    <row r="25" spans="1:10" x14ac:dyDescent="0.35">
      <c r="A25">
        <v>0.74529329432790647</v>
      </c>
      <c r="B25">
        <v>3.8006531918673829</v>
      </c>
      <c r="C25" t="s">
        <v>10</v>
      </c>
      <c r="D25">
        <v>0.80838964615141951</v>
      </c>
      <c r="E25">
        <v>1</v>
      </c>
      <c r="F25" t="s">
        <v>12</v>
      </c>
      <c r="G25" t="s">
        <v>48</v>
      </c>
      <c r="H25">
        <v>0.35100007057189941</v>
      </c>
      <c r="I25">
        <v>0.8</v>
      </c>
      <c r="J25" t="s">
        <v>49</v>
      </c>
    </row>
    <row r="26" spans="1:10" x14ac:dyDescent="0.35">
      <c r="A26">
        <v>0.84458649932202834</v>
      </c>
      <c r="B26">
        <v>1.6427135713859651</v>
      </c>
      <c r="C26" t="s">
        <v>10</v>
      </c>
      <c r="D26">
        <v>0.91608899010274625</v>
      </c>
      <c r="E26">
        <v>1</v>
      </c>
      <c r="F26" t="s">
        <v>13</v>
      </c>
      <c r="G26" t="s">
        <v>46</v>
      </c>
      <c r="H26">
        <v>1.0399999618530269</v>
      </c>
      <c r="I26">
        <v>0.9</v>
      </c>
      <c r="J26" t="s">
        <v>49</v>
      </c>
    </row>
    <row r="27" spans="1:10" x14ac:dyDescent="0.35">
      <c r="A27">
        <v>0.84458649934639907</v>
      </c>
      <c r="B27">
        <v>1.6424682436901039</v>
      </c>
      <c r="C27" t="s">
        <v>10</v>
      </c>
      <c r="D27">
        <v>0.91608899012918021</v>
      </c>
      <c r="E27">
        <v>1</v>
      </c>
      <c r="F27" t="s">
        <v>13</v>
      </c>
      <c r="G27" t="s">
        <v>47</v>
      </c>
      <c r="H27">
        <v>0.37800002098083491</v>
      </c>
      <c r="I27">
        <v>0.9</v>
      </c>
      <c r="J27" t="s">
        <v>49</v>
      </c>
    </row>
    <row r="28" spans="1:10" x14ac:dyDescent="0.35">
      <c r="A28">
        <v>0.84458649923016249</v>
      </c>
      <c r="B28">
        <v>1.642462483262336</v>
      </c>
      <c r="C28" t="s">
        <v>10</v>
      </c>
      <c r="D28">
        <v>0.91608899000310318</v>
      </c>
      <c r="E28">
        <v>1</v>
      </c>
      <c r="F28" t="s">
        <v>13</v>
      </c>
      <c r="G28" t="s">
        <v>48</v>
      </c>
      <c r="H28">
        <v>0.39499998092651362</v>
      </c>
      <c r="I28">
        <v>0.9</v>
      </c>
      <c r="J28" t="s">
        <v>49</v>
      </c>
    </row>
    <row r="29" spans="1:10" x14ac:dyDescent="0.35">
      <c r="A29">
        <v>0.1457566415531992</v>
      </c>
      <c r="B29">
        <v>17.400341957722048</v>
      </c>
      <c r="C29" t="s">
        <v>10</v>
      </c>
      <c r="D29">
        <v>0.15809636392296481</v>
      </c>
      <c r="E29">
        <v>2</v>
      </c>
      <c r="F29" t="s">
        <v>14</v>
      </c>
      <c r="G29" t="s">
        <v>46</v>
      </c>
      <c r="H29">
        <v>1.747999906539917</v>
      </c>
      <c r="I29">
        <v>0.1</v>
      </c>
      <c r="J29" t="s">
        <v>49</v>
      </c>
    </row>
    <row r="30" spans="1:10" x14ac:dyDescent="0.35">
      <c r="A30">
        <v>0.14575664155210749</v>
      </c>
      <c r="B30">
        <v>17.40033989559079</v>
      </c>
      <c r="C30" t="s">
        <v>10</v>
      </c>
      <c r="D30">
        <v>0.1580963639217807</v>
      </c>
      <c r="E30">
        <v>2</v>
      </c>
      <c r="F30" t="s">
        <v>14</v>
      </c>
      <c r="G30" t="s">
        <v>47</v>
      </c>
      <c r="H30">
        <v>1.6419999599456789</v>
      </c>
      <c r="I30">
        <v>0.1</v>
      </c>
      <c r="J30" t="s">
        <v>49</v>
      </c>
    </row>
    <row r="31" spans="1:10" x14ac:dyDescent="0.35">
      <c r="A31">
        <v>0.36235850021597299</v>
      </c>
      <c r="B31">
        <v>14.458375964599311</v>
      </c>
      <c r="C31" t="s">
        <v>10</v>
      </c>
      <c r="D31">
        <v>0.39303568407080097</v>
      </c>
      <c r="E31">
        <v>2</v>
      </c>
      <c r="F31" t="s">
        <v>15</v>
      </c>
      <c r="G31" t="s">
        <v>48</v>
      </c>
      <c r="H31">
        <v>1.469000101089478</v>
      </c>
      <c r="I31">
        <v>0.1</v>
      </c>
      <c r="J31" t="s">
        <v>49</v>
      </c>
    </row>
    <row r="32" spans="1:10" x14ac:dyDescent="0.35">
      <c r="A32">
        <v>0.25474929064643098</v>
      </c>
      <c r="B32">
        <v>16.05164353507379</v>
      </c>
      <c r="C32" t="s">
        <v>10</v>
      </c>
      <c r="D32">
        <v>0.2763163045881204</v>
      </c>
      <c r="E32">
        <v>2</v>
      </c>
      <c r="F32" t="s">
        <v>16</v>
      </c>
      <c r="G32" t="s">
        <v>46</v>
      </c>
      <c r="H32">
        <v>2.4309999942779541</v>
      </c>
      <c r="I32">
        <v>0.2</v>
      </c>
      <c r="J32" t="s">
        <v>49</v>
      </c>
    </row>
    <row r="33" spans="1:10" x14ac:dyDescent="0.35">
      <c r="A33">
        <v>0.18438961880747229</v>
      </c>
      <c r="B33">
        <v>17.331383320336851</v>
      </c>
      <c r="C33" t="s">
        <v>10</v>
      </c>
      <c r="D33">
        <v>0.19999999978020239</v>
      </c>
      <c r="E33">
        <v>2</v>
      </c>
      <c r="F33" t="s">
        <v>17</v>
      </c>
      <c r="G33" t="s">
        <v>47</v>
      </c>
      <c r="H33">
        <v>1.5870001316070561</v>
      </c>
      <c r="I33">
        <v>0.2</v>
      </c>
      <c r="J33" t="s">
        <v>49</v>
      </c>
    </row>
    <row r="34" spans="1:10" x14ac:dyDescent="0.35">
      <c r="A34">
        <v>0.36235850021701749</v>
      </c>
      <c r="B34">
        <v>14.36625444978908</v>
      </c>
      <c r="C34" t="s">
        <v>10</v>
      </c>
      <c r="D34">
        <v>0.3930356840719339</v>
      </c>
      <c r="E34">
        <v>2</v>
      </c>
      <c r="F34" t="s">
        <v>15</v>
      </c>
      <c r="G34" t="s">
        <v>48</v>
      </c>
      <c r="H34">
        <v>1.385999917984009</v>
      </c>
      <c r="I34">
        <v>0.2</v>
      </c>
      <c r="J34" t="s">
        <v>49</v>
      </c>
    </row>
    <row r="35" spans="1:10" x14ac:dyDescent="0.35">
      <c r="A35">
        <v>0.3603180144503359</v>
      </c>
      <c r="B35">
        <v>14.473177379653499</v>
      </c>
      <c r="C35" t="s">
        <v>10</v>
      </c>
      <c r="D35">
        <v>0.3908224512688771</v>
      </c>
      <c r="E35">
        <v>2</v>
      </c>
      <c r="F35" t="s">
        <v>18</v>
      </c>
      <c r="G35" t="s">
        <v>46</v>
      </c>
      <c r="H35">
        <v>1.6730000972747801</v>
      </c>
      <c r="I35">
        <v>0.3</v>
      </c>
      <c r="J35" t="s">
        <v>49</v>
      </c>
    </row>
    <row r="36" spans="1:10" x14ac:dyDescent="0.35">
      <c r="A36">
        <v>0.27658442838583142</v>
      </c>
      <c r="B36">
        <v>15.997073093620431</v>
      </c>
      <c r="C36" t="s">
        <v>10</v>
      </c>
      <c r="D36">
        <v>0.29999999985971021</v>
      </c>
      <c r="E36">
        <v>2</v>
      </c>
      <c r="F36" t="s">
        <v>19</v>
      </c>
      <c r="G36" t="s">
        <v>47</v>
      </c>
      <c r="H36">
        <v>1.471999883651733</v>
      </c>
      <c r="I36">
        <v>0.3</v>
      </c>
      <c r="J36" t="s">
        <v>49</v>
      </c>
    </row>
    <row r="37" spans="1:10" x14ac:dyDescent="0.35">
      <c r="A37">
        <v>0.36235850020276089</v>
      </c>
      <c r="B37">
        <v>14.320193646445169</v>
      </c>
      <c r="C37" t="s">
        <v>10</v>
      </c>
      <c r="D37">
        <v>0.39303568405647032</v>
      </c>
      <c r="E37">
        <v>2</v>
      </c>
      <c r="F37" t="s">
        <v>15</v>
      </c>
      <c r="G37" t="s">
        <v>48</v>
      </c>
      <c r="H37">
        <v>1.445000171661377</v>
      </c>
      <c r="I37">
        <v>0.3</v>
      </c>
      <c r="J37" t="s">
        <v>49</v>
      </c>
    </row>
    <row r="38" spans="1:10" x14ac:dyDescent="0.35">
      <c r="A38">
        <v>0.62035381289083369</v>
      </c>
      <c r="B38">
        <v>6.4883357324925246</v>
      </c>
      <c r="C38" t="s">
        <v>10</v>
      </c>
      <c r="D38">
        <v>0.67287281813495781</v>
      </c>
      <c r="E38">
        <v>2</v>
      </c>
      <c r="F38" t="s">
        <v>20</v>
      </c>
      <c r="G38" t="s">
        <v>46</v>
      </c>
      <c r="H38">
        <v>1.976999998092652</v>
      </c>
      <c r="I38">
        <v>0.4</v>
      </c>
      <c r="J38" t="s">
        <v>49</v>
      </c>
    </row>
    <row r="39" spans="1:10" x14ac:dyDescent="0.35">
      <c r="A39">
        <v>0.3687792377895675</v>
      </c>
      <c r="B39">
        <v>14.662762924497651</v>
      </c>
      <c r="C39" t="s">
        <v>10</v>
      </c>
      <c r="D39">
        <v>0.39999999974981137</v>
      </c>
      <c r="E39">
        <v>2</v>
      </c>
      <c r="F39" t="s">
        <v>17</v>
      </c>
      <c r="G39" t="s">
        <v>47</v>
      </c>
      <c r="H39">
        <v>1.5179998874664311</v>
      </c>
      <c r="I39">
        <v>0.4</v>
      </c>
      <c r="J39" t="s">
        <v>49</v>
      </c>
    </row>
    <row r="40" spans="1:10" x14ac:dyDescent="0.35">
      <c r="A40">
        <v>0.6203885850441262</v>
      </c>
      <c r="B40">
        <v>6.4585467942531896</v>
      </c>
      <c r="C40" t="s">
        <v>10</v>
      </c>
      <c r="D40">
        <v>0.67291053409042123</v>
      </c>
      <c r="E40">
        <v>2</v>
      </c>
      <c r="F40" t="s">
        <v>20</v>
      </c>
      <c r="G40" t="s">
        <v>48</v>
      </c>
      <c r="H40">
        <v>1.4079999923706059</v>
      </c>
      <c r="I40">
        <v>0.4</v>
      </c>
      <c r="J40" t="s">
        <v>49</v>
      </c>
    </row>
    <row r="41" spans="1:10" x14ac:dyDescent="0.35">
      <c r="A41">
        <v>0.62037218042219444</v>
      </c>
      <c r="B41">
        <v>6.4737928523222532</v>
      </c>
      <c r="C41" t="s">
        <v>10</v>
      </c>
      <c r="D41">
        <v>0.67289274065712512</v>
      </c>
      <c r="E41">
        <v>2</v>
      </c>
      <c r="F41" t="s">
        <v>21</v>
      </c>
      <c r="G41" t="s">
        <v>46</v>
      </c>
      <c r="H41">
        <v>2.0769999027252202</v>
      </c>
      <c r="I41">
        <v>0.5</v>
      </c>
      <c r="J41" t="s">
        <v>49</v>
      </c>
    </row>
    <row r="42" spans="1:10" x14ac:dyDescent="0.35">
      <c r="A42">
        <v>0.460974030662328</v>
      </c>
      <c r="B42">
        <v>13.328453433240201</v>
      </c>
      <c r="C42" t="s">
        <v>10</v>
      </c>
      <c r="D42">
        <v>0.4999999817094285</v>
      </c>
      <c r="E42">
        <v>2</v>
      </c>
      <c r="F42" t="s">
        <v>17</v>
      </c>
      <c r="G42" t="s">
        <v>47</v>
      </c>
      <c r="H42">
        <v>1.630000114440918</v>
      </c>
      <c r="I42">
        <v>0.5</v>
      </c>
      <c r="J42" t="s">
        <v>49</v>
      </c>
    </row>
    <row r="43" spans="1:10" x14ac:dyDescent="0.35">
      <c r="A43">
        <v>0.62038858527170593</v>
      </c>
      <c r="B43">
        <v>6.4585467958730236</v>
      </c>
      <c r="C43" t="s">
        <v>10</v>
      </c>
      <c r="D43">
        <v>0.67291053433726777</v>
      </c>
      <c r="E43">
        <v>2</v>
      </c>
      <c r="F43" t="s">
        <v>21</v>
      </c>
      <c r="G43" t="s">
        <v>48</v>
      </c>
      <c r="H43">
        <v>1.301000118255615</v>
      </c>
      <c r="I43">
        <v>0.5</v>
      </c>
      <c r="J43" t="s">
        <v>49</v>
      </c>
    </row>
    <row r="44" spans="1:10" x14ac:dyDescent="0.35">
      <c r="A44">
        <v>0.62038375988354844</v>
      </c>
      <c r="B44">
        <v>6.4645655629525081</v>
      </c>
      <c r="C44" t="s">
        <v>10</v>
      </c>
      <c r="D44">
        <v>0.67290530043290442</v>
      </c>
      <c r="E44">
        <v>2</v>
      </c>
      <c r="F44" t="s">
        <v>21</v>
      </c>
      <c r="G44" t="s">
        <v>46</v>
      </c>
      <c r="H44">
        <v>2.4190001487731929</v>
      </c>
      <c r="I44">
        <v>0.6</v>
      </c>
      <c r="J44" t="s">
        <v>49</v>
      </c>
    </row>
    <row r="45" spans="1:10" x14ac:dyDescent="0.35">
      <c r="A45">
        <v>0.55316884152125567</v>
      </c>
      <c r="B45">
        <v>11.994143096229489</v>
      </c>
      <c r="C45" t="s">
        <v>10</v>
      </c>
      <c r="D45">
        <v>0.59999998317791747</v>
      </c>
      <c r="E45">
        <v>2</v>
      </c>
      <c r="F45" t="s">
        <v>17</v>
      </c>
      <c r="G45" t="s">
        <v>47</v>
      </c>
      <c r="H45">
        <v>1.370999813079834</v>
      </c>
      <c r="I45">
        <v>0.6</v>
      </c>
      <c r="J45" t="s">
        <v>49</v>
      </c>
    </row>
    <row r="46" spans="1:10" x14ac:dyDescent="0.35">
      <c r="A46">
        <v>0.6203885850360551</v>
      </c>
      <c r="B46">
        <v>6.4607969434937367</v>
      </c>
      <c r="C46" t="s">
        <v>10</v>
      </c>
      <c r="D46">
        <v>0.67291053408166679</v>
      </c>
      <c r="E46">
        <v>2</v>
      </c>
      <c r="F46" t="s">
        <v>21</v>
      </c>
      <c r="G46" t="s">
        <v>48</v>
      </c>
      <c r="H46">
        <v>1.3309998512268071</v>
      </c>
      <c r="I46">
        <v>0.6</v>
      </c>
      <c r="J46" t="s">
        <v>49</v>
      </c>
    </row>
    <row r="47" spans="1:10" x14ac:dyDescent="0.35">
      <c r="A47">
        <v>0.64536365238018334</v>
      </c>
      <c r="B47">
        <v>10.435411605673581</v>
      </c>
      <c r="C47" t="s">
        <v>10</v>
      </c>
      <c r="D47">
        <v>0.69999998464640634</v>
      </c>
      <c r="E47">
        <v>2</v>
      </c>
      <c r="F47" t="s">
        <v>22</v>
      </c>
      <c r="G47" t="s">
        <v>46</v>
      </c>
      <c r="H47">
        <v>1.1690001487731929</v>
      </c>
      <c r="I47">
        <v>0.7</v>
      </c>
      <c r="J47" t="s">
        <v>49</v>
      </c>
    </row>
    <row r="48" spans="1:10" x14ac:dyDescent="0.35">
      <c r="A48">
        <v>0.71348806470840109</v>
      </c>
      <c r="B48">
        <v>4.4290967790397264</v>
      </c>
      <c r="C48" t="s">
        <v>10</v>
      </c>
      <c r="D48">
        <v>0.77389179340867831</v>
      </c>
      <c r="E48">
        <v>2</v>
      </c>
      <c r="F48" t="s">
        <v>23</v>
      </c>
      <c r="G48" t="s">
        <v>47</v>
      </c>
      <c r="H48">
        <v>1.55400013923645</v>
      </c>
      <c r="I48">
        <v>0.7</v>
      </c>
      <c r="J48" t="s">
        <v>49</v>
      </c>
    </row>
    <row r="49" spans="1:10" x14ac:dyDescent="0.35">
      <c r="A49">
        <v>0.71348806480739768</v>
      </c>
      <c r="B49">
        <v>4.4264297004361328</v>
      </c>
      <c r="C49" t="s">
        <v>10</v>
      </c>
      <c r="D49">
        <v>0.77389179351605597</v>
      </c>
      <c r="E49">
        <v>2</v>
      </c>
      <c r="F49" t="s">
        <v>23</v>
      </c>
      <c r="G49" t="s">
        <v>48</v>
      </c>
      <c r="H49">
        <v>1.424999952316284</v>
      </c>
      <c r="I49">
        <v>0.7</v>
      </c>
      <c r="J49" t="s">
        <v>49</v>
      </c>
    </row>
    <row r="50" spans="1:10" x14ac:dyDescent="0.35">
      <c r="A50">
        <v>0.73755846323911101</v>
      </c>
      <c r="B50">
        <v>6.9555023080218907</v>
      </c>
      <c r="C50" t="s">
        <v>10</v>
      </c>
      <c r="D50">
        <v>0.79999998611489531</v>
      </c>
      <c r="E50">
        <v>2</v>
      </c>
      <c r="F50" t="s">
        <v>24</v>
      </c>
      <c r="G50" t="s">
        <v>46</v>
      </c>
      <c r="H50">
        <v>1.6700000762939451</v>
      </c>
      <c r="I50">
        <v>0.8</v>
      </c>
      <c r="J50" t="s">
        <v>49</v>
      </c>
    </row>
    <row r="51" spans="1:10" x14ac:dyDescent="0.35">
      <c r="A51">
        <v>0.74005944533588885</v>
      </c>
      <c r="B51">
        <v>3.8495268304306181</v>
      </c>
      <c r="C51" t="s">
        <v>10</v>
      </c>
      <c r="D51">
        <v>0.80271270075707979</v>
      </c>
      <c r="E51">
        <v>2</v>
      </c>
      <c r="F51" t="s">
        <v>25</v>
      </c>
      <c r="G51" t="s">
        <v>47</v>
      </c>
      <c r="H51">
        <v>1.3890001773834231</v>
      </c>
      <c r="I51">
        <v>0.8</v>
      </c>
      <c r="J51" t="s">
        <v>49</v>
      </c>
    </row>
    <row r="52" spans="1:10" x14ac:dyDescent="0.35">
      <c r="A52">
        <v>0.74005944533716339</v>
      </c>
      <c r="B52">
        <v>3.8464462594896238</v>
      </c>
      <c r="C52" t="s">
        <v>10</v>
      </c>
      <c r="D52">
        <v>0.80271270075846224</v>
      </c>
      <c r="E52">
        <v>2</v>
      </c>
      <c r="F52" t="s">
        <v>25</v>
      </c>
      <c r="G52" t="s">
        <v>48</v>
      </c>
      <c r="H52">
        <v>1.221999883651733</v>
      </c>
      <c r="I52">
        <v>0.8</v>
      </c>
      <c r="J52" t="s">
        <v>49</v>
      </c>
    </row>
    <row r="53" spans="1:10" x14ac:dyDescent="0.35">
      <c r="A53">
        <v>0.8297532747965306</v>
      </c>
      <c r="B53">
        <v>3.2714245606392969</v>
      </c>
      <c r="C53" t="s">
        <v>10</v>
      </c>
      <c r="D53">
        <v>0.89999998834101025</v>
      </c>
      <c r="E53">
        <v>2</v>
      </c>
      <c r="F53" t="s">
        <v>26</v>
      </c>
      <c r="G53" t="s">
        <v>46</v>
      </c>
      <c r="H53">
        <v>1.5659999847412109</v>
      </c>
      <c r="I53">
        <v>0.9</v>
      </c>
      <c r="J53" t="s">
        <v>49</v>
      </c>
    </row>
    <row r="54" spans="1:10" x14ac:dyDescent="0.35">
      <c r="A54">
        <v>0.8332600902098467</v>
      </c>
      <c r="B54">
        <v>1.8886538625362359</v>
      </c>
      <c r="C54" t="s">
        <v>10</v>
      </c>
      <c r="D54">
        <v>0.90380368990744575</v>
      </c>
      <c r="E54">
        <v>2</v>
      </c>
      <c r="F54" t="s">
        <v>27</v>
      </c>
      <c r="G54" t="s">
        <v>47</v>
      </c>
      <c r="H54">
        <v>1.1529998779296879</v>
      </c>
      <c r="I54">
        <v>0.9</v>
      </c>
      <c r="J54" t="s">
        <v>49</v>
      </c>
    </row>
    <row r="55" spans="1:10" x14ac:dyDescent="0.35">
      <c r="A55">
        <v>0.83326009020984071</v>
      </c>
      <c r="B55">
        <v>1.8886480199759981</v>
      </c>
      <c r="C55" t="s">
        <v>10</v>
      </c>
      <c r="D55">
        <v>0.9038036899074392</v>
      </c>
      <c r="E55">
        <v>2</v>
      </c>
      <c r="F55" t="s">
        <v>27</v>
      </c>
      <c r="G55" t="s">
        <v>48</v>
      </c>
      <c r="H55">
        <v>0.92400002479553223</v>
      </c>
      <c r="I55">
        <v>0.9</v>
      </c>
      <c r="J55" t="s">
        <v>49</v>
      </c>
    </row>
    <row r="56" spans="1:10" x14ac:dyDescent="0.35">
      <c r="A56">
        <v>0.14361563366771071</v>
      </c>
      <c r="B56">
        <v>22.684046888905691</v>
      </c>
      <c r="C56" t="s">
        <v>10</v>
      </c>
      <c r="D56">
        <v>0.1557740988225948</v>
      </c>
      <c r="E56">
        <v>3</v>
      </c>
      <c r="F56" t="s">
        <v>28</v>
      </c>
      <c r="G56" t="s">
        <v>46</v>
      </c>
      <c r="H56">
        <v>4.0449998378753662</v>
      </c>
      <c r="I56">
        <v>0.1</v>
      </c>
      <c r="J56" t="s">
        <v>49</v>
      </c>
    </row>
    <row r="57" spans="1:10" x14ac:dyDescent="0.35">
      <c r="A57">
        <v>0.1436157284136102</v>
      </c>
      <c r="B57">
        <v>22.65999622899778</v>
      </c>
      <c r="C57" t="s">
        <v>10</v>
      </c>
      <c r="D57">
        <v>0.15577420158965949</v>
      </c>
      <c r="E57">
        <v>3</v>
      </c>
      <c r="F57" t="s">
        <v>28</v>
      </c>
      <c r="G57" t="s">
        <v>47</v>
      </c>
      <c r="H57">
        <v>5.5529999732971191</v>
      </c>
      <c r="I57">
        <v>0.1</v>
      </c>
      <c r="J57" t="s">
        <v>49</v>
      </c>
    </row>
    <row r="58" spans="1:10" x14ac:dyDescent="0.35">
      <c r="A58">
        <v>0.142388122274305</v>
      </c>
      <c r="B58">
        <v>17.74691014303464</v>
      </c>
      <c r="C58" t="s">
        <v>10</v>
      </c>
      <c r="D58">
        <v>0.15444266660857381</v>
      </c>
      <c r="E58">
        <v>3</v>
      </c>
      <c r="F58" t="s">
        <v>29</v>
      </c>
      <c r="G58" t="s">
        <v>48</v>
      </c>
      <c r="H58">
        <v>5.0520000457763672</v>
      </c>
      <c r="I58">
        <v>0.1</v>
      </c>
      <c r="J58" t="s">
        <v>49</v>
      </c>
    </row>
    <row r="59" spans="1:10" x14ac:dyDescent="0.35">
      <c r="A59">
        <v>0.2488158870020715</v>
      </c>
      <c r="B59">
        <v>16.44599841452758</v>
      </c>
      <c r="C59" t="s">
        <v>10</v>
      </c>
      <c r="D59">
        <v>0.2698805804120929</v>
      </c>
      <c r="E59">
        <v>3</v>
      </c>
      <c r="F59" t="s">
        <v>30</v>
      </c>
      <c r="G59" t="s">
        <v>46</v>
      </c>
      <c r="H59">
        <v>2.875</v>
      </c>
      <c r="I59">
        <v>0.2</v>
      </c>
      <c r="J59" t="s">
        <v>49</v>
      </c>
    </row>
    <row r="60" spans="1:10" x14ac:dyDescent="0.35">
      <c r="A60">
        <v>0.18438961880747229</v>
      </c>
      <c r="B60">
        <v>17.33136742681252</v>
      </c>
      <c r="C60" t="s">
        <v>10</v>
      </c>
      <c r="D60">
        <v>0.19999999978020239</v>
      </c>
      <c r="E60">
        <v>3</v>
      </c>
      <c r="F60" t="s">
        <v>31</v>
      </c>
      <c r="G60" t="s">
        <v>47</v>
      </c>
      <c r="H60">
        <v>6.3990001678466797</v>
      </c>
      <c r="I60">
        <v>0.2</v>
      </c>
      <c r="J60" t="s">
        <v>49</v>
      </c>
    </row>
    <row r="61" spans="1:10" x14ac:dyDescent="0.35">
      <c r="A61">
        <v>0.254749290645371</v>
      </c>
      <c r="B61">
        <v>16.05136145414842</v>
      </c>
      <c r="C61" t="s">
        <v>10</v>
      </c>
      <c r="D61">
        <v>0.27631630458697071</v>
      </c>
      <c r="E61">
        <v>3</v>
      </c>
      <c r="F61" t="s">
        <v>32</v>
      </c>
      <c r="G61" t="s">
        <v>48</v>
      </c>
      <c r="H61">
        <v>4.4070000648498544</v>
      </c>
      <c r="I61">
        <v>0.2</v>
      </c>
      <c r="J61" t="s">
        <v>49</v>
      </c>
    </row>
    <row r="62" spans="1:10" x14ac:dyDescent="0.35">
      <c r="A62">
        <v>0.27658442838583142</v>
      </c>
      <c r="B62">
        <v>15.99707276331978</v>
      </c>
      <c r="C62" t="s">
        <v>10</v>
      </c>
      <c r="D62">
        <v>0.29999999985971021</v>
      </c>
      <c r="E62">
        <v>3</v>
      </c>
      <c r="F62" t="s">
        <v>33</v>
      </c>
      <c r="G62" t="s">
        <v>46</v>
      </c>
      <c r="H62">
        <v>3.7109999656677251</v>
      </c>
      <c r="I62">
        <v>0.3</v>
      </c>
      <c r="J62" t="s">
        <v>49</v>
      </c>
    </row>
    <row r="63" spans="1:10" x14ac:dyDescent="0.35">
      <c r="A63">
        <v>0.27658442838583142</v>
      </c>
      <c r="B63">
        <v>15.997073258977441</v>
      </c>
      <c r="C63" t="s">
        <v>10</v>
      </c>
      <c r="D63">
        <v>0.29999999985971021</v>
      </c>
      <c r="E63">
        <v>3</v>
      </c>
      <c r="F63" t="s">
        <v>34</v>
      </c>
      <c r="G63" t="s">
        <v>47</v>
      </c>
      <c r="H63">
        <v>6.6329998970031738</v>
      </c>
      <c r="I63">
        <v>0.3</v>
      </c>
      <c r="J63" t="s">
        <v>49</v>
      </c>
    </row>
    <row r="64" spans="1:10" x14ac:dyDescent="0.35">
      <c r="A64">
        <v>0.36235850024051702</v>
      </c>
      <c r="B64">
        <v>14.458375964855611</v>
      </c>
      <c r="C64" t="s">
        <v>10</v>
      </c>
      <c r="D64">
        <v>0.39303568409742279</v>
      </c>
      <c r="E64">
        <v>3</v>
      </c>
      <c r="F64" t="s">
        <v>35</v>
      </c>
      <c r="G64" t="s">
        <v>48</v>
      </c>
      <c r="H64">
        <v>4.9650001525878906</v>
      </c>
      <c r="I64">
        <v>0.3</v>
      </c>
      <c r="J64" t="s">
        <v>49</v>
      </c>
    </row>
    <row r="65" spans="1:10" x14ac:dyDescent="0.35">
      <c r="A65">
        <v>0.3687792377895675</v>
      </c>
      <c r="B65">
        <v>14.66276295835506</v>
      </c>
      <c r="C65" t="s">
        <v>10</v>
      </c>
      <c r="D65">
        <v>0.39999999974981137</v>
      </c>
      <c r="E65">
        <v>3</v>
      </c>
      <c r="F65" t="s">
        <v>36</v>
      </c>
      <c r="G65" t="s">
        <v>46</v>
      </c>
      <c r="H65">
        <v>1.592999935150146</v>
      </c>
      <c r="I65">
        <v>0.4</v>
      </c>
      <c r="J65" t="s">
        <v>49</v>
      </c>
    </row>
    <row r="66" spans="1:10" x14ac:dyDescent="0.35">
      <c r="A66">
        <v>0.3687792377895675</v>
      </c>
      <c r="B66">
        <v>14.66276308648564</v>
      </c>
      <c r="C66" t="s">
        <v>10</v>
      </c>
      <c r="D66">
        <v>0.39999999974981137</v>
      </c>
      <c r="E66">
        <v>3</v>
      </c>
      <c r="F66" t="s">
        <v>31</v>
      </c>
      <c r="G66" t="s">
        <v>47</v>
      </c>
      <c r="H66">
        <v>6.2649998664855957</v>
      </c>
      <c r="I66">
        <v>0.4</v>
      </c>
      <c r="J66" t="s">
        <v>49</v>
      </c>
    </row>
    <row r="67" spans="1:10" x14ac:dyDescent="0.35">
      <c r="A67">
        <v>0.59857978364760733</v>
      </c>
      <c r="B67">
        <v>6.9897098467631409</v>
      </c>
      <c r="C67" t="s">
        <v>10</v>
      </c>
      <c r="D67">
        <v>0.64925540479019461</v>
      </c>
      <c r="E67">
        <v>3</v>
      </c>
      <c r="F67" t="s">
        <v>37</v>
      </c>
      <c r="G67" t="s">
        <v>48</v>
      </c>
      <c r="H67">
        <v>4.437999963760376</v>
      </c>
      <c r="I67">
        <v>0.4</v>
      </c>
      <c r="J67" t="s">
        <v>49</v>
      </c>
    </row>
    <row r="68" spans="1:10" x14ac:dyDescent="0.35">
      <c r="A68">
        <v>0.59857395296826987</v>
      </c>
      <c r="B68">
        <v>6.9900142647797168</v>
      </c>
      <c r="C68" t="s">
        <v>10</v>
      </c>
      <c r="D68">
        <v>0.64924908048694074</v>
      </c>
      <c r="E68">
        <v>3</v>
      </c>
      <c r="F68" t="s">
        <v>37</v>
      </c>
      <c r="G68" t="s">
        <v>46</v>
      </c>
      <c r="H68">
        <v>4.4079999923706046</v>
      </c>
      <c r="I68">
        <v>0.5</v>
      </c>
      <c r="J68" t="s">
        <v>49</v>
      </c>
    </row>
    <row r="69" spans="1:10" x14ac:dyDescent="0.35">
      <c r="A69">
        <v>0.460974030662328</v>
      </c>
      <c r="B69">
        <v>13.32845316866042</v>
      </c>
      <c r="C69" t="s">
        <v>10</v>
      </c>
      <c r="D69">
        <v>0.4999999817094285</v>
      </c>
      <c r="E69">
        <v>3</v>
      </c>
      <c r="F69" t="s">
        <v>38</v>
      </c>
      <c r="G69" t="s">
        <v>47</v>
      </c>
      <c r="H69">
        <v>4.817000150680542</v>
      </c>
      <c r="I69">
        <v>0.5</v>
      </c>
      <c r="J69" t="s">
        <v>49</v>
      </c>
    </row>
    <row r="70" spans="1:10" x14ac:dyDescent="0.35">
      <c r="A70">
        <v>0.6005935292311626</v>
      </c>
      <c r="B70">
        <v>6.9457796760005124</v>
      </c>
      <c r="C70" t="s">
        <v>10</v>
      </c>
      <c r="D70">
        <v>0.65143963359262502</v>
      </c>
      <c r="E70">
        <v>3</v>
      </c>
      <c r="F70" t="s">
        <v>39</v>
      </c>
      <c r="G70" t="s">
        <v>48</v>
      </c>
      <c r="H70">
        <v>4.5939998626708984</v>
      </c>
      <c r="I70">
        <v>0.5</v>
      </c>
      <c r="J70" t="s">
        <v>49</v>
      </c>
    </row>
    <row r="71" spans="1:10" x14ac:dyDescent="0.35">
      <c r="A71">
        <v>0.59857953552921561</v>
      </c>
      <c r="B71">
        <v>6.9897200237437858</v>
      </c>
      <c r="C71" t="s">
        <v>10</v>
      </c>
      <c r="D71">
        <v>0.64925513566615922</v>
      </c>
      <c r="E71">
        <v>3</v>
      </c>
      <c r="F71" t="s">
        <v>39</v>
      </c>
      <c r="G71" t="s">
        <v>46</v>
      </c>
      <c r="H71">
        <v>4.7689998149871826</v>
      </c>
      <c r="I71">
        <v>0.6</v>
      </c>
      <c r="J71" t="s">
        <v>49</v>
      </c>
    </row>
    <row r="72" spans="1:10" x14ac:dyDescent="0.35">
      <c r="A72">
        <v>0.59857978364760778</v>
      </c>
      <c r="B72">
        <v>6.989707512677426</v>
      </c>
      <c r="C72" t="s">
        <v>10</v>
      </c>
      <c r="D72">
        <v>0.64925540479019506</v>
      </c>
      <c r="E72">
        <v>3</v>
      </c>
      <c r="F72" t="s">
        <v>37</v>
      </c>
      <c r="G72" t="s">
        <v>47</v>
      </c>
      <c r="H72">
        <v>7.2160000801086426</v>
      </c>
      <c r="I72">
        <v>0.6</v>
      </c>
      <c r="J72" t="s">
        <v>49</v>
      </c>
    </row>
    <row r="73" spans="1:10" x14ac:dyDescent="0.35">
      <c r="A73">
        <v>0.59857978364877151</v>
      </c>
      <c r="B73">
        <v>6.989711038424276</v>
      </c>
      <c r="C73" t="s">
        <v>10</v>
      </c>
      <c r="D73">
        <v>0.64925540479145738</v>
      </c>
      <c r="E73">
        <v>3</v>
      </c>
      <c r="F73" t="s">
        <v>39</v>
      </c>
      <c r="G73" t="s">
        <v>48</v>
      </c>
      <c r="H73">
        <v>4.8190000057220459</v>
      </c>
      <c r="I73">
        <v>0.6</v>
      </c>
      <c r="J73" t="s">
        <v>49</v>
      </c>
    </row>
    <row r="74" spans="1:10" x14ac:dyDescent="0.35">
      <c r="A74">
        <v>0.64536365238018334</v>
      </c>
      <c r="B74">
        <v>10.43541160781275</v>
      </c>
      <c r="C74" t="s">
        <v>10</v>
      </c>
      <c r="D74">
        <v>0.69999998464640634</v>
      </c>
      <c r="E74">
        <v>3</v>
      </c>
      <c r="F74" t="s">
        <v>40</v>
      </c>
      <c r="G74" t="s">
        <v>46</v>
      </c>
      <c r="H74">
        <v>0.90899991989135742</v>
      </c>
      <c r="I74">
        <v>0.7</v>
      </c>
      <c r="J74" t="s">
        <v>49</v>
      </c>
    </row>
    <row r="75" spans="1:10" x14ac:dyDescent="0.35">
      <c r="A75">
        <v>0.64536365238018334</v>
      </c>
      <c r="B75">
        <v>9.3166099416042023</v>
      </c>
      <c r="C75" t="s">
        <v>10</v>
      </c>
      <c r="D75">
        <v>0.69999998464640634</v>
      </c>
      <c r="E75">
        <v>3</v>
      </c>
      <c r="F75" t="s">
        <v>41</v>
      </c>
      <c r="G75" t="s">
        <v>47</v>
      </c>
      <c r="H75">
        <v>4.3209998607635498</v>
      </c>
      <c r="I75">
        <v>0.7</v>
      </c>
      <c r="J75" t="s">
        <v>49</v>
      </c>
    </row>
    <row r="76" spans="1:10" x14ac:dyDescent="0.35">
      <c r="A76">
        <v>0.68443235546129033</v>
      </c>
      <c r="B76">
        <v>5.1234981227115091</v>
      </c>
      <c r="C76" t="s">
        <v>10</v>
      </c>
      <c r="D76">
        <v>0.7423762347746351</v>
      </c>
      <c r="E76">
        <v>3</v>
      </c>
      <c r="F76" t="s">
        <v>42</v>
      </c>
      <c r="G76" t="s">
        <v>48</v>
      </c>
      <c r="H76">
        <v>4.8819999694824219</v>
      </c>
      <c r="I76">
        <v>0.7</v>
      </c>
      <c r="J76" t="s">
        <v>49</v>
      </c>
    </row>
    <row r="77" spans="1:10" x14ac:dyDescent="0.35">
      <c r="A77">
        <v>0.73755846323911101</v>
      </c>
      <c r="B77">
        <v>7.059099818618142</v>
      </c>
      <c r="C77" t="s">
        <v>10</v>
      </c>
      <c r="D77">
        <v>0.79999998611489531</v>
      </c>
      <c r="E77">
        <v>3</v>
      </c>
      <c r="F77" t="s">
        <v>36</v>
      </c>
      <c r="G77" t="s">
        <v>46</v>
      </c>
      <c r="H77">
        <v>2.0540001392364502</v>
      </c>
      <c r="I77">
        <v>0.8</v>
      </c>
      <c r="J77" t="s">
        <v>49</v>
      </c>
    </row>
    <row r="78" spans="1:10" x14ac:dyDescent="0.35">
      <c r="A78">
        <v>0.73994542357609483</v>
      </c>
      <c r="B78">
        <v>3.9174425546676779</v>
      </c>
      <c r="C78" t="s">
        <v>10</v>
      </c>
      <c r="D78">
        <v>0.80258902594240622</v>
      </c>
      <c r="E78">
        <v>3</v>
      </c>
      <c r="F78" t="s">
        <v>43</v>
      </c>
      <c r="G78" t="s">
        <v>47</v>
      </c>
      <c r="H78">
        <v>4.9570000171661377</v>
      </c>
      <c r="I78">
        <v>0.8</v>
      </c>
      <c r="J78" t="s">
        <v>49</v>
      </c>
    </row>
    <row r="79" spans="1:10" x14ac:dyDescent="0.35">
      <c r="A79">
        <v>0.73994542357635706</v>
      </c>
      <c r="B79">
        <v>3.9168920126434821</v>
      </c>
      <c r="C79" t="s">
        <v>10</v>
      </c>
      <c r="D79">
        <v>0.80258902594269066</v>
      </c>
      <c r="E79">
        <v>3</v>
      </c>
      <c r="F79" t="s">
        <v>43</v>
      </c>
      <c r="G79" t="s">
        <v>48</v>
      </c>
      <c r="H79">
        <v>2.9320001602172852</v>
      </c>
      <c r="I79">
        <v>0.8</v>
      </c>
      <c r="J79" t="s">
        <v>49</v>
      </c>
    </row>
    <row r="80" spans="1:10" x14ac:dyDescent="0.35">
      <c r="A80">
        <v>0.8297532747965306</v>
      </c>
      <c r="B80">
        <v>3.0427962210019541</v>
      </c>
      <c r="C80" t="s">
        <v>10</v>
      </c>
      <c r="D80">
        <v>0.89999998834101025</v>
      </c>
      <c r="E80">
        <v>3</v>
      </c>
      <c r="F80" t="s">
        <v>44</v>
      </c>
      <c r="G80" t="s">
        <v>46</v>
      </c>
      <c r="H80">
        <v>2.4000000953674321</v>
      </c>
      <c r="I80">
        <v>0.9</v>
      </c>
      <c r="J80" t="s">
        <v>49</v>
      </c>
    </row>
    <row r="81" spans="1:10" x14ac:dyDescent="0.35">
      <c r="A81">
        <v>0.83326009020866509</v>
      </c>
      <c r="B81">
        <v>1.8886535624816849</v>
      </c>
      <c r="C81" t="s">
        <v>10</v>
      </c>
      <c r="D81">
        <v>0.903803689906164</v>
      </c>
      <c r="E81">
        <v>3</v>
      </c>
      <c r="F81" t="s">
        <v>45</v>
      </c>
      <c r="G81" t="s">
        <v>47</v>
      </c>
      <c r="H81">
        <v>2.9279999732971191</v>
      </c>
      <c r="I81">
        <v>0.9</v>
      </c>
      <c r="J81" t="s">
        <v>49</v>
      </c>
    </row>
    <row r="82" spans="1:10" x14ac:dyDescent="0.35">
      <c r="A82">
        <v>0.83326009020836722</v>
      </c>
      <c r="B82">
        <v>1.8886536834821219</v>
      </c>
      <c r="C82" t="s">
        <v>10</v>
      </c>
      <c r="D82">
        <v>0.90380368990584103</v>
      </c>
      <c r="E82">
        <v>3</v>
      </c>
      <c r="F82" t="s">
        <v>45</v>
      </c>
      <c r="G82" t="s">
        <v>48</v>
      </c>
      <c r="H82">
        <v>2.0450000762939449</v>
      </c>
      <c r="I82">
        <v>0.9</v>
      </c>
      <c r="J82"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2"/>
  <sheetViews>
    <sheetView topLeftCell="A34" workbookViewId="0">
      <selection activeCell="A2" sqref="A2:J82"/>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v>0.240085770394245</v>
      </c>
      <c r="B2">
        <v>0.25039182277642053</v>
      </c>
      <c r="C2" t="s">
        <v>50</v>
      </c>
      <c r="D2">
        <v>0.99413642973058924</v>
      </c>
      <c r="E2">
        <v>1</v>
      </c>
      <c r="F2" t="s">
        <v>51</v>
      </c>
      <c r="G2" t="s">
        <v>46</v>
      </c>
      <c r="H2">
        <v>7.4070000648498526</v>
      </c>
      <c r="I2">
        <v>0.1</v>
      </c>
      <c r="J2" t="s">
        <v>83</v>
      </c>
    </row>
    <row r="3" spans="1:10" x14ac:dyDescent="0.35">
      <c r="A3">
        <v>0.2400860500268259</v>
      </c>
      <c r="B3">
        <v>0.25038515114845572</v>
      </c>
      <c r="C3" t="s">
        <v>50</v>
      </c>
      <c r="D3">
        <v>0.99413758762068483</v>
      </c>
      <c r="E3">
        <v>1</v>
      </c>
      <c r="F3" t="s">
        <v>51</v>
      </c>
      <c r="G3" t="s">
        <v>47</v>
      </c>
      <c r="H3">
        <v>1.283999919891357</v>
      </c>
      <c r="I3">
        <v>0.1</v>
      </c>
      <c r="J3" t="s">
        <v>83</v>
      </c>
    </row>
    <row r="4" spans="1:10" x14ac:dyDescent="0.35">
      <c r="A4">
        <v>0.24008605002682551</v>
      </c>
      <c r="B4">
        <v>0.25037183293625748</v>
      </c>
      <c r="C4" t="s">
        <v>50</v>
      </c>
      <c r="D4">
        <v>0.99413758762068316</v>
      </c>
      <c r="E4">
        <v>1</v>
      </c>
      <c r="F4" t="s">
        <v>51</v>
      </c>
      <c r="G4" t="s">
        <v>48</v>
      </c>
      <c r="H4">
        <v>1.217999935150146</v>
      </c>
      <c r="I4">
        <v>0.1</v>
      </c>
      <c r="J4" t="s">
        <v>83</v>
      </c>
    </row>
    <row r="5" spans="1:10" x14ac:dyDescent="0.35">
      <c r="A5">
        <v>0.24008570325729489</v>
      </c>
      <c r="B5">
        <v>0.2504133958004483</v>
      </c>
      <c r="C5" t="s">
        <v>50</v>
      </c>
      <c r="D5">
        <v>0.99413615173290659</v>
      </c>
      <c r="E5">
        <v>1</v>
      </c>
      <c r="F5" t="s">
        <v>51</v>
      </c>
      <c r="G5" t="s">
        <v>46</v>
      </c>
      <c r="H5">
        <v>8.5970001220703125</v>
      </c>
      <c r="I5">
        <v>0.2</v>
      </c>
      <c r="J5" t="s">
        <v>83</v>
      </c>
    </row>
    <row r="6" spans="1:10" x14ac:dyDescent="0.35">
      <c r="A6">
        <v>0.24008605002685079</v>
      </c>
      <c r="B6">
        <v>0.25037163851087491</v>
      </c>
      <c r="C6" t="s">
        <v>50</v>
      </c>
      <c r="D6">
        <v>0.99413758762078797</v>
      </c>
      <c r="E6">
        <v>1</v>
      </c>
      <c r="F6" t="s">
        <v>51</v>
      </c>
      <c r="G6" t="s">
        <v>47</v>
      </c>
      <c r="H6">
        <v>1.3249998092651369</v>
      </c>
      <c r="I6">
        <v>0.2</v>
      </c>
      <c r="J6" t="s">
        <v>83</v>
      </c>
    </row>
    <row r="7" spans="1:10" x14ac:dyDescent="0.35">
      <c r="A7">
        <v>0.24008605002682479</v>
      </c>
      <c r="B7">
        <v>0.25037186175217818</v>
      </c>
      <c r="C7" t="s">
        <v>50</v>
      </c>
      <c r="D7">
        <v>0.99413758762068039</v>
      </c>
      <c r="E7">
        <v>1</v>
      </c>
      <c r="F7" t="s">
        <v>51</v>
      </c>
      <c r="G7" t="s">
        <v>48</v>
      </c>
      <c r="H7">
        <v>1.218999862670898</v>
      </c>
      <c r="I7">
        <v>0.2</v>
      </c>
      <c r="J7" t="s">
        <v>83</v>
      </c>
    </row>
    <row r="8" spans="1:10" x14ac:dyDescent="0.35">
      <c r="A8">
        <v>0.2400855745641608</v>
      </c>
      <c r="B8">
        <v>0.2504057625233197</v>
      </c>
      <c r="C8" t="s">
        <v>50</v>
      </c>
      <c r="D8">
        <v>0.99413561884612722</v>
      </c>
      <c r="E8">
        <v>1</v>
      </c>
      <c r="F8" t="s">
        <v>51</v>
      </c>
      <c r="G8" t="s">
        <v>46</v>
      </c>
      <c r="H8">
        <v>13.02600002288818</v>
      </c>
      <c r="I8">
        <v>0.3</v>
      </c>
      <c r="J8" t="s">
        <v>83</v>
      </c>
    </row>
    <row r="9" spans="1:10" x14ac:dyDescent="0.35">
      <c r="A9">
        <v>0.24008605002685299</v>
      </c>
      <c r="B9">
        <v>0.2503717108766379</v>
      </c>
      <c r="C9" t="s">
        <v>50</v>
      </c>
      <c r="D9">
        <v>0.99413758762079685</v>
      </c>
      <c r="E9">
        <v>1</v>
      </c>
      <c r="F9" t="s">
        <v>51</v>
      </c>
      <c r="G9" t="s">
        <v>47</v>
      </c>
      <c r="H9">
        <v>1.344000101089478</v>
      </c>
      <c r="I9">
        <v>0.3</v>
      </c>
      <c r="J9" t="s">
        <v>83</v>
      </c>
    </row>
    <row r="10" spans="1:10" x14ac:dyDescent="0.35">
      <c r="A10">
        <v>0.24008605002682401</v>
      </c>
      <c r="B10">
        <v>0.25037170007984189</v>
      </c>
      <c r="C10" t="s">
        <v>50</v>
      </c>
      <c r="D10">
        <v>0.99413758762067705</v>
      </c>
      <c r="E10">
        <v>1</v>
      </c>
      <c r="F10" t="s">
        <v>51</v>
      </c>
      <c r="G10" t="s">
        <v>48</v>
      </c>
      <c r="H10">
        <v>1.2170000076293941</v>
      </c>
      <c r="I10">
        <v>0.3</v>
      </c>
      <c r="J10" t="s">
        <v>83</v>
      </c>
    </row>
    <row r="11" spans="1:10" x14ac:dyDescent="0.35">
      <c r="A11">
        <v>0.2400812354601706</v>
      </c>
      <c r="B11">
        <v>0.25095100208218601</v>
      </c>
      <c r="C11" t="s">
        <v>50</v>
      </c>
      <c r="D11">
        <v>0.99411765167821919</v>
      </c>
      <c r="E11">
        <v>1</v>
      </c>
      <c r="F11" t="s">
        <v>51</v>
      </c>
      <c r="G11" t="s">
        <v>46</v>
      </c>
      <c r="H11">
        <v>7.628000020980835</v>
      </c>
      <c r="I11">
        <v>0.4</v>
      </c>
      <c r="J11" t="s">
        <v>83</v>
      </c>
    </row>
    <row r="12" spans="1:10" x14ac:dyDescent="0.35">
      <c r="A12">
        <v>0.2400860500268524</v>
      </c>
      <c r="B12">
        <v>0.25038519368490891</v>
      </c>
      <c r="C12" t="s">
        <v>50</v>
      </c>
      <c r="D12">
        <v>0.99413758762079441</v>
      </c>
      <c r="E12">
        <v>1</v>
      </c>
      <c r="F12" t="s">
        <v>51</v>
      </c>
      <c r="G12" t="s">
        <v>47</v>
      </c>
      <c r="H12">
        <v>1.260999917984009</v>
      </c>
      <c r="I12">
        <v>0.4</v>
      </c>
      <c r="J12" t="s">
        <v>83</v>
      </c>
    </row>
    <row r="13" spans="1:10" x14ac:dyDescent="0.35">
      <c r="A13">
        <v>0.24008605002682409</v>
      </c>
      <c r="B13">
        <v>0.25037166506676228</v>
      </c>
      <c r="C13" t="s">
        <v>50</v>
      </c>
      <c r="D13">
        <v>0.99413758762067739</v>
      </c>
      <c r="E13">
        <v>1</v>
      </c>
      <c r="F13" t="s">
        <v>51</v>
      </c>
      <c r="G13" t="s">
        <v>48</v>
      </c>
      <c r="H13">
        <v>1.154000043869019</v>
      </c>
      <c r="I13">
        <v>0.4</v>
      </c>
      <c r="J13" t="s">
        <v>83</v>
      </c>
    </row>
    <row r="14" spans="1:10" x14ac:dyDescent="0.35">
      <c r="A14">
        <v>0.240085770394246</v>
      </c>
      <c r="B14">
        <v>0.25039176174558009</v>
      </c>
      <c r="C14" t="s">
        <v>50</v>
      </c>
      <c r="D14">
        <v>0.99413642973059357</v>
      </c>
      <c r="E14">
        <v>1</v>
      </c>
      <c r="F14" t="s">
        <v>51</v>
      </c>
      <c r="G14" t="s">
        <v>46</v>
      </c>
      <c r="H14">
        <v>8.6410000324249268</v>
      </c>
      <c r="I14">
        <v>0.5</v>
      </c>
      <c r="J14" t="s">
        <v>83</v>
      </c>
    </row>
    <row r="15" spans="1:10" x14ac:dyDescent="0.35">
      <c r="A15">
        <v>0.2400860500268272</v>
      </c>
      <c r="B15">
        <v>0.25037172646713352</v>
      </c>
      <c r="C15" t="s">
        <v>50</v>
      </c>
      <c r="D15">
        <v>0.99413758762069016</v>
      </c>
      <c r="E15">
        <v>1</v>
      </c>
      <c r="F15" t="s">
        <v>51</v>
      </c>
      <c r="G15" t="s">
        <v>47</v>
      </c>
      <c r="H15">
        <v>1.919999837875366</v>
      </c>
      <c r="I15">
        <v>0.5</v>
      </c>
      <c r="J15" t="s">
        <v>83</v>
      </c>
    </row>
    <row r="16" spans="1:10" x14ac:dyDescent="0.35">
      <c r="A16">
        <v>0.24008605002682559</v>
      </c>
      <c r="B16">
        <v>0.25037171255485718</v>
      </c>
      <c r="C16" t="s">
        <v>50</v>
      </c>
      <c r="D16">
        <v>0.9941375876206836</v>
      </c>
      <c r="E16">
        <v>1</v>
      </c>
      <c r="F16" t="s">
        <v>51</v>
      </c>
      <c r="G16" t="s">
        <v>48</v>
      </c>
      <c r="H16">
        <v>1.375999927520752</v>
      </c>
      <c r="I16">
        <v>0.5</v>
      </c>
      <c r="J16" t="s">
        <v>83</v>
      </c>
    </row>
    <row r="17" spans="1:10" x14ac:dyDescent="0.35">
      <c r="A17">
        <v>0.24008577039424259</v>
      </c>
      <c r="B17">
        <v>0.25039162899486089</v>
      </c>
      <c r="C17" t="s">
        <v>50</v>
      </c>
      <c r="D17">
        <v>0.99413642973057936</v>
      </c>
      <c r="E17">
        <v>1</v>
      </c>
      <c r="F17" t="s">
        <v>51</v>
      </c>
      <c r="G17" t="s">
        <v>46</v>
      </c>
      <c r="H17">
        <v>8.3919999599456787</v>
      </c>
      <c r="I17">
        <v>0.6</v>
      </c>
      <c r="J17" t="s">
        <v>83</v>
      </c>
    </row>
    <row r="18" spans="1:10" x14ac:dyDescent="0.35">
      <c r="A18">
        <v>0.2400860500268539</v>
      </c>
      <c r="B18">
        <v>0.25037164905776771</v>
      </c>
      <c r="C18" t="s">
        <v>50</v>
      </c>
      <c r="D18">
        <v>0.99413758762080096</v>
      </c>
      <c r="E18">
        <v>1</v>
      </c>
      <c r="F18" t="s">
        <v>51</v>
      </c>
      <c r="G18" t="s">
        <v>47</v>
      </c>
      <c r="H18">
        <v>1.4960000514984131</v>
      </c>
      <c r="I18">
        <v>0.6</v>
      </c>
      <c r="J18" t="s">
        <v>83</v>
      </c>
    </row>
    <row r="19" spans="1:10" x14ac:dyDescent="0.35">
      <c r="A19">
        <v>0.24008605002682559</v>
      </c>
      <c r="B19">
        <v>0.25037172797426571</v>
      </c>
      <c r="C19" t="s">
        <v>50</v>
      </c>
      <c r="D19">
        <v>0.9941375876206836</v>
      </c>
      <c r="E19">
        <v>1</v>
      </c>
      <c r="F19" t="s">
        <v>51</v>
      </c>
      <c r="G19" t="s">
        <v>48</v>
      </c>
      <c r="H19">
        <v>1.3739998340606689</v>
      </c>
      <c r="I19">
        <v>0.6</v>
      </c>
      <c r="J19" t="s">
        <v>83</v>
      </c>
    </row>
    <row r="20" spans="1:10" x14ac:dyDescent="0.35">
      <c r="A20">
        <v>0.24008577039424539</v>
      </c>
      <c r="B20">
        <v>0.25039165544498609</v>
      </c>
      <c r="C20" t="s">
        <v>50</v>
      </c>
      <c r="D20">
        <v>0.9941364297305908</v>
      </c>
      <c r="E20">
        <v>1</v>
      </c>
      <c r="F20" t="s">
        <v>51</v>
      </c>
      <c r="G20" t="s">
        <v>46</v>
      </c>
      <c r="H20">
        <v>8.0429999828338623</v>
      </c>
      <c r="I20">
        <v>0.7</v>
      </c>
      <c r="J20" t="s">
        <v>83</v>
      </c>
    </row>
    <row r="21" spans="1:10" x14ac:dyDescent="0.35">
      <c r="A21">
        <v>0.24008605002685099</v>
      </c>
      <c r="B21">
        <v>0.25037170707713718</v>
      </c>
      <c r="C21" t="s">
        <v>50</v>
      </c>
      <c r="D21">
        <v>0.99413758762078885</v>
      </c>
      <c r="E21">
        <v>1</v>
      </c>
      <c r="F21" t="s">
        <v>51</v>
      </c>
      <c r="G21" t="s">
        <v>47</v>
      </c>
      <c r="H21">
        <v>1.341000080108643</v>
      </c>
      <c r="I21">
        <v>0.7</v>
      </c>
      <c r="J21" t="s">
        <v>83</v>
      </c>
    </row>
    <row r="22" spans="1:10" x14ac:dyDescent="0.35">
      <c r="A22">
        <v>0.24008605002682459</v>
      </c>
      <c r="B22">
        <v>0.25037163338905799</v>
      </c>
      <c r="C22" t="s">
        <v>50</v>
      </c>
      <c r="D22">
        <v>0.99413758762067916</v>
      </c>
      <c r="E22">
        <v>1</v>
      </c>
      <c r="F22" t="s">
        <v>51</v>
      </c>
      <c r="G22" t="s">
        <v>48</v>
      </c>
      <c r="H22">
        <v>1.174999952316284</v>
      </c>
      <c r="I22">
        <v>0.7</v>
      </c>
      <c r="J22" t="s">
        <v>83</v>
      </c>
    </row>
    <row r="23" spans="1:10" x14ac:dyDescent="0.35">
      <c r="A23">
        <v>0.2400819654674044</v>
      </c>
      <c r="B23">
        <v>0.25086299709004078</v>
      </c>
      <c r="C23" t="s">
        <v>50</v>
      </c>
      <c r="D23">
        <v>0.99412067445955243</v>
      </c>
      <c r="E23">
        <v>1</v>
      </c>
      <c r="F23" t="s">
        <v>51</v>
      </c>
      <c r="G23" t="s">
        <v>46</v>
      </c>
      <c r="H23">
        <v>6.5360000133514404</v>
      </c>
      <c r="I23">
        <v>0.8</v>
      </c>
      <c r="J23" t="s">
        <v>83</v>
      </c>
    </row>
    <row r="24" spans="1:10" x14ac:dyDescent="0.35">
      <c r="A24">
        <v>0.2400860500268272</v>
      </c>
      <c r="B24">
        <v>0.25037153293346298</v>
      </c>
      <c r="C24" t="s">
        <v>50</v>
      </c>
      <c r="D24">
        <v>0.99413758762069016</v>
      </c>
      <c r="E24">
        <v>1</v>
      </c>
      <c r="F24" t="s">
        <v>51</v>
      </c>
      <c r="G24" t="s">
        <v>47</v>
      </c>
      <c r="H24">
        <v>1.103000164031982</v>
      </c>
      <c r="I24">
        <v>0.8</v>
      </c>
      <c r="J24" t="s">
        <v>83</v>
      </c>
    </row>
    <row r="25" spans="1:10" x14ac:dyDescent="0.35">
      <c r="A25">
        <v>0.24008605517475429</v>
      </c>
      <c r="B25">
        <v>0.2503713364099816</v>
      </c>
      <c r="C25" t="s">
        <v>50</v>
      </c>
      <c r="D25">
        <v>0.99413760893699643</v>
      </c>
      <c r="E25">
        <v>1</v>
      </c>
      <c r="F25" t="s">
        <v>51</v>
      </c>
      <c r="G25" t="s">
        <v>48</v>
      </c>
      <c r="H25">
        <v>1.000999927520752</v>
      </c>
      <c r="I25">
        <v>0.8</v>
      </c>
      <c r="J25" t="s">
        <v>83</v>
      </c>
    </row>
    <row r="26" spans="1:10" x14ac:dyDescent="0.35">
      <c r="A26">
        <v>0.2400857703942455</v>
      </c>
      <c r="B26">
        <v>0.25039183737868081</v>
      </c>
      <c r="C26" t="s">
        <v>50</v>
      </c>
      <c r="D26">
        <v>0.99413642973059135</v>
      </c>
      <c r="E26">
        <v>1</v>
      </c>
      <c r="F26" t="s">
        <v>51</v>
      </c>
      <c r="G26" t="s">
        <v>46</v>
      </c>
      <c r="H26">
        <v>4.7749998569488534</v>
      </c>
      <c r="I26">
        <v>0.9</v>
      </c>
      <c r="J26" t="s">
        <v>83</v>
      </c>
    </row>
    <row r="27" spans="1:10" x14ac:dyDescent="0.35">
      <c r="A27">
        <v>0.24008605002682759</v>
      </c>
      <c r="B27">
        <v>0.25037161181441581</v>
      </c>
      <c r="C27" t="s">
        <v>50</v>
      </c>
      <c r="D27">
        <v>0.99413758762069204</v>
      </c>
      <c r="E27">
        <v>1</v>
      </c>
      <c r="F27" t="s">
        <v>51</v>
      </c>
      <c r="G27" t="s">
        <v>47</v>
      </c>
      <c r="H27">
        <v>1.0720000267028811</v>
      </c>
      <c r="I27">
        <v>0.9</v>
      </c>
      <c r="J27" t="s">
        <v>83</v>
      </c>
    </row>
    <row r="28" spans="1:10" x14ac:dyDescent="0.35">
      <c r="A28">
        <v>0.240086052737394</v>
      </c>
      <c r="B28">
        <v>0.25037133640997811</v>
      </c>
      <c r="C28" t="s">
        <v>50</v>
      </c>
      <c r="D28">
        <v>0.99413759884448438</v>
      </c>
      <c r="E28">
        <v>1</v>
      </c>
      <c r="F28" t="s">
        <v>51</v>
      </c>
      <c r="G28" t="s">
        <v>48</v>
      </c>
      <c r="H28">
        <v>0.88499999046325684</v>
      </c>
      <c r="I28">
        <v>0.9</v>
      </c>
      <c r="J28" t="s">
        <v>83</v>
      </c>
    </row>
    <row r="29" spans="1:10" x14ac:dyDescent="0.35">
      <c r="A29">
        <v>5.30965540313545E-2</v>
      </c>
      <c r="B29">
        <v>8.9796501627673031</v>
      </c>
      <c r="C29" t="s">
        <v>50</v>
      </c>
      <c r="D29">
        <v>0.21985983829466241</v>
      </c>
      <c r="E29">
        <v>2</v>
      </c>
      <c r="F29" t="s">
        <v>52</v>
      </c>
      <c r="G29" t="s">
        <v>46</v>
      </c>
      <c r="H29">
        <v>28.265000104904171</v>
      </c>
      <c r="I29">
        <v>0.1</v>
      </c>
      <c r="J29" t="s">
        <v>83</v>
      </c>
    </row>
    <row r="30" spans="1:10" x14ac:dyDescent="0.35">
      <c r="A30">
        <v>5.3096607175778597E-2</v>
      </c>
      <c r="B30">
        <v>8.9802979756927304</v>
      </c>
      <c r="C30" t="s">
        <v>50</v>
      </c>
      <c r="D30">
        <v>0.2198600583527188</v>
      </c>
      <c r="E30">
        <v>2</v>
      </c>
      <c r="F30" t="s">
        <v>52</v>
      </c>
      <c r="G30" t="s">
        <v>47</v>
      </c>
      <c r="H30">
        <v>10.47299981117248</v>
      </c>
      <c r="I30">
        <v>0.1</v>
      </c>
      <c r="J30" t="s">
        <v>83</v>
      </c>
    </row>
    <row r="31" spans="1:10" x14ac:dyDescent="0.35">
      <c r="A31">
        <v>0.2400860500265968</v>
      </c>
      <c r="B31">
        <v>0.25037226966013848</v>
      </c>
      <c r="C31" t="s">
        <v>50</v>
      </c>
      <c r="D31">
        <v>0.99413758761973603</v>
      </c>
      <c r="E31">
        <v>2</v>
      </c>
      <c r="F31" t="s">
        <v>53</v>
      </c>
      <c r="G31" t="s">
        <v>48</v>
      </c>
      <c r="H31">
        <v>5.0910000801086426</v>
      </c>
      <c r="I31">
        <v>0.1</v>
      </c>
      <c r="J31" t="s">
        <v>83</v>
      </c>
    </row>
    <row r="32" spans="1:10" x14ac:dyDescent="0.35">
      <c r="A32">
        <v>5.3096554031355901E-2</v>
      </c>
      <c r="B32">
        <v>8.9796501364646506</v>
      </c>
      <c r="C32" t="s">
        <v>50</v>
      </c>
      <c r="D32">
        <v>0.21985983829466821</v>
      </c>
      <c r="E32">
        <v>2</v>
      </c>
      <c r="F32" t="s">
        <v>52</v>
      </c>
      <c r="G32" t="s">
        <v>46</v>
      </c>
      <c r="H32">
        <v>23.559000015258789</v>
      </c>
      <c r="I32">
        <v>0.2</v>
      </c>
      <c r="J32" t="s">
        <v>83</v>
      </c>
    </row>
    <row r="33" spans="1:10" x14ac:dyDescent="0.35">
      <c r="A33">
        <v>5.3096607175777501E-2</v>
      </c>
      <c r="B33">
        <v>8.9796329339166654</v>
      </c>
      <c r="C33" t="s">
        <v>50</v>
      </c>
      <c r="D33">
        <v>0.2198600583527143</v>
      </c>
      <c r="E33">
        <v>2</v>
      </c>
      <c r="F33" t="s">
        <v>52</v>
      </c>
      <c r="G33" t="s">
        <v>47</v>
      </c>
      <c r="H33">
        <v>9.9210000038146955</v>
      </c>
      <c r="I33">
        <v>0.2</v>
      </c>
      <c r="J33" t="s">
        <v>83</v>
      </c>
    </row>
    <row r="34" spans="1:10" x14ac:dyDescent="0.35">
      <c r="A34">
        <v>0.2400860500268254</v>
      </c>
      <c r="B34">
        <v>0.25037182769087563</v>
      </c>
      <c r="C34" t="s">
        <v>50</v>
      </c>
      <c r="D34">
        <v>0.99413758762068305</v>
      </c>
      <c r="E34">
        <v>2</v>
      </c>
      <c r="F34" t="s">
        <v>54</v>
      </c>
      <c r="G34" t="s">
        <v>48</v>
      </c>
      <c r="H34">
        <v>5.0299999713897714</v>
      </c>
      <c r="I34">
        <v>0.2</v>
      </c>
      <c r="J34" t="s">
        <v>83</v>
      </c>
    </row>
    <row r="35" spans="1:10" x14ac:dyDescent="0.35">
      <c r="A35">
        <v>0.1172938106698696</v>
      </c>
      <c r="B35">
        <v>2.3131671641027971</v>
      </c>
      <c r="C35" t="s">
        <v>50</v>
      </c>
      <c r="D35">
        <v>0.48568496990621729</v>
      </c>
      <c r="E35">
        <v>2</v>
      </c>
      <c r="F35" t="s">
        <v>55</v>
      </c>
      <c r="G35" t="s">
        <v>46</v>
      </c>
      <c r="H35">
        <v>29.63899993896484</v>
      </c>
      <c r="I35">
        <v>0.3</v>
      </c>
      <c r="J35" t="s">
        <v>83</v>
      </c>
    </row>
    <row r="36" spans="1:10" x14ac:dyDescent="0.35">
      <c r="A36">
        <v>0.11729413073444769</v>
      </c>
      <c r="B36">
        <v>2.3135030115141579</v>
      </c>
      <c r="C36" t="s">
        <v>50</v>
      </c>
      <c r="D36">
        <v>0.4856862952153202</v>
      </c>
      <c r="E36">
        <v>2</v>
      </c>
      <c r="F36" t="s">
        <v>55</v>
      </c>
      <c r="G36" t="s">
        <v>47</v>
      </c>
      <c r="H36">
        <v>10.08299994468689</v>
      </c>
      <c r="I36">
        <v>0.3</v>
      </c>
      <c r="J36" t="s">
        <v>83</v>
      </c>
    </row>
    <row r="37" spans="1:10" x14ac:dyDescent="0.35">
      <c r="A37">
        <v>0.24008605002682321</v>
      </c>
      <c r="B37">
        <v>0.2503716554090456</v>
      </c>
      <c r="C37" t="s">
        <v>50</v>
      </c>
      <c r="D37">
        <v>0.99413758762067361</v>
      </c>
      <c r="E37">
        <v>2</v>
      </c>
      <c r="F37" t="s">
        <v>56</v>
      </c>
      <c r="G37" t="s">
        <v>48</v>
      </c>
      <c r="H37">
        <v>5.1059999465942383</v>
      </c>
      <c r="I37">
        <v>0.3</v>
      </c>
      <c r="J37" t="s">
        <v>83</v>
      </c>
    </row>
    <row r="38" spans="1:10" x14ac:dyDescent="0.35">
      <c r="A38">
        <v>0.1172938106698725</v>
      </c>
      <c r="B38">
        <v>2.313167513851067</v>
      </c>
      <c r="C38" t="s">
        <v>50</v>
      </c>
      <c r="D38">
        <v>0.48568496990622939</v>
      </c>
      <c r="E38">
        <v>2</v>
      </c>
      <c r="F38" t="s">
        <v>55</v>
      </c>
      <c r="G38" t="s">
        <v>46</v>
      </c>
      <c r="H38">
        <v>15.5939998626709</v>
      </c>
      <c r="I38">
        <v>0.4</v>
      </c>
      <c r="J38" t="s">
        <v>83</v>
      </c>
    </row>
    <row r="39" spans="1:10" x14ac:dyDescent="0.35">
      <c r="A39">
        <v>0.1172941307344491</v>
      </c>
      <c r="B39">
        <v>2.3135029311418092</v>
      </c>
      <c r="C39" t="s">
        <v>50</v>
      </c>
      <c r="D39">
        <v>0.48568629521532591</v>
      </c>
      <c r="E39">
        <v>2</v>
      </c>
      <c r="F39" t="s">
        <v>55</v>
      </c>
      <c r="G39" t="s">
        <v>47</v>
      </c>
      <c r="H39">
        <v>9.6840000152587873</v>
      </c>
      <c r="I39">
        <v>0.4</v>
      </c>
      <c r="J39" t="s">
        <v>83</v>
      </c>
    </row>
    <row r="40" spans="1:10" x14ac:dyDescent="0.35">
      <c r="A40">
        <v>0.24008605002682229</v>
      </c>
      <c r="B40">
        <v>0.25037179317195069</v>
      </c>
      <c r="C40" t="s">
        <v>50</v>
      </c>
      <c r="D40">
        <v>0.99413758762067017</v>
      </c>
      <c r="E40">
        <v>2</v>
      </c>
      <c r="F40" t="s">
        <v>57</v>
      </c>
      <c r="G40" t="s">
        <v>48</v>
      </c>
      <c r="H40">
        <v>4.8239998817443848</v>
      </c>
      <c r="I40">
        <v>0.4</v>
      </c>
      <c r="J40" t="s">
        <v>83</v>
      </c>
    </row>
    <row r="41" spans="1:10" x14ac:dyDescent="0.35">
      <c r="A41">
        <v>0.18310921116800441</v>
      </c>
      <c r="B41">
        <v>1.4148327109608201</v>
      </c>
      <c r="C41" t="s">
        <v>50</v>
      </c>
      <c r="D41">
        <v>0.75821043930435272</v>
      </c>
      <c r="E41">
        <v>2</v>
      </c>
      <c r="F41" t="s">
        <v>58</v>
      </c>
      <c r="G41" t="s">
        <v>46</v>
      </c>
      <c r="H41">
        <v>18.432000160217289</v>
      </c>
      <c r="I41">
        <v>0.5</v>
      </c>
      <c r="J41" t="s">
        <v>83</v>
      </c>
    </row>
    <row r="42" spans="1:10" x14ac:dyDescent="0.35">
      <c r="A42">
        <v>0.1831094240822701</v>
      </c>
      <c r="B42">
        <v>1.414795534342119</v>
      </c>
      <c r="C42" t="s">
        <v>50</v>
      </c>
      <c r="D42">
        <v>0.75821132093023003</v>
      </c>
      <c r="E42">
        <v>2</v>
      </c>
      <c r="F42" t="s">
        <v>58</v>
      </c>
      <c r="G42" t="s">
        <v>47</v>
      </c>
      <c r="H42">
        <v>9.5350000858306885</v>
      </c>
      <c r="I42">
        <v>0.5</v>
      </c>
      <c r="J42" t="s">
        <v>83</v>
      </c>
    </row>
    <row r="43" spans="1:10" x14ac:dyDescent="0.35">
      <c r="A43">
        <v>0.2400860500268252</v>
      </c>
      <c r="B43">
        <v>0.25037166110590903</v>
      </c>
      <c r="C43" t="s">
        <v>50</v>
      </c>
      <c r="D43">
        <v>0.99413758762068205</v>
      </c>
      <c r="E43">
        <v>2</v>
      </c>
      <c r="F43" t="s">
        <v>59</v>
      </c>
      <c r="G43" t="s">
        <v>48</v>
      </c>
      <c r="H43">
        <v>4.3659999370574951</v>
      </c>
      <c r="I43">
        <v>0.5</v>
      </c>
      <c r="J43" t="s">
        <v>83</v>
      </c>
    </row>
    <row r="44" spans="1:10" x14ac:dyDescent="0.35">
      <c r="A44">
        <v>0.1831092111680033</v>
      </c>
      <c r="B44">
        <v>1.4148330512443059</v>
      </c>
      <c r="C44" t="s">
        <v>50</v>
      </c>
      <c r="D44">
        <v>0.75821043930434828</v>
      </c>
      <c r="E44">
        <v>2</v>
      </c>
      <c r="F44" t="s">
        <v>58</v>
      </c>
      <c r="G44" t="s">
        <v>46</v>
      </c>
      <c r="H44">
        <v>13.279999971389771</v>
      </c>
      <c r="I44">
        <v>0.6</v>
      </c>
      <c r="J44" t="s">
        <v>83</v>
      </c>
    </row>
    <row r="45" spans="1:10" x14ac:dyDescent="0.35">
      <c r="A45">
        <v>0.18310942408227149</v>
      </c>
      <c r="B45">
        <v>1.414828073101551</v>
      </c>
      <c r="C45" t="s">
        <v>50</v>
      </c>
      <c r="D45">
        <v>0.75821132093023591</v>
      </c>
      <c r="E45">
        <v>2</v>
      </c>
      <c r="F45" t="s">
        <v>58</v>
      </c>
      <c r="G45" t="s">
        <v>47</v>
      </c>
      <c r="H45">
        <v>8.4019999504089355</v>
      </c>
      <c r="I45">
        <v>0.6</v>
      </c>
      <c r="J45" t="s">
        <v>83</v>
      </c>
    </row>
    <row r="46" spans="1:10" x14ac:dyDescent="0.35">
      <c r="A46">
        <v>0.24008605002682501</v>
      </c>
      <c r="B46">
        <v>0.2503718377657812</v>
      </c>
      <c r="C46" t="s">
        <v>50</v>
      </c>
      <c r="D46">
        <v>0.99413758762068105</v>
      </c>
      <c r="E46">
        <v>2</v>
      </c>
      <c r="F46" t="s">
        <v>57</v>
      </c>
      <c r="G46" t="s">
        <v>48</v>
      </c>
      <c r="H46">
        <v>4.0429999828338623</v>
      </c>
      <c r="I46">
        <v>0.6</v>
      </c>
      <c r="J46" t="s">
        <v>83</v>
      </c>
    </row>
    <row r="47" spans="1:10" x14ac:dyDescent="0.35">
      <c r="A47">
        <v>0.1831092111680043</v>
      </c>
      <c r="B47">
        <v>1.4148350941107879</v>
      </c>
      <c r="C47" t="s">
        <v>50</v>
      </c>
      <c r="D47">
        <v>0.75821043930435228</v>
      </c>
      <c r="E47">
        <v>2</v>
      </c>
      <c r="F47" t="s">
        <v>58</v>
      </c>
      <c r="G47" t="s">
        <v>46</v>
      </c>
      <c r="H47">
        <v>11.590000152587891</v>
      </c>
      <c r="I47">
        <v>0.7</v>
      </c>
      <c r="J47" t="s">
        <v>83</v>
      </c>
    </row>
    <row r="48" spans="1:10" x14ac:dyDescent="0.35">
      <c r="A48">
        <v>0.18310942408229819</v>
      </c>
      <c r="B48">
        <v>1.414794688748225</v>
      </c>
      <c r="C48" t="s">
        <v>50</v>
      </c>
      <c r="D48">
        <v>0.75821132093034616</v>
      </c>
      <c r="E48">
        <v>2</v>
      </c>
      <c r="F48" t="s">
        <v>58</v>
      </c>
      <c r="G48" t="s">
        <v>47</v>
      </c>
      <c r="H48">
        <v>7.187000036239624</v>
      </c>
      <c r="I48">
        <v>0.7</v>
      </c>
      <c r="J48" t="s">
        <v>83</v>
      </c>
    </row>
    <row r="49" spans="1:10" x14ac:dyDescent="0.35">
      <c r="A49">
        <v>0.2400860500268252</v>
      </c>
      <c r="B49">
        <v>0.25037203008073161</v>
      </c>
      <c r="C49" t="s">
        <v>50</v>
      </c>
      <c r="D49">
        <v>0.99413758762068205</v>
      </c>
      <c r="E49">
        <v>2</v>
      </c>
      <c r="F49" t="s">
        <v>60</v>
      </c>
      <c r="G49" t="s">
        <v>48</v>
      </c>
      <c r="H49">
        <v>3.1740000247955318</v>
      </c>
      <c r="I49">
        <v>0.7</v>
      </c>
      <c r="J49" t="s">
        <v>83</v>
      </c>
    </row>
    <row r="50" spans="1:10" x14ac:dyDescent="0.35">
      <c r="A50">
        <v>0.24008248237491309</v>
      </c>
      <c r="B50">
        <v>0.250409032562667</v>
      </c>
      <c r="C50" t="s">
        <v>50</v>
      </c>
      <c r="D50">
        <v>0.99412281484706599</v>
      </c>
      <c r="E50">
        <v>2</v>
      </c>
      <c r="F50" t="s">
        <v>61</v>
      </c>
      <c r="G50" t="s">
        <v>46</v>
      </c>
      <c r="H50">
        <v>13.29200005531311</v>
      </c>
      <c r="I50">
        <v>0.8</v>
      </c>
      <c r="J50" t="s">
        <v>83</v>
      </c>
    </row>
    <row r="51" spans="1:10" x14ac:dyDescent="0.35">
      <c r="A51">
        <v>0.2400860500268252</v>
      </c>
      <c r="B51">
        <v>0.25037169662335068</v>
      </c>
      <c r="C51" t="s">
        <v>50</v>
      </c>
      <c r="D51">
        <v>0.99413758762068205</v>
      </c>
      <c r="E51">
        <v>2</v>
      </c>
      <c r="F51" t="s">
        <v>62</v>
      </c>
      <c r="G51" t="s">
        <v>47</v>
      </c>
      <c r="H51">
        <v>5.6319999694824219</v>
      </c>
      <c r="I51">
        <v>0.8</v>
      </c>
      <c r="J51" t="s">
        <v>83</v>
      </c>
    </row>
    <row r="52" spans="1:10" x14ac:dyDescent="0.35">
      <c r="A52">
        <v>0.24008605002685299</v>
      </c>
      <c r="B52">
        <v>0.25037133640977699</v>
      </c>
      <c r="C52" t="s">
        <v>50</v>
      </c>
      <c r="D52">
        <v>0.99413758762079685</v>
      </c>
      <c r="E52">
        <v>2</v>
      </c>
      <c r="F52" t="s">
        <v>63</v>
      </c>
      <c r="G52" t="s">
        <v>48</v>
      </c>
      <c r="H52">
        <v>2.4609999656677251</v>
      </c>
      <c r="I52">
        <v>0.8</v>
      </c>
      <c r="J52" t="s">
        <v>83</v>
      </c>
    </row>
    <row r="53" spans="1:10" x14ac:dyDescent="0.35">
      <c r="A53">
        <v>0.2400835961941882</v>
      </c>
      <c r="B53">
        <v>0.25054761992332691</v>
      </c>
      <c r="C53" t="s">
        <v>50</v>
      </c>
      <c r="D53">
        <v>0.99412742690014921</v>
      </c>
      <c r="E53">
        <v>2</v>
      </c>
      <c r="F53" t="s">
        <v>64</v>
      </c>
      <c r="G53" t="s">
        <v>46</v>
      </c>
      <c r="H53">
        <v>21.059000015258789</v>
      </c>
      <c r="I53">
        <v>0.9</v>
      </c>
      <c r="J53" t="s">
        <v>83</v>
      </c>
    </row>
    <row r="54" spans="1:10" x14ac:dyDescent="0.35">
      <c r="A54">
        <v>0.2400860500268249</v>
      </c>
      <c r="B54">
        <v>0.25037165052346771</v>
      </c>
      <c r="C54" t="s">
        <v>50</v>
      </c>
      <c r="D54">
        <v>0.99413758762068083</v>
      </c>
      <c r="E54">
        <v>2</v>
      </c>
      <c r="F54" t="s">
        <v>65</v>
      </c>
      <c r="G54" t="s">
        <v>47</v>
      </c>
      <c r="H54">
        <v>3.8619999885559082</v>
      </c>
      <c r="I54">
        <v>0.9</v>
      </c>
      <c r="J54" t="s">
        <v>83</v>
      </c>
    </row>
    <row r="55" spans="1:10" x14ac:dyDescent="0.35">
      <c r="A55">
        <v>0.2400860500268267</v>
      </c>
      <c r="B55">
        <v>0.250371860667221</v>
      </c>
      <c r="C55" t="s">
        <v>50</v>
      </c>
      <c r="D55">
        <v>0.99413758762068816</v>
      </c>
      <c r="E55">
        <v>2</v>
      </c>
      <c r="F55" t="s">
        <v>53</v>
      </c>
      <c r="G55" t="s">
        <v>48</v>
      </c>
      <c r="H55">
        <v>1.726000070571899</v>
      </c>
      <c r="I55">
        <v>0.9</v>
      </c>
      <c r="J55" t="s">
        <v>83</v>
      </c>
    </row>
    <row r="56" spans="1:10" x14ac:dyDescent="0.35">
      <c r="A56">
        <v>5.1281954854443999E-2</v>
      </c>
      <c r="B56">
        <v>9.6089555893409742</v>
      </c>
      <c r="C56" t="s">
        <v>50</v>
      </c>
      <c r="D56">
        <v>0.21234602710892</v>
      </c>
      <c r="E56">
        <v>3</v>
      </c>
      <c r="F56" t="s">
        <v>66</v>
      </c>
      <c r="G56" t="s">
        <v>46</v>
      </c>
      <c r="H56">
        <v>21.795000076293949</v>
      </c>
      <c r="I56">
        <v>0.1</v>
      </c>
      <c r="J56" t="s">
        <v>83</v>
      </c>
    </row>
    <row r="57" spans="1:10" x14ac:dyDescent="0.35">
      <c r="A57">
        <v>5.12820094161009E-2</v>
      </c>
      <c r="B57">
        <v>9.6087994878395744</v>
      </c>
      <c r="C57" t="s">
        <v>50</v>
      </c>
      <c r="D57">
        <v>0.2123462530353907</v>
      </c>
      <c r="E57">
        <v>3</v>
      </c>
      <c r="F57" t="s">
        <v>67</v>
      </c>
      <c r="G57" t="s">
        <v>47</v>
      </c>
      <c r="H57">
        <v>65.384000062942505</v>
      </c>
      <c r="I57">
        <v>0.1</v>
      </c>
      <c r="J57" t="s">
        <v>83</v>
      </c>
    </row>
    <row r="58" spans="1:10" x14ac:dyDescent="0.35">
      <c r="A58">
        <v>5.1282009416102801E-2</v>
      </c>
      <c r="B58">
        <v>9.6087997022165403</v>
      </c>
      <c r="C58" t="s">
        <v>50</v>
      </c>
      <c r="D58">
        <v>0.21234625303539861</v>
      </c>
      <c r="E58">
        <v>3</v>
      </c>
      <c r="F58" t="s">
        <v>67</v>
      </c>
      <c r="G58" t="s">
        <v>48</v>
      </c>
      <c r="H58">
        <v>39.365999937057502</v>
      </c>
      <c r="I58">
        <v>0.1</v>
      </c>
      <c r="J58" t="s">
        <v>83</v>
      </c>
    </row>
    <row r="59" spans="1:10" x14ac:dyDescent="0.35">
      <c r="A59">
        <v>5.1281956736011297E-2</v>
      </c>
      <c r="B59">
        <v>9.6088094802802217</v>
      </c>
      <c r="C59" t="s">
        <v>50</v>
      </c>
      <c r="D59">
        <v>0.2123460349000294</v>
      </c>
      <c r="E59">
        <v>3</v>
      </c>
      <c r="F59" t="s">
        <v>67</v>
      </c>
      <c r="G59" t="s">
        <v>46</v>
      </c>
      <c r="H59">
        <v>109.0439999103546</v>
      </c>
      <c r="I59">
        <v>0.2</v>
      </c>
      <c r="J59" t="s">
        <v>83</v>
      </c>
    </row>
    <row r="60" spans="1:10" x14ac:dyDescent="0.35">
      <c r="A60">
        <v>5.1282009416037902E-2</v>
      </c>
      <c r="B60">
        <v>9.6089488541879096</v>
      </c>
      <c r="C60" t="s">
        <v>50</v>
      </c>
      <c r="D60">
        <v>0.21234625303512969</v>
      </c>
      <c r="E60">
        <v>3</v>
      </c>
      <c r="F60" t="s">
        <v>67</v>
      </c>
      <c r="G60" t="s">
        <v>47</v>
      </c>
      <c r="H60">
        <v>63.325000047683723</v>
      </c>
      <c r="I60">
        <v>0.2</v>
      </c>
      <c r="J60" t="s">
        <v>83</v>
      </c>
    </row>
    <row r="61" spans="1:10" x14ac:dyDescent="0.35">
      <c r="A61">
        <v>5.1282009416071798E-2</v>
      </c>
      <c r="B61">
        <v>9.6087991142431264</v>
      </c>
      <c r="C61" t="s">
        <v>50</v>
      </c>
      <c r="D61">
        <v>0.2123462530352701</v>
      </c>
      <c r="E61">
        <v>3</v>
      </c>
      <c r="F61" t="s">
        <v>66</v>
      </c>
      <c r="G61" t="s">
        <v>48</v>
      </c>
      <c r="H61">
        <v>30.14900016784668</v>
      </c>
      <c r="I61">
        <v>0.2</v>
      </c>
      <c r="J61" t="s">
        <v>83</v>
      </c>
    </row>
    <row r="62" spans="1:10" x14ac:dyDescent="0.35">
      <c r="A62">
        <v>0.1125567704072639</v>
      </c>
      <c r="B62">
        <v>9.1091420054269676</v>
      </c>
      <c r="C62" t="s">
        <v>50</v>
      </c>
      <c r="D62">
        <v>0.46607004526314583</v>
      </c>
      <c r="E62">
        <v>3</v>
      </c>
      <c r="F62" t="s">
        <v>68</v>
      </c>
      <c r="G62" t="s">
        <v>46</v>
      </c>
      <c r="H62">
        <v>67.871999979019165</v>
      </c>
      <c r="I62">
        <v>0.3</v>
      </c>
      <c r="J62" t="s">
        <v>83</v>
      </c>
    </row>
    <row r="63" spans="1:10" x14ac:dyDescent="0.35">
      <c r="A63">
        <v>0.1125568967589255</v>
      </c>
      <c r="B63">
        <v>9.1091271740895845</v>
      </c>
      <c r="C63" t="s">
        <v>50</v>
      </c>
      <c r="D63">
        <v>0.4660705684544601</v>
      </c>
      <c r="E63">
        <v>3</v>
      </c>
      <c r="F63" t="s">
        <v>69</v>
      </c>
      <c r="G63" t="s">
        <v>47</v>
      </c>
      <c r="H63">
        <v>50.332000017166138</v>
      </c>
      <c r="I63">
        <v>0.3</v>
      </c>
      <c r="J63" t="s">
        <v>83</v>
      </c>
    </row>
    <row r="64" spans="1:10" x14ac:dyDescent="0.35">
      <c r="A64">
        <v>0.1125568967589318</v>
      </c>
      <c r="B64">
        <v>9.1091266257143477</v>
      </c>
      <c r="C64" t="s">
        <v>50</v>
      </c>
      <c r="D64">
        <v>0.46607056845448619</v>
      </c>
      <c r="E64">
        <v>3</v>
      </c>
      <c r="F64" t="s">
        <v>68</v>
      </c>
      <c r="G64" t="s">
        <v>48</v>
      </c>
      <c r="H64">
        <v>20.689000129699711</v>
      </c>
      <c r="I64">
        <v>0.3</v>
      </c>
      <c r="J64" t="s">
        <v>83</v>
      </c>
    </row>
    <row r="65" spans="1:10" x14ac:dyDescent="0.35">
      <c r="A65">
        <v>0.1125567704072621</v>
      </c>
      <c r="B65">
        <v>9.1091430195766243</v>
      </c>
      <c r="C65" t="s">
        <v>50</v>
      </c>
      <c r="D65">
        <v>0.46607004526313828</v>
      </c>
      <c r="E65">
        <v>3</v>
      </c>
      <c r="F65" t="s">
        <v>68</v>
      </c>
      <c r="G65" t="s">
        <v>46</v>
      </c>
      <c r="H65">
        <v>16.26999998092651</v>
      </c>
      <c r="I65">
        <v>0.4</v>
      </c>
      <c r="J65" t="s">
        <v>83</v>
      </c>
    </row>
    <row r="66" spans="1:10" x14ac:dyDescent="0.35">
      <c r="A66">
        <v>0.112556896758952</v>
      </c>
      <c r="B66">
        <v>9.1091271281541992</v>
      </c>
      <c r="C66" t="s">
        <v>50</v>
      </c>
      <c r="D66">
        <v>0.4660705684545699</v>
      </c>
      <c r="E66">
        <v>3</v>
      </c>
      <c r="F66" t="s">
        <v>68</v>
      </c>
      <c r="G66" t="s">
        <v>47</v>
      </c>
      <c r="H66">
        <v>46.842999935150146</v>
      </c>
      <c r="I66">
        <v>0.4</v>
      </c>
      <c r="J66" t="s">
        <v>83</v>
      </c>
    </row>
    <row r="67" spans="1:10" x14ac:dyDescent="0.35">
      <c r="A67">
        <v>0.1125568967589248</v>
      </c>
      <c r="B67">
        <v>9.1091266257143584</v>
      </c>
      <c r="C67" t="s">
        <v>50</v>
      </c>
      <c r="D67">
        <v>0.46607056845445721</v>
      </c>
      <c r="E67">
        <v>3</v>
      </c>
      <c r="F67" t="s">
        <v>68</v>
      </c>
      <c r="G67" t="s">
        <v>48</v>
      </c>
      <c r="H67">
        <v>18.575999975204471</v>
      </c>
      <c r="I67">
        <v>0.4</v>
      </c>
      <c r="J67" t="s">
        <v>83</v>
      </c>
    </row>
    <row r="68" spans="1:10" x14ac:dyDescent="0.35">
      <c r="A68">
        <v>0.18310921116800319</v>
      </c>
      <c r="B68">
        <v>1.4148325837300959</v>
      </c>
      <c r="C68" t="s">
        <v>50</v>
      </c>
      <c r="D68">
        <v>0.75821043930434762</v>
      </c>
      <c r="E68">
        <v>3</v>
      </c>
      <c r="F68" t="s">
        <v>70</v>
      </c>
      <c r="G68" t="s">
        <v>46</v>
      </c>
      <c r="H68">
        <v>24.394999980926521</v>
      </c>
      <c r="I68">
        <v>0.5</v>
      </c>
      <c r="J68" t="s">
        <v>83</v>
      </c>
    </row>
    <row r="69" spans="1:10" x14ac:dyDescent="0.35">
      <c r="A69">
        <v>0.18310942408226941</v>
      </c>
      <c r="B69">
        <v>1.41479471874873</v>
      </c>
      <c r="C69" t="s">
        <v>50</v>
      </c>
      <c r="D69">
        <v>0.75821132093022703</v>
      </c>
      <c r="E69">
        <v>3</v>
      </c>
      <c r="F69" t="s">
        <v>71</v>
      </c>
      <c r="G69" t="s">
        <v>47</v>
      </c>
      <c r="H69">
        <v>63.113999843597412</v>
      </c>
      <c r="I69">
        <v>0.5</v>
      </c>
      <c r="J69" t="s">
        <v>83</v>
      </c>
    </row>
    <row r="70" spans="1:10" x14ac:dyDescent="0.35">
      <c r="A70">
        <v>0.24008610272220579</v>
      </c>
      <c r="B70">
        <v>0.2503720945684127</v>
      </c>
      <c r="C70" t="s">
        <v>50</v>
      </c>
      <c r="D70">
        <v>0.99413780581935918</v>
      </c>
      <c r="E70">
        <v>3</v>
      </c>
      <c r="F70" t="s">
        <v>72</v>
      </c>
      <c r="G70" t="s">
        <v>48</v>
      </c>
      <c r="H70">
        <v>50.049000024795532</v>
      </c>
      <c r="I70">
        <v>0.5</v>
      </c>
      <c r="J70" t="s">
        <v>83</v>
      </c>
    </row>
    <row r="71" spans="1:10" x14ac:dyDescent="0.35">
      <c r="A71">
        <v>0.18310921116800349</v>
      </c>
      <c r="B71">
        <v>1.4148331020445739</v>
      </c>
      <c r="C71" t="s">
        <v>50</v>
      </c>
      <c r="D71">
        <v>0.75821043930434884</v>
      </c>
      <c r="E71">
        <v>3</v>
      </c>
      <c r="F71" t="s">
        <v>70</v>
      </c>
      <c r="G71" t="s">
        <v>46</v>
      </c>
      <c r="H71">
        <v>30.60099983215332</v>
      </c>
      <c r="I71">
        <v>0.6</v>
      </c>
      <c r="J71" t="s">
        <v>83</v>
      </c>
    </row>
    <row r="72" spans="1:10" x14ac:dyDescent="0.35">
      <c r="A72">
        <v>0.1831094240822691</v>
      </c>
      <c r="B72">
        <v>1.4147949484214981</v>
      </c>
      <c r="C72" t="s">
        <v>50</v>
      </c>
      <c r="D72">
        <v>0.75821132093022603</v>
      </c>
      <c r="E72">
        <v>3</v>
      </c>
      <c r="F72" t="s">
        <v>73</v>
      </c>
      <c r="G72" t="s">
        <v>47</v>
      </c>
      <c r="H72">
        <v>58.347999811172492</v>
      </c>
      <c r="I72">
        <v>0.6</v>
      </c>
      <c r="J72" t="s">
        <v>83</v>
      </c>
    </row>
    <row r="73" spans="1:10" x14ac:dyDescent="0.35">
      <c r="A73">
        <v>0.2400860500268269</v>
      </c>
      <c r="B73">
        <v>0.2503719970463727</v>
      </c>
      <c r="C73" t="s">
        <v>50</v>
      </c>
      <c r="D73">
        <v>0.99413758762068916</v>
      </c>
      <c r="E73">
        <v>3</v>
      </c>
      <c r="F73" t="s">
        <v>74</v>
      </c>
      <c r="G73" t="s">
        <v>48</v>
      </c>
      <c r="H73">
        <v>37.75600004196167</v>
      </c>
      <c r="I73">
        <v>0.6</v>
      </c>
      <c r="J73" t="s">
        <v>83</v>
      </c>
    </row>
    <row r="74" spans="1:10" x14ac:dyDescent="0.35">
      <c r="A74">
        <v>0.1831092111670572</v>
      </c>
      <c r="B74">
        <v>1.414832550800071</v>
      </c>
      <c r="C74" t="s">
        <v>50</v>
      </c>
      <c r="D74">
        <v>0.75821043930043042</v>
      </c>
      <c r="E74">
        <v>3</v>
      </c>
      <c r="F74" t="s">
        <v>75</v>
      </c>
      <c r="G74" t="s">
        <v>46</v>
      </c>
      <c r="H74">
        <v>29.4190001487732</v>
      </c>
      <c r="I74">
        <v>0.7</v>
      </c>
      <c r="J74" t="s">
        <v>83</v>
      </c>
    </row>
    <row r="75" spans="1:10" x14ac:dyDescent="0.35">
      <c r="A75">
        <v>0.18310942408229819</v>
      </c>
      <c r="B75">
        <v>1.4147951416207121</v>
      </c>
      <c r="C75" t="s">
        <v>50</v>
      </c>
      <c r="D75">
        <v>0.75821132093034616</v>
      </c>
      <c r="E75">
        <v>3</v>
      </c>
      <c r="F75" t="s">
        <v>75</v>
      </c>
      <c r="G75" t="s">
        <v>47</v>
      </c>
      <c r="H75">
        <v>52.485999822616577</v>
      </c>
      <c r="I75">
        <v>0.7</v>
      </c>
      <c r="J75" t="s">
        <v>83</v>
      </c>
    </row>
    <row r="76" spans="1:10" x14ac:dyDescent="0.35">
      <c r="A76">
        <v>0.2400860500268249</v>
      </c>
      <c r="B76">
        <v>0.25037209433273511</v>
      </c>
      <c r="C76" t="s">
        <v>50</v>
      </c>
      <c r="D76">
        <v>0.99413758762068083</v>
      </c>
      <c r="E76">
        <v>3</v>
      </c>
      <c r="F76" t="s">
        <v>76</v>
      </c>
      <c r="G76" t="s">
        <v>48</v>
      </c>
      <c r="H76">
        <v>23.124000072479252</v>
      </c>
      <c r="I76">
        <v>0.7</v>
      </c>
      <c r="J76" t="s">
        <v>83</v>
      </c>
    </row>
    <row r="77" spans="1:10" x14ac:dyDescent="0.35">
      <c r="A77">
        <v>0.2393285606659383</v>
      </c>
      <c r="B77">
        <v>0.2574676089254318</v>
      </c>
      <c r="C77" t="s">
        <v>50</v>
      </c>
      <c r="D77">
        <v>0.99100100952380243</v>
      </c>
      <c r="E77">
        <v>3</v>
      </c>
      <c r="F77" t="s">
        <v>77</v>
      </c>
      <c r="G77" t="s">
        <v>46</v>
      </c>
      <c r="H77">
        <v>17.32099986076355</v>
      </c>
      <c r="I77">
        <v>0.8</v>
      </c>
      <c r="J77" t="s">
        <v>83</v>
      </c>
    </row>
    <row r="78" spans="1:10" x14ac:dyDescent="0.35">
      <c r="A78">
        <v>0.2400860500268274</v>
      </c>
      <c r="B78">
        <v>0.2503715470626609</v>
      </c>
      <c r="C78" t="s">
        <v>50</v>
      </c>
      <c r="D78">
        <v>0.99413758762069104</v>
      </c>
      <c r="E78">
        <v>3</v>
      </c>
      <c r="F78" t="s">
        <v>78</v>
      </c>
      <c r="G78" t="s">
        <v>47</v>
      </c>
      <c r="H78">
        <v>38.665000200271614</v>
      </c>
      <c r="I78">
        <v>0.8</v>
      </c>
      <c r="J78" t="s">
        <v>83</v>
      </c>
    </row>
    <row r="79" spans="1:10" x14ac:dyDescent="0.35">
      <c r="A79">
        <v>0.2400860500268254</v>
      </c>
      <c r="B79">
        <v>0.25037168822702283</v>
      </c>
      <c r="C79" t="s">
        <v>50</v>
      </c>
      <c r="D79">
        <v>0.99413758762068305</v>
      </c>
      <c r="E79">
        <v>3</v>
      </c>
      <c r="F79" t="s">
        <v>79</v>
      </c>
      <c r="G79" t="s">
        <v>48</v>
      </c>
      <c r="H79">
        <v>10.99599981307983</v>
      </c>
      <c r="I79">
        <v>0.8</v>
      </c>
      <c r="J79" t="s">
        <v>83</v>
      </c>
    </row>
    <row r="80" spans="1:10" x14ac:dyDescent="0.35">
      <c r="A80">
        <v>0.2400824822351881</v>
      </c>
      <c r="B80">
        <v>0.2504088979725746</v>
      </c>
      <c r="C80" t="s">
        <v>50</v>
      </c>
      <c r="D80">
        <v>0.99412281426849924</v>
      </c>
      <c r="E80">
        <v>3</v>
      </c>
      <c r="F80" t="s">
        <v>80</v>
      </c>
      <c r="G80" t="s">
        <v>46</v>
      </c>
      <c r="H80">
        <v>9.9800000190734863</v>
      </c>
      <c r="I80">
        <v>0.9</v>
      </c>
      <c r="J80" t="s">
        <v>83</v>
      </c>
    </row>
    <row r="81" spans="1:10" x14ac:dyDescent="0.35">
      <c r="A81">
        <v>0.24150183202971981</v>
      </c>
      <c r="B81">
        <v>8.0064792496897394E-2</v>
      </c>
      <c r="C81" t="s">
        <v>50</v>
      </c>
      <c r="D81">
        <v>0.99999999447354637</v>
      </c>
      <c r="E81">
        <v>3</v>
      </c>
      <c r="F81" t="s">
        <v>81</v>
      </c>
      <c r="G81" t="s">
        <v>47</v>
      </c>
      <c r="H81">
        <v>23.14100003242493</v>
      </c>
      <c r="I81">
        <v>0.9</v>
      </c>
      <c r="J81" t="s">
        <v>83</v>
      </c>
    </row>
    <row r="82" spans="1:10" x14ac:dyDescent="0.35">
      <c r="A82">
        <v>0.24008605002682479</v>
      </c>
      <c r="B82">
        <v>0.25037133640996762</v>
      </c>
      <c r="C82" t="s">
        <v>50</v>
      </c>
      <c r="D82">
        <v>0.99413758762068039</v>
      </c>
      <c r="E82">
        <v>3</v>
      </c>
      <c r="F82" t="s">
        <v>82</v>
      </c>
      <c r="G82" t="s">
        <v>48</v>
      </c>
      <c r="H82">
        <v>5.3220000267028809</v>
      </c>
      <c r="I82">
        <v>0.9</v>
      </c>
      <c r="J82"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2"/>
  <sheetViews>
    <sheetView topLeftCell="A45" workbookViewId="0">
      <selection activeCell="A2" sqref="A2:J82"/>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v>0.8175243488597127</v>
      </c>
      <c r="B2">
        <v>0.8570146915837632</v>
      </c>
      <c r="C2" t="s">
        <v>50</v>
      </c>
      <c r="D2">
        <v>0.92316046795573281</v>
      </c>
      <c r="E2">
        <v>1</v>
      </c>
      <c r="F2" t="s">
        <v>51</v>
      </c>
      <c r="G2" t="s">
        <v>46</v>
      </c>
      <c r="H2">
        <v>3.940000057220459</v>
      </c>
      <c r="I2">
        <v>0.1</v>
      </c>
      <c r="J2" t="s">
        <v>121</v>
      </c>
    </row>
    <row r="3" spans="1:10" x14ac:dyDescent="0.35">
      <c r="A3">
        <v>0.81763294251298402</v>
      </c>
      <c r="B3">
        <v>0.8510345868216308</v>
      </c>
      <c r="C3" t="s">
        <v>50</v>
      </c>
      <c r="D3">
        <v>0.92328309349943782</v>
      </c>
      <c r="E3">
        <v>1</v>
      </c>
      <c r="F3" t="s">
        <v>51</v>
      </c>
      <c r="G3" t="s">
        <v>47</v>
      </c>
      <c r="H3">
        <v>1.4129998683929439</v>
      </c>
      <c r="I3">
        <v>0.1</v>
      </c>
      <c r="J3" t="s">
        <v>121</v>
      </c>
    </row>
    <row r="4" spans="1:10" x14ac:dyDescent="0.35">
      <c r="A4">
        <v>0.81763294242832429</v>
      </c>
      <c r="B4">
        <v>0.85092286797214889</v>
      </c>
      <c r="C4" t="s">
        <v>50</v>
      </c>
      <c r="D4">
        <v>0.92328309340383885</v>
      </c>
      <c r="E4">
        <v>1</v>
      </c>
      <c r="F4" t="s">
        <v>51</v>
      </c>
      <c r="G4" t="s">
        <v>48</v>
      </c>
      <c r="H4">
        <v>1.3299999237060549</v>
      </c>
      <c r="I4">
        <v>0.1</v>
      </c>
      <c r="J4" t="s">
        <v>121</v>
      </c>
    </row>
    <row r="5" spans="1:10" x14ac:dyDescent="0.35">
      <c r="A5">
        <v>0.81763294245667972</v>
      </c>
      <c r="B5">
        <v>0.85103655686210389</v>
      </c>
      <c r="C5" t="s">
        <v>50</v>
      </c>
      <c r="D5">
        <v>0.92328309343585802</v>
      </c>
      <c r="E5">
        <v>1</v>
      </c>
      <c r="F5" t="s">
        <v>51</v>
      </c>
      <c r="G5" t="s">
        <v>46</v>
      </c>
      <c r="H5">
        <v>4.3639998435974121</v>
      </c>
      <c r="I5">
        <v>0.2</v>
      </c>
      <c r="J5" t="s">
        <v>121</v>
      </c>
    </row>
    <row r="6" spans="1:10" x14ac:dyDescent="0.35">
      <c r="A6">
        <v>0.8176329425129838</v>
      </c>
      <c r="B6">
        <v>0.85103485872237705</v>
      </c>
      <c r="C6" t="s">
        <v>50</v>
      </c>
      <c r="D6">
        <v>0.9232830934994376</v>
      </c>
      <c r="E6">
        <v>1</v>
      </c>
      <c r="F6" t="s">
        <v>51</v>
      </c>
      <c r="G6" t="s">
        <v>47</v>
      </c>
      <c r="H6">
        <v>1.3000001907348631</v>
      </c>
      <c r="I6">
        <v>0.2</v>
      </c>
      <c r="J6" t="s">
        <v>121</v>
      </c>
    </row>
    <row r="7" spans="1:10" x14ac:dyDescent="0.35">
      <c r="A7">
        <v>0.81763294242832429</v>
      </c>
      <c r="B7">
        <v>0.85092286797214889</v>
      </c>
      <c r="C7" t="s">
        <v>50</v>
      </c>
      <c r="D7">
        <v>0.92328309340383885</v>
      </c>
      <c r="E7">
        <v>1</v>
      </c>
      <c r="F7" t="s">
        <v>51</v>
      </c>
      <c r="G7" t="s">
        <v>48</v>
      </c>
      <c r="H7">
        <v>1.153000116348267</v>
      </c>
      <c r="I7">
        <v>0.2</v>
      </c>
      <c r="J7" t="s">
        <v>121</v>
      </c>
    </row>
    <row r="8" spans="1:10" x14ac:dyDescent="0.35">
      <c r="A8">
        <v>0.81763294245664242</v>
      </c>
      <c r="B8">
        <v>0.85103836363442231</v>
      </c>
      <c r="C8" t="s">
        <v>50</v>
      </c>
      <c r="D8">
        <v>0.92328309343581605</v>
      </c>
      <c r="E8">
        <v>1</v>
      </c>
      <c r="F8" t="s">
        <v>51</v>
      </c>
      <c r="G8" t="s">
        <v>46</v>
      </c>
      <c r="H8">
        <v>4.8420000076293954</v>
      </c>
      <c r="I8">
        <v>0.3</v>
      </c>
      <c r="J8" t="s">
        <v>121</v>
      </c>
    </row>
    <row r="9" spans="1:10" x14ac:dyDescent="0.35">
      <c r="A9">
        <v>0.81763294251299379</v>
      </c>
      <c r="B9">
        <v>0.851032523742004</v>
      </c>
      <c r="C9" t="s">
        <v>50</v>
      </c>
      <c r="D9">
        <v>0.92328309349944881</v>
      </c>
      <c r="E9">
        <v>1</v>
      </c>
      <c r="F9" t="s">
        <v>51</v>
      </c>
      <c r="G9" t="s">
        <v>47</v>
      </c>
      <c r="H9">
        <v>1.339999914169312</v>
      </c>
      <c r="I9">
        <v>0.3</v>
      </c>
      <c r="J9" t="s">
        <v>121</v>
      </c>
    </row>
    <row r="10" spans="1:10" x14ac:dyDescent="0.35">
      <c r="A10">
        <v>0.81763294242832441</v>
      </c>
      <c r="B10">
        <v>0.85092286797214889</v>
      </c>
      <c r="C10" t="s">
        <v>50</v>
      </c>
      <c r="D10">
        <v>0.92328309340383885</v>
      </c>
      <c r="E10">
        <v>1</v>
      </c>
      <c r="F10" t="s">
        <v>51</v>
      </c>
      <c r="G10" t="s">
        <v>48</v>
      </c>
      <c r="H10">
        <v>1.158999919891357</v>
      </c>
      <c r="I10">
        <v>0.3</v>
      </c>
      <c r="J10" t="s">
        <v>121</v>
      </c>
    </row>
    <row r="11" spans="1:10" x14ac:dyDescent="0.35">
      <c r="A11">
        <v>0.81758765147850654</v>
      </c>
      <c r="B11">
        <v>0.85352427143266585</v>
      </c>
      <c r="C11" t="s">
        <v>50</v>
      </c>
      <c r="D11">
        <v>0.92323195019998638</v>
      </c>
      <c r="E11">
        <v>1</v>
      </c>
      <c r="F11" t="s">
        <v>51</v>
      </c>
      <c r="G11" t="s">
        <v>46</v>
      </c>
      <c r="H11">
        <v>5.3410000801086426</v>
      </c>
      <c r="I11">
        <v>0.4</v>
      </c>
      <c r="J11" t="s">
        <v>121</v>
      </c>
    </row>
    <row r="12" spans="1:10" x14ac:dyDescent="0.35">
      <c r="A12">
        <v>0.81763294251299368</v>
      </c>
      <c r="B12">
        <v>0.85103694641034622</v>
      </c>
      <c r="C12" t="s">
        <v>50</v>
      </c>
      <c r="D12">
        <v>0.92328309349944881</v>
      </c>
      <c r="E12">
        <v>1</v>
      </c>
      <c r="F12" t="s">
        <v>51</v>
      </c>
      <c r="G12" t="s">
        <v>47</v>
      </c>
      <c r="H12">
        <v>1.3190000057220459</v>
      </c>
      <c r="I12">
        <v>0.4</v>
      </c>
      <c r="J12" t="s">
        <v>121</v>
      </c>
    </row>
    <row r="13" spans="1:10" x14ac:dyDescent="0.35">
      <c r="A13">
        <v>0.81763294251109664</v>
      </c>
      <c r="B13">
        <v>0.85092286736052458</v>
      </c>
      <c r="C13" t="s">
        <v>50</v>
      </c>
      <c r="D13">
        <v>0.92328309349730642</v>
      </c>
      <c r="E13">
        <v>1</v>
      </c>
      <c r="F13" t="s">
        <v>51</v>
      </c>
      <c r="G13" t="s">
        <v>48</v>
      </c>
      <c r="H13">
        <v>1.2109999656677251</v>
      </c>
      <c r="I13">
        <v>0.4</v>
      </c>
      <c r="J13" t="s">
        <v>121</v>
      </c>
    </row>
    <row r="14" spans="1:10" x14ac:dyDescent="0.35">
      <c r="A14">
        <v>0.44278561378936471</v>
      </c>
      <c r="B14">
        <v>8.7704974430380389</v>
      </c>
      <c r="C14" t="s">
        <v>50</v>
      </c>
      <c r="D14">
        <v>0.5</v>
      </c>
      <c r="E14">
        <v>1</v>
      </c>
      <c r="F14" t="s">
        <v>84</v>
      </c>
      <c r="G14" t="s">
        <v>46</v>
      </c>
      <c r="H14">
        <v>4.3280000686645508</v>
      </c>
      <c r="I14">
        <v>0.5</v>
      </c>
      <c r="J14" t="s">
        <v>121</v>
      </c>
    </row>
    <row r="15" spans="1:10" x14ac:dyDescent="0.35">
      <c r="A15">
        <v>0.81763294251300045</v>
      </c>
      <c r="B15">
        <v>0.85103003501396413</v>
      </c>
      <c r="C15" t="s">
        <v>50</v>
      </c>
      <c r="D15">
        <v>0.92328309349945636</v>
      </c>
      <c r="E15">
        <v>1</v>
      </c>
      <c r="F15" t="s">
        <v>51</v>
      </c>
      <c r="G15" t="s">
        <v>47</v>
      </c>
      <c r="H15">
        <v>1.2890000343322749</v>
      </c>
      <c r="I15">
        <v>0.5</v>
      </c>
      <c r="J15" t="s">
        <v>121</v>
      </c>
    </row>
    <row r="16" spans="1:10" x14ac:dyDescent="0.35">
      <c r="A16">
        <v>0.8176329425111013</v>
      </c>
      <c r="B16">
        <v>0.85092286733015932</v>
      </c>
      <c r="C16" t="s">
        <v>50</v>
      </c>
      <c r="D16">
        <v>0.92328309349731164</v>
      </c>
      <c r="E16">
        <v>1</v>
      </c>
      <c r="F16" t="s">
        <v>51</v>
      </c>
      <c r="G16" t="s">
        <v>48</v>
      </c>
      <c r="H16">
        <v>1.625</v>
      </c>
      <c r="I16">
        <v>0.5</v>
      </c>
      <c r="J16" t="s">
        <v>121</v>
      </c>
    </row>
    <row r="17" spans="1:10" x14ac:dyDescent="0.35">
      <c r="A17">
        <v>0.81763294245664986</v>
      </c>
      <c r="B17">
        <v>0.85103483278671166</v>
      </c>
      <c r="C17" t="s">
        <v>50</v>
      </c>
      <c r="D17">
        <v>0.92328309343582438</v>
      </c>
      <c r="E17">
        <v>1</v>
      </c>
      <c r="F17" t="s">
        <v>51</v>
      </c>
      <c r="G17" t="s">
        <v>46</v>
      </c>
      <c r="H17">
        <v>5.5999999046325684</v>
      </c>
      <c r="I17">
        <v>0.6</v>
      </c>
      <c r="J17" t="s">
        <v>121</v>
      </c>
    </row>
    <row r="18" spans="1:10" x14ac:dyDescent="0.35">
      <c r="A18">
        <v>0.81763294251300067</v>
      </c>
      <c r="B18">
        <v>0.85103299769210117</v>
      </c>
      <c r="C18" t="s">
        <v>50</v>
      </c>
      <c r="D18">
        <v>0.92328309349945659</v>
      </c>
      <c r="E18">
        <v>1</v>
      </c>
      <c r="F18" t="s">
        <v>51</v>
      </c>
      <c r="G18" t="s">
        <v>47</v>
      </c>
      <c r="H18">
        <v>1.330000162124634</v>
      </c>
      <c r="I18">
        <v>0.6</v>
      </c>
      <c r="J18" t="s">
        <v>121</v>
      </c>
    </row>
    <row r="19" spans="1:10" x14ac:dyDescent="0.35">
      <c r="A19">
        <v>0.81763294251110252</v>
      </c>
      <c r="B19">
        <v>0.85092286724411326</v>
      </c>
      <c r="C19" t="s">
        <v>50</v>
      </c>
      <c r="D19">
        <v>0.92328309349731319</v>
      </c>
      <c r="E19">
        <v>1</v>
      </c>
      <c r="F19" t="s">
        <v>51</v>
      </c>
      <c r="G19" t="s">
        <v>48</v>
      </c>
      <c r="H19">
        <v>1.2980000972747801</v>
      </c>
      <c r="I19">
        <v>0.6</v>
      </c>
      <c r="J19" t="s">
        <v>121</v>
      </c>
    </row>
    <row r="20" spans="1:10" x14ac:dyDescent="0.35">
      <c r="A20">
        <v>0.81763294245667228</v>
      </c>
      <c r="B20">
        <v>0.85102924954784553</v>
      </c>
      <c r="C20" t="s">
        <v>50</v>
      </c>
      <c r="D20">
        <v>0.92328309343584958</v>
      </c>
      <c r="E20">
        <v>1</v>
      </c>
      <c r="F20" t="s">
        <v>51</v>
      </c>
      <c r="G20" t="s">
        <v>46</v>
      </c>
      <c r="H20">
        <v>4.689000129699707</v>
      </c>
      <c r="I20">
        <v>0.7</v>
      </c>
      <c r="J20" t="s">
        <v>121</v>
      </c>
    </row>
    <row r="21" spans="1:10" x14ac:dyDescent="0.35">
      <c r="A21">
        <v>0.86772021462935189</v>
      </c>
      <c r="B21">
        <v>8.1343648971899383E-5</v>
      </c>
      <c r="C21" t="s">
        <v>50</v>
      </c>
      <c r="D21">
        <v>0.97984237473682978</v>
      </c>
      <c r="E21">
        <v>1</v>
      </c>
      <c r="F21" t="s">
        <v>85</v>
      </c>
      <c r="G21" t="s">
        <v>47</v>
      </c>
      <c r="H21">
        <v>1.320000171661377</v>
      </c>
      <c r="I21">
        <v>0.7</v>
      </c>
      <c r="J21" t="s">
        <v>121</v>
      </c>
    </row>
    <row r="22" spans="1:10" x14ac:dyDescent="0.35">
      <c r="A22">
        <v>0.81763294242832785</v>
      </c>
      <c r="B22">
        <v>0.85092286789896798</v>
      </c>
      <c r="C22" t="s">
        <v>50</v>
      </c>
      <c r="D22">
        <v>0.92328309340384285</v>
      </c>
      <c r="E22">
        <v>1</v>
      </c>
      <c r="F22" t="s">
        <v>51</v>
      </c>
      <c r="G22" t="s">
        <v>48</v>
      </c>
      <c r="H22">
        <v>1.3069999217987061</v>
      </c>
      <c r="I22">
        <v>0.7</v>
      </c>
      <c r="J22" t="s">
        <v>121</v>
      </c>
    </row>
    <row r="23" spans="1:10" x14ac:dyDescent="0.35">
      <c r="A23">
        <v>0.81761054773654662</v>
      </c>
      <c r="B23">
        <v>0.85227313384832648</v>
      </c>
      <c r="C23" t="s">
        <v>50</v>
      </c>
      <c r="D23">
        <v>0.92325780498989718</v>
      </c>
      <c r="E23">
        <v>1</v>
      </c>
      <c r="F23" t="s">
        <v>51</v>
      </c>
      <c r="G23" t="s">
        <v>46</v>
      </c>
      <c r="H23">
        <v>5.0139999389648438</v>
      </c>
      <c r="I23">
        <v>0.8</v>
      </c>
      <c r="J23" t="s">
        <v>121</v>
      </c>
    </row>
    <row r="24" spans="1:10" x14ac:dyDescent="0.35">
      <c r="A24">
        <v>0.817632942430226</v>
      </c>
      <c r="B24">
        <v>0.85103854793197087</v>
      </c>
      <c r="C24" t="s">
        <v>50</v>
      </c>
      <c r="D24">
        <v>0.92328309340598624</v>
      </c>
      <c r="E24">
        <v>1</v>
      </c>
      <c r="F24" t="s">
        <v>51</v>
      </c>
      <c r="G24" t="s">
        <v>47</v>
      </c>
      <c r="H24">
        <v>1.3400001525878911</v>
      </c>
      <c r="I24">
        <v>0.8</v>
      </c>
      <c r="J24" t="s">
        <v>121</v>
      </c>
    </row>
    <row r="25" spans="1:10" x14ac:dyDescent="0.35">
      <c r="A25">
        <v>0.8176329424283264</v>
      </c>
      <c r="B25">
        <v>0.85092286801538186</v>
      </c>
      <c r="C25" t="s">
        <v>50</v>
      </c>
      <c r="D25">
        <v>0.92328309340384118</v>
      </c>
      <c r="E25">
        <v>1</v>
      </c>
      <c r="F25" t="s">
        <v>51</v>
      </c>
      <c r="G25" t="s">
        <v>48</v>
      </c>
      <c r="H25">
        <v>1.280999898910522</v>
      </c>
      <c r="I25">
        <v>0.8</v>
      </c>
      <c r="J25" t="s">
        <v>121</v>
      </c>
    </row>
    <row r="26" spans="1:10" x14ac:dyDescent="0.35">
      <c r="A26">
        <v>0.81763294245668561</v>
      </c>
      <c r="B26">
        <v>0.85103053287803565</v>
      </c>
      <c r="C26" t="s">
        <v>50</v>
      </c>
      <c r="D26">
        <v>0.92328309343586479</v>
      </c>
      <c r="E26">
        <v>1</v>
      </c>
      <c r="F26" t="s">
        <v>51</v>
      </c>
      <c r="G26" t="s">
        <v>46</v>
      </c>
      <c r="H26">
        <v>5.130000114440918</v>
      </c>
      <c r="I26">
        <v>0.9</v>
      </c>
      <c r="J26" t="s">
        <v>121</v>
      </c>
    </row>
    <row r="27" spans="1:10" x14ac:dyDescent="0.35">
      <c r="A27">
        <v>0.81763294251299357</v>
      </c>
      <c r="B27">
        <v>0.85104083704268407</v>
      </c>
      <c r="C27" t="s">
        <v>50</v>
      </c>
      <c r="D27">
        <v>0.92328309349944859</v>
      </c>
      <c r="E27">
        <v>1</v>
      </c>
      <c r="F27" t="s">
        <v>51</v>
      </c>
      <c r="G27" t="s">
        <v>47</v>
      </c>
      <c r="H27">
        <v>1.236000061035156</v>
      </c>
      <c r="I27">
        <v>0.9</v>
      </c>
      <c r="J27" t="s">
        <v>121</v>
      </c>
    </row>
    <row r="28" spans="1:10" x14ac:dyDescent="0.35">
      <c r="A28">
        <v>0.81763294251109597</v>
      </c>
      <c r="B28">
        <v>0.85092286736052658</v>
      </c>
      <c r="C28" t="s">
        <v>50</v>
      </c>
      <c r="D28">
        <v>0.92328309349730575</v>
      </c>
      <c r="E28">
        <v>1</v>
      </c>
      <c r="F28" t="s">
        <v>51</v>
      </c>
      <c r="G28" t="s">
        <v>48</v>
      </c>
      <c r="H28">
        <v>1.148999929428101</v>
      </c>
      <c r="I28">
        <v>0.9</v>
      </c>
      <c r="J28" t="s">
        <v>121</v>
      </c>
    </row>
    <row r="29" spans="1:10" x14ac:dyDescent="0.35">
      <c r="A29">
        <v>8.8557122566271504E-2</v>
      </c>
      <c r="B29">
        <v>15.13289592160263</v>
      </c>
      <c r="C29" t="s">
        <v>50</v>
      </c>
      <c r="D29">
        <v>9.9999999783640894E-2</v>
      </c>
      <c r="E29">
        <v>2</v>
      </c>
      <c r="F29" t="s">
        <v>86</v>
      </c>
      <c r="G29" t="s">
        <v>46</v>
      </c>
      <c r="H29">
        <v>8.4240000247955322</v>
      </c>
      <c r="I29">
        <v>0.1</v>
      </c>
      <c r="J29" t="s">
        <v>121</v>
      </c>
    </row>
    <row r="30" spans="1:10" x14ac:dyDescent="0.35">
      <c r="A30">
        <v>8.8557122566271504E-2</v>
      </c>
      <c r="B30">
        <v>15.13260085278095</v>
      </c>
      <c r="C30" t="s">
        <v>50</v>
      </c>
      <c r="D30">
        <v>9.9999999783640894E-2</v>
      </c>
      <c r="E30">
        <v>2</v>
      </c>
      <c r="F30" t="s">
        <v>87</v>
      </c>
      <c r="G30" t="s">
        <v>47</v>
      </c>
      <c r="H30">
        <v>5.4070000648498544</v>
      </c>
      <c r="I30">
        <v>0.1</v>
      </c>
      <c r="J30" t="s">
        <v>121</v>
      </c>
    </row>
    <row r="31" spans="1:10" x14ac:dyDescent="0.35">
      <c r="A31">
        <v>0.81763294245790663</v>
      </c>
      <c r="B31">
        <v>0.85092286780468385</v>
      </c>
      <c r="C31" t="s">
        <v>50</v>
      </c>
      <c r="D31">
        <v>0.92328309343724357</v>
      </c>
      <c r="E31">
        <v>2</v>
      </c>
      <c r="F31" t="s">
        <v>88</v>
      </c>
      <c r="G31" t="s">
        <v>48</v>
      </c>
      <c r="H31">
        <v>6.6330001354217529</v>
      </c>
      <c r="I31">
        <v>0.1</v>
      </c>
      <c r="J31" t="s">
        <v>121</v>
      </c>
    </row>
    <row r="32" spans="1:10" x14ac:dyDescent="0.35">
      <c r="A32">
        <v>0.1771142453071661</v>
      </c>
      <c r="B32">
        <v>13.54243160187761</v>
      </c>
      <c r="C32" t="s">
        <v>50</v>
      </c>
      <c r="D32">
        <v>0.19999999976446861</v>
      </c>
      <c r="E32">
        <v>2</v>
      </c>
      <c r="F32" t="s">
        <v>89</v>
      </c>
      <c r="G32" t="s">
        <v>46</v>
      </c>
      <c r="H32">
        <v>13.21299982070923</v>
      </c>
      <c r="I32">
        <v>0.2</v>
      </c>
      <c r="J32" t="s">
        <v>121</v>
      </c>
    </row>
    <row r="33" spans="1:10" x14ac:dyDescent="0.35">
      <c r="A33">
        <v>0.1771142453071661</v>
      </c>
      <c r="B33">
        <v>13.544233786757101</v>
      </c>
      <c r="C33" t="s">
        <v>50</v>
      </c>
      <c r="D33">
        <v>0.19999999976446861</v>
      </c>
      <c r="E33">
        <v>2</v>
      </c>
      <c r="F33" t="s">
        <v>90</v>
      </c>
      <c r="G33" t="s">
        <v>47</v>
      </c>
      <c r="H33">
        <v>2.7359998226165771</v>
      </c>
      <c r="I33">
        <v>0.2</v>
      </c>
      <c r="J33" t="s">
        <v>121</v>
      </c>
    </row>
    <row r="34" spans="1:10" x14ac:dyDescent="0.35">
      <c r="A34">
        <v>0.81763294242808426</v>
      </c>
      <c r="B34">
        <v>0.85092286791193306</v>
      </c>
      <c r="C34" t="s">
        <v>50</v>
      </c>
      <c r="D34">
        <v>0.92328309340356762</v>
      </c>
      <c r="E34">
        <v>2</v>
      </c>
      <c r="F34" t="s">
        <v>91</v>
      </c>
      <c r="G34" t="s">
        <v>48</v>
      </c>
      <c r="H34">
        <v>6.625</v>
      </c>
      <c r="I34">
        <v>0.2</v>
      </c>
      <c r="J34" t="s">
        <v>121</v>
      </c>
    </row>
    <row r="35" spans="1:10" x14ac:dyDescent="0.35">
      <c r="A35">
        <v>0.26567136810626829</v>
      </c>
      <c r="B35">
        <v>11.955254634494221</v>
      </c>
      <c r="C35" t="s">
        <v>50</v>
      </c>
      <c r="D35">
        <v>0.29999999981102538</v>
      </c>
      <c r="E35">
        <v>2</v>
      </c>
      <c r="F35" t="s">
        <v>89</v>
      </c>
      <c r="G35" t="s">
        <v>46</v>
      </c>
      <c r="H35">
        <v>8.995999813079834</v>
      </c>
      <c r="I35">
        <v>0.3</v>
      </c>
      <c r="J35" t="s">
        <v>121</v>
      </c>
    </row>
    <row r="36" spans="1:10" x14ac:dyDescent="0.35">
      <c r="A36">
        <v>0.26567136810626829</v>
      </c>
      <c r="B36">
        <v>11.95526124589513</v>
      </c>
      <c r="C36" t="s">
        <v>50</v>
      </c>
      <c r="D36">
        <v>0.29999999981102538</v>
      </c>
      <c r="E36">
        <v>2</v>
      </c>
      <c r="F36" t="s">
        <v>90</v>
      </c>
      <c r="G36" t="s">
        <v>47</v>
      </c>
      <c r="H36">
        <v>2.6329998970031738</v>
      </c>
      <c r="I36">
        <v>0.3</v>
      </c>
      <c r="J36" t="s">
        <v>121</v>
      </c>
    </row>
    <row r="37" spans="1:10" x14ac:dyDescent="0.35">
      <c r="A37">
        <v>0.81763294245631402</v>
      </c>
      <c r="B37">
        <v>0.85092286776063453</v>
      </c>
      <c r="C37" t="s">
        <v>50</v>
      </c>
      <c r="D37">
        <v>0.92328309343544523</v>
      </c>
      <c r="E37">
        <v>2</v>
      </c>
      <c r="F37" t="s">
        <v>64</v>
      </c>
      <c r="G37" t="s">
        <v>48</v>
      </c>
      <c r="H37">
        <v>6.6150000095367432</v>
      </c>
      <c r="I37">
        <v>0.3</v>
      </c>
      <c r="J37" t="s">
        <v>121</v>
      </c>
    </row>
    <row r="38" spans="1:10" x14ac:dyDescent="0.35">
      <c r="A38">
        <v>0.81758249820044049</v>
      </c>
      <c r="B38">
        <v>0.85333795674536694</v>
      </c>
      <c r="C38" t="s">
        <v>50</v>
      </c>
      <c r="D38">
        <v>0.92322613104292095</v>
      </c>
      <c r="E38">
        <v>2</v>
      </c>
      <c r="F38" t="s">
        <v>61</v>
      </c>
      <c r="G38" t="s">
        <v>46</v>
      </c>
      <c r="H38">
        <v>9.8269999027252197</v>
      </c>
      <c r="I38">
        <v>0.4</v>
      </c>
      <c r="J38" t="s">
        <v>121</v>
      </c>
    </row>
    <row r="39" spans="1:10" x14ac:dyDescent="0.35">
      <c r="A39">
        <v>0.3542284908471629</v>
      </c>
      <c r="B39">
        <v>10.36054639926391</v>
      </c>
      <c r="C39" t="s">
        <v>50</v>
      </c>
      <c r="D39">
        <v>0.39999999979185308</v>
      </c>
      <c r="E39">
        <v>2</v>
      </c>
      <c r="F39" t="s">
        <v>17</v>
      </c>
      <c r="G39" t="s">
        <v>47</v>
      </c>
      <c r="H39">
        <v>9.2000000476837158</v>
      </c>
      <c r="I39">
        <v>0.4</v>
      </c>
      <c r="J39" t="s">
        <v>121</v>
      </c>
    </row>
    <row r="40" spans="1:10" x14ac:dyDescent="0.35">
      <c r="A40">
        <v>0.81763294245766949</v>
      </c>
      <c r="B40">
        <v>0.85092286778604853</v>
      </c>
      <c r="C40" t="s">
        <v>50</v>
      </c>
      <c r="D40">
        <v>0.92328309343697579</v>
      </c>
      <c r="E40">
        <v>2</v>
      </c>
      <c r="F40" t="s">
        <v>57</v>
      </c>
      <c r="G40" t="s">
        <v>48</v>
      </c>
      <c r="H40">
        <v>7.7279999256134033</v>
      </c>
      <c r="I40">
        <v>0.4</v>
      </c>
      <c r="J40" t="s">
        <v>121</v>
      </c>
    </row>
    <row r="41" spans="1:10" x14ac:dyDescent="0.35">
      <c r="A41">
        <v>0.44278561378936471</v>
      </c>
      <c r="B41">
        <v>8.7705009359565249</v>
      </c>
      <c r="C41" t="s">
        <v>50</v>
      </c>
      <c r="D41">
        <v>0.5</v>
      </c>
      <c r="E41">
        <v>2</v>
      </c>
      <c r="F41" t="s">
        <v>92</v>
      </c>
      <c r="G41" t="s">
        <v>46</v>
      </c>
      <c r="H41">
        <v>7.7200000286102286</v>
      </c>
      <c r="I41">
        <v>0.5</v>
      </c>
      <c r="J41" t="s">
        <v>121</v>
      </c>
    </row>
    <row r="42" spans="1:10" x14ac:dyDescent="0.35">
      <c r="A42">
        <v>0.44278561378936471</v>
      </c>
      <c r="B42">
        <v>8.761531688272953</v>
      </c>
      <c r="C42" t="s">
        <v>50</v>
      </c>
      <c r="D42">
        <v>0.5</v>
      </c>
      <c r="E42">
        <v>2</v>
      </c>
      <c r="F42" t="s">
        <v>93</v>
      </c>
      <c r="G42" t="s">
        <v>47</v>
      </c>
      <c r="H42">
        <v>3.880000114440918</v>
      </c>
      <c r="I42">
        <v>0.5</v>
      </c>
      <c r="J42" t="s">
        <v>121</v>
      </c>
    </row>
    <row r="43" spans="1:10" x14ac:dyDescent="0.35">
      <c r="A43">
        <v>0.81763294234531514</v>
      </c>
      <c r="B43">
        <v>0.85092286856049149</v>
      </c>
      <c r="C43" t="s">
        <v>50</v>
      </c>
      <c r="D43">
        <v>0.92328309331010361</v>
      </c>
      <c r="E43">
        <v>2</v>
      </c>
      <c r="F43" t="s">
        <v>94</v>
      </c>
      <c r="G43" t="s">
        <v>48</v>
      </c>
      <c r="H43">
        <v>6.0080001354217529</v>
      </c>
      <c r="I43">
        <v>0.5</v>
      </c>
      <c r="J43" t="s">
        <v>121</v>
      </c>
    </row>
    <row r="44" spans="1:10" x14ac:dyDescent="0.35">
      <c r="A44">
        <v>0.81761385611326831</v>
      </c>
      <c r="B44">
        <v>0.85206837924690326</v>
      </c>
      <c r="C44" t="s">
        <v>50</v>
      </c>
      <c r="D44">
        <v>0.9232615408573448</v>
      </c>
      <c r="E44">
        <v>2</v>
      </c>
      <c r="F44" t="s">
        <v>64</v>
      </c>
      <c r="G44" t="s">
        <v>46</v>
      </c>
      <c r="H44">
        <v>18.345000028610229</v>
      </c>
      <c r="I44">
        <v>0.6</v>
      </c>
      <c r="J44" t="s">
        <v>121</v>
      </c>
    </row>
    <row r="45" spans="1:10" x14ac:dyDescent="0.35">
      <c r="A45">
        <v>0.53134273654723774</v>
      </c>
      <c r="B45">
        <v>7.1778284234781911</v>
      </c>
      <c r="C45" t="s">
        <v>50</v>
      </c>
      <c r="D45">
        <v>0.6</v>
      </c>
      <c r="E45">
        <v>2</v>
      </c>
      <c r="F45" t="s">
        <v>95</v>
      </c>
      <c r="G45" t="s">
        <v>47</v>
      </c>
      <c r="H45">
        <v>3.651999950408936</v>
      </c>
      <c r="I45">
        <v>0.6</v>
      </c>
      <c r="J45" t="s">
        <v>121</v>
      </c>
    </row>
    <row r="46" spans="1:10" x14ac:dyDescent="0.35">
      <c r="A46">
        <v>0.81763294245465112</v>
      </c>
      <c r="B46">
        <v>0.85092286774044779</v>
      </c>
      <c r="C46" t="s">
        <v>50</v>
      </c>
      <c r="D46">
        <v>0.9232830934335674</v>
      </c>
      <c r="E46">
        <v>2</v>
      </c>
      <c r="F46" t="s">
        <v>54</v>
      </c>
      <c r="G46" t="s">
        <v>48</v>
      </c>
      <c r="H46">
        <v>8.1019999980926514</v>
      </c>
      <c r="I46">
        <v>0.6</v>
      </c>
      <c r="J46" t="s">
        <v>121</v>
      </c>
    </row>
    <row r="47" spans="1:10" x14ac:dyDescent="0.35">
      <c r="A47">
        <v>0.81761293913310906</v>
      </c>
      <c r="B47">
        <v>0.85213621796999617</v>
      </c>
      <c r="C47" t="s">
        <v>50</v>
      </c>
      <c r="D47">
        <v>0.92326050538991922</v>
      </c>
      <c r="E47">
        <v>2</v>
      </c>
      <c r="F47" t="s">
        <v>59</v>
      </c>
      <c r="G47" t="s">
        <v>46</v>
      </c>
      <c r="H47">
        <v>12.30099987983704</v>
      </c>
      <c r="I47">
        <v>0.7</v>
      </c>
      <c r="J47" t="s">
        <v>121</v>
      </c>
    </row>
    <row r="48" spans="1:10" x14ac:dyDescent="0.35">
      <c r="A48">
        <v>0.6198998593051106</v>
      </c>
      <c r="B48">
        <v>5.5542633962825763</v>
      </c>
      <c r="C48" t="s">
        <v>50</v>
      </c>
      <c r="D48">
        <v>0.7</v>
      </c>
      <c r="E48">
        <v>2</v>
      </c>
      <c r="F48" t="s">
        <v>96</v>
      </c>
      <c r="G48" t="s">
        <v>47</v>
      </c>
      <c r="H48">
        <v>5.2089998722076416</v>
      </c>
      <c r="I48">
        <v>0.7</v>
      </c>
      <c r="J48" t="s">
        <v>121</v>
      </c>
    </row>
    <row r="49" spans="1:10" x14ac:dyDescent="0.35">
      <c r="A49">
        <v>0.81763294245465679</v>
      </c>
      <c r="B49">
        <v>0.85092286776413228</v>
      </c>
      <c r="C49" t="s">
        <v>50</v>
      </c>
      <c r="D49">
        <v>0.92328309343357384</v>
      </c>
      <c r="E49">
        <v>2</v>
      </c>
      <c r="F49" t="s">
        <v>97</v>
      </c>
      <c r="G49" t="s">
        <v>48</v>
      </c>
      <c r="H49">
        <v>5.692000150680542</v>
      </c>
      <c r="I49">
        <v>0.7</v>
      </c>
      <c r="J49" t="s">
        <v>121</v>
      </c>
    </row>
    <row r="50" spans="1:10" x14ac:dyDescent="0.35">
      <c r="A50">
        <v>0.70845698206298369</v>
      </c>
      <c r="B50">
        <v>3.9494893458572609</v>
      </c>
      <c r="C50" t="s">
        <v>50</v>
      </c>
      <c r="D50">
        <v>0.8</v>
      </c>
      <c r="E50">
        <v>2</v>
      </c>
      <c r="F50" t="s">
        <v>93</v>
      </c>
      <c r="G50" t="s">
        <v>46</v>
      </c>
      <c r="H50">
        <v>8.4549999237060547</v>
      </c>
      <c r="I50">
        <v>0.8</v>
      </c>
      <c r="J50" t="s">
        <v>121</v>
      </c>
    </row>
    <row r="51" spans="1:10" x14ac:dyDescent="0.35">
      <c r="A51">
        <v>0.70845698206298369</v>
      </c>
      <c r="B51">
        <v>3.9494552928039921</v>
      </c>
      <c r="C51" t="s">
        <v>50</v>
      </c>
      <c r="D51">
        <v>0.8</v>
      </c>
      <c r="E51">
        <v>2</v>
      </c>
      <c r="F51" t="s">
        <v>93</v>
      </c>
      <c r="G51" t="s">
        <v>47</v>
      </c>
      <c r="H51">
        <v>5.0939998626708984</v>
      </c>
      <c r="I51">
        <v>0.8</v>
      </c>
      <c r="J51" t="s">
        <v>121</v>
      </c>
    </row>
    <row r="52" spans="1:10" x14ac:dyDescent="0.35">
      <c r="A52">
        <v>0.81763294234531936</v>
      </c>
      <c r="B52">
        <v>0.85092286854741772</v>
      </c>
      <c r="C52" t="s">
        <v>50</v>
      </c>
      <c r="D52">
        <v>0.92328309331010838</v>
      </c>
      <c r="E52">
        <v>2</v>
      </c>
      <c r="F52" t="s">
        <v>57</v>
      </c>
      <c r="G52" t="s">
        <v>48</v>
      </c>
      <c r="H52">
        <v>4.7210001945495614</v>
      </c>
      <c r="I52">
        <v>0.8</v>
      </c>
      <c r="J52" t="s">
        <v>121</v>
      </c>
    </row>
    <row r="53" spans="1:10" x14ac:dyDescent="0.35">
      <c r="A53">
        <v>0.80576308344254055</v>
      </c>
      <c r="B53">
        <v>1.505960907707377</v>
      </c>
      <c r="C53" t="s">
        <v>50</v>
      </c>
      <c r="D53">
        <v>0.90987947479459641</v>
      </c>
      <c r="E53">
        <v>2</v>
      </c>
      <c r="F53" t="s">
        <v>98</v>
      </c>
      <c r="G53" t="s">
        <v>46</v>
      </c>
      <c r="H53">
        <v>14.11299991607666</v>
      </c>
      <c r="I53">
        <v>0.9</v>
      </c>
      <c r="J53" t="s">
        <v>121</v>
      </c>
    </row>
    <row r="54" spans="1:10" x14ac:dyDescent="0.35">
      <c r="A54">
        <v>0.79701410482085655</v>
      </c>
      <c r="B54">
        <v>2.3173078379603469</v>
      </c>
      <c r="C54" t="s">
        <v>50</v>
      </c>
      <c r="D54">
        <v>0.9</v>
      </c>
      <c r="E54">
        <v>2</v>
      </c>
      <c r="F54" t="s">
        <v>17</v>
      </c>
      <c r="G54" t="s">
        <v>47</v>
      </c>
      <c r="H54">
        <v>4.8860001564025879</v>
      </c>
      <c r="I54">
        <v>0.9</v>
      </c>
      <c r="J54" t="s">
        <v>121</v>
      </c>
    </row>
    <row r="55" spans="1:10" x14ac:dyDescent="0.35">
      <c r="A55">
        <v>0.81763294245465101</v>
      </c>
      <c r="B55">
        <v>0.85092286774044767</v>
      </c>
      <c r="C55" t="s">
        <v>50</v>
      </c>
      <c r="D55">
        <v>0.92328309343356718</v>
      </c>
      <c r="E55">
        <v>2</v>
      </c>
      <c r="F55" t="s">
        <v>54</v>
      </c>
      <c r="G55" t="s">
        <v>48</v>
      </c>
      <c r="H55">
        <v>4.5019998550415039</v>
      </c>
      <c r="I55">
        <v>0.9</v>
      </c>
      <c r="J55" t="s">
        <v>121</v>
      </c>
    </row>
    <row r="56" spans="1:10" x14ac:dyDescent="0.35">
      <c r="A56">
        <v>8.8557122566271504E-2</v>
      </c>
      <c r="B56">
        <v>15.13322019123007</v>
      </c>
      <c r="C56" t="s">
        <v>50</v>
      </c>
      <c r="D56">
        <v>9.9999999783640894E-2</v>
      </c>
      <c r="E56">
        <v>3</v>
      </c>
      <c r="F56" t="s">
        <v>99</v>
      </c>
      <c r="G56" t="s">
        <v>46</v>
      </c>
      <c r="H56">
        <v>6.0789999961853027</v>
      </c>
      <c r="I56">
        <v>0.1</v>
      </c>
      <c r="J56" t="s">
        <v>121</v>
      </c>
    </row>
    <row r="57" spans="1:10" x14ac:dyDescent="0.35">
      <c r="A57">
        <v>8.8557122566271504E-2</v>
      </c>
      <c r="B57">
        <v>15.132602115155811</v>
      </c>
      <c r="C57" t="s">
        <v>50</v>
      </c>
      <c r="D57">
        <v>9.9999999783640894E-2</v>
      </c>
      <c r="E57">
        <v>3</v>
      </c>
      <c r="F57" t="s">
        <v>100</v>
      </c>
      <c r="G57" t="s">
        <v>47</v>
      </c>
      <c r="H57">
        <v>3.464999914169312</v>
      </c>
      <c r="I57">
        <v>0.1</v>
      </c>
      <c r="J57" t="s">
        <v>121</v>
      </c>
    </row>
    <row r="58" spans="1:10" x14ac:dyDescent="0.35">
      <c r="A58">
        <v>0.81763294245884832</v>
      </c>
      <c r="B58">
        <v>0.85092286779864101</v>
      </c>
      <c r="C58" t="s">
        <v>50</v>
      </c>
      <c r="D58">
        <v>0.92328309343830695</v>
      </c>
      <c r="E58">
        <v>3</v>
      </c>
      <c r="F58" t="s">
        <v>79</v>
      </c>
      <c r="G58" t="s">
        <v>48</v>
      </c>
      <c r="H58">
        <v>398.06599998474121</v>
      </c>
      <c r="I58">
        <v>0.1</v>
      </c>
      <c r="J58" t="s">
        <v>121</v>
      </c>
    </row>
    <row r="59" spans="1:10" x14ac:dyDescent="0.35">
      <c r="A59">
        <v>0.1771142453071661</v>
      </c>
      <c r="B59">
        <v>13.54424328545702</v>
      </c>
      <c r="C59" t="s">
        <v>50</v>
      </c>
      <c r="D59">
        <v>0.19999999976446861</v>
      </c>
      <c r="E59">
        <v>3</v>
      </c>
      <c r="F59" t="s">
        <v>101</v>
      </c>
      <c r="G59" t="s">
        <v>46</v>
      </c>
      <c r="H59">
        <v>12.805999994277951</v>
      </c>
      <c r="I59">
        <v>0.2</v>
      </c>
      <c r="J59" t="s">
        <v>121</v>
      </c>
    </row>
    <row r="60" spans="1:10" x14ac:dyDescent="0.35">
      <c r="A60">
        <v>0.1771142453071661</v>
      </c>
      <c r="B60">
        <v>13.543009421532579</v>
      </c>
      <c r="C60" t="s">
        <v>50</v>
      </c>
      <c r="D60">
        <v>0.19999999976446861</v>
      </c>
      <c r="E60">
        <v>3</v>
      </c>
      <c r="F60" t="s">
        <v>102</v>
      </c>
      <c r="G60" t="s">
        <v>47</v>
      </c>
      <c r="H60">
        <v>17.76999998092651</v>
      </c>
      <c r="I60">
        <v>0.2</v>
      </c>
      <c r="J60" t="s">
        <v>121</v>
      </c>
    </row>
    <row r="61" spans="1:10" x14ac:dyDescent="0.35">
      <c r="A61">
        <v>0.8176329424563139</v>
      </c>
      <c r="B61">
        <v>0.85092286770841696</v>
      </c>
      <c r="C61" t="s">
        <v>50</v>
      </c>
      <c r="D61">
        <v>0.92328309343544501</v>
      </c>
      <c r="E61">
        <v>3</v>
      </c>
      <c r="F61" t="s">
        <v>103</v>
      </c>
      <c r="G61" t="s">
        <v>48</v>
      </c>
      <c r="H61">
        <v>280.76600003242493</v>
      </c>
      <c r="I61">
        <v>0.2</v>
      </c>
      <c r="J61" t="s">
        <v>121</v>
      </c>
    </row>
    <row r="62" spans="1:10" x14ac:dyDescent="0.35">
      <c r="A62">
        <v>0.26567136810626829</v>
      </c>
      <c r="B62">
        <v>11.95342371144088</v>
      </c>
      <c r="C62" t="s">
        <v>50</v>
      </c>
      <c r="D62">
        <v>0.29999999981102538</v>
      </c>
      <c r="E62">
        <v>3</v>
      </c>
      <c r="F62" t="s">
        <v>104</v>
      </c>
      <c r="G62" t="s">
        <v>46</v>
      </c>
      <c r="H62">
        <v>8.5130000114440918</v>
      </c>
      <c r="I62">
        <v>0.3</v>
      </c>
      <c r="J62" t="s">
        <v>121</v>
      </c>
    </row>
    <row r="63" spans="1:10" x14ac:dyDescent="0.35">
      <c r="A63">
        <v>0.26567136810626829</v>
      </c>
      <c r="B63">
        <v>11.95526065628559</v>
      </c>
      <c r="C63" t="s">
        <v>50</v>
      </c>
      <c r="D63">
        <v>0.29999999981102538</v>
      </c>
      <c r="E63">
        <v>3</v>
      </c>
      <c r="F63" t="s">
        <v>105</v>
      </c>
      <c r="G63" t="s">
        <v>47</v>
      </c>
      <c r="H63">
        <v>2.6109998226165771</v>
      </c>
      <c r="I63">
        <v>0.3</v>
      </c>
      <c r="J63" t="s">
        <v>121</v>
      </c>
    </row>
    <row r="64" spans="1:10" x14ac:dyDescent="0.35">
      <c r="A64">
        <v>0.81763294242903761</v>
      </c>
      <c r="B64">
        <v>0.85102713604187419</v>
      </c>
      <c r="C64" t="s">
        <v>50</v>
      </c>
      <c r="D64">
        <v>0.92328309340464421</v>
      </c>
      <c r="E64">
        <v>3</v>
      </c>
      <c r="F64" t="s">
        <v>106</v>
      </c>
      <c r="G64" t="s">
        <v>48</v>
      </c>
      <c r="H64">
        <v>227.6870000362396</v>
      </c>
      <c r="I64">
        <v>0.3</v>
      </c>
      <c r="J64" t="s">
        <v>121</v>
      </c>
    </row>
    <row r="65" spans="1:10" x14ac:dyDescent="0.35">
      <c r="A65">
        <v>0.3542284908471629</v>
      </c>
      <c r="B65">
        <v>10.36316756943943</v>
      </c>
      <c r="C65" t="s">
        <v>50</v>
      </c>
      <c r="D65">
        <v>0.39999999979185308</v>
      </c>
      <c r="E65">
        <v>3</v>
      </c>
      <c r="F65" t="s">
        <v>107</v>
      </c>
      <c r="G65" t="s">
        <v>46</v>
      </c>
      <c r="H65">
        <v>4.3180000782012939</v>
      </c>
      <c r="I65">
        <v>0.4</v>
      </c>
      <c r="J65" t="s">
        <v>121</v>
      </c>
    </row>
    <row r="66" spans="1:10" x14ac:dyDescent="0.35">
      <c r="A66">
        <v>0.3542284908555125</v>
      </c>
      <c r="B66">
        <v>10.362629220976499</v>
      </c>
      <c r="C66" t="s">
        <v>50</v>
      </c>
      <c r="D66">
        <v>0.39999999980128159</v>
      </c>
      <c r="E66">
        <v>3</v>
      </c>
      <c r="F66" t="s">
        <v>108</v>
      </c>
      <c r="G66" t="s">
        <v>47</v>
      </c>
      <c r="H66">
        <v>2.6940000057220459</v>
      </c>
      <c r="I66">
        <v>0.4</v>
      </c>
      <c r="J66" t="s">
        <v>121</v>
      </c>
    </row>
    <row r="67" spans="1:10" x14ac:dyDescent="0.35">
      <c r="A67">
        <v>0.81763294242927309</v>
      </c>
      <c r="B67">
        <v>0.85092286786260285</v>
      </c>
      <c r="C67" t="s">
        <v>50</v>
      </c>
      <c r="D67">
        <v>0.92328309340491022</v>
      </c>
      <c r="E67">
        <v>3</v>
      </c>
      <c r="F67" t="s">
        <v>109</v>
      </c>
      <c r="G67" t="s">
        <v>48</v>
      </c>
      <c r="H67">
        <v>120.4919998645782</v>
      </c>
      <c r="I67">
        <v>0.4</v>
      </c>
      <c r="J67" t="s">
        <v>121</v>
      </c>
    </row>
    <row r="68" spans="1:10" x14ac:dyDescent="0.35">
      <c r="A68">
        <v>0.44278561378936471</v>
      </c>
      <c r="B68">
        <v>8.7437648230999407</v>
      </c>
      <c r="C68" t="s">
        <v>50</v>
      </c>
      <c r="D68">
        <v>0.5</v>
      </c>
      <c r="E68">
        <v>3</v>
      </c>
      <c r="F68" t="s">
        <v>108</v>
      </c>
      <c r="G68" t="s">
        <v>46</v>
      </c>
      <c r="H68">
        <v>25.511000156402591</v>
      </c>
      <c r="I68">
        <v>0.5</v>
      </c>
      <c r="J68" t="s">
        <v>121</v>
      </c>
    </row>
    <row r="69" spans="1:10" x14ac:dyDescent="0.35">
      <c r="A69">
        <v>0.44278561378936471</v>
      </c>
      <c r="B69">
        <v>8.7557547955560935</v>
      </c>
      <c r="C69" t="s">
        <v>50</v>
      </c>
      <c r="D69">
        <v>0.5</v>
      </c>
      <c r="E69">
        <v>3</v>
      </c>
      <c r="F69" t="s">
        <v>110</v>
      </c>
      <c r="G69" t="s">
        <v>47</v>
      </c>
      <c r="H69">
        <v>11.55099987983704</v>
      </c>
      <c r="I69">
        <v>0.5</v>
      </c>
      <c r="J69" t="s">
        <v>121</v>
      </c>
    </row>
    <row r="70" spans="1:10" x14ac:dyDescent="0.35">
      <c r="A70">
        <v>0.81763294245766183</v>
      </c>
      <c r="B70">
        <v>0.85092286778551618</v>
      </c>
      <c r="C70" t="s">
        <v>50</v>
      </c>
      <c r="D70">
        <v>0.92328309343696724</v>
      </c>
      <c r="E70">
        <v>3</v>
      </c>
      <c r="F70" t="s">
        <v>111</v>
      </c>
      <c r="G70" t="s">
        <v>48</v>
      </c>
      <c r="H70">
        <v>385.11100006103521</v>
      </c>
      <c r="I70">
        <v>0.5</v>
      </c>
      <c r="J70" t="s">
        <v>121</v>
      </c>
    </row>
    <row r="71" spans="1:10" x14ac:dyDescent="0.35">
      <c r="A71">
        <v>0.53134273654723774</v>
      </c>
      <c r="B71">
        <v>7.1778179229257582</v>
      </c>
      <c r="C71" t="s">
        <v>50</v>
      </c>
      <c r="D71">
        <v>0.6</v>
      </c>
      <c r="E71">
        <v>3</v>
      </c>
      <c r="F71" t="s">
        <v>112</v>
      </c>
      <c r="G71" t="s">
        <v>46</v>
      </c>
      <c r="H71">
        <v>8.5360000133514404</v>
      </c>
      <c r="I71">
        <v>0.6</v>
      </c>
      <c r="J71" t="s">
        <v>121</v>
      </c>
    </row>
    <row r="72" spans="1:10" x14ac:dyDescent="0.35">
      <c r="A72">
        <v>0.53134273654723774</v>
      </c>
      <c r="B72">
        <v>3.2031441084109251</v>
      </c>
      <c r="C72" t="s">
        <v>50</v>
      </c>
      <c r="D72">
        <v>0.6</v>
      </c>
      <c r="E72">
        <v>3</v>
      </c>
      <c r="F72" t="s">
        <v>113</v>
      </c>
      <c r="G72" t="s">
        <v>47</v>
      </c>
      <c r="H72">
        <v>89.577000141143799</v>
      </c>
      <c r="I72">
        <v>0.6</v>
      </c>
      <c r="J72" t="s">
        <v>121</v>
      </c>
    </row>
    <row r="73" spans="1:10" x14ac:dyDescent="0.35">
      <c r="A73">
        <v>0.81763294251204865</v>
      </c>
      <c r="B73">
        <v>0.85103955158299982</v>
      </c>
      <c r="C73" t="s">
        <v>50</v>
      </c>
      <c r="D73">
        <v>0.92328309349838156</v>
      </c>
      <c r="E73">
        <v>3</v>
      </c>
      <c r="F73" t="s">
        <v>114</v>
      </c>
      <c r="G73" t="s">
        <v>48</v>
      </c>
      <c r="H73">
        <v>361.1949999332428</v>
      </c>
      <c r="I73">
        <v>0.6</v>
      </c>
      <c r="J73" t="s">
        <v>121</v>
      </c>
    </row>
    <row r="74" spans="1:10" x14ac:dyDescent="0.35">
      <c r="A74">
        <v>0.6198998593051106</v>
      </c>
      <c r="B74">
        <v>5.5542612346235556</v>
      </c>
      <c r="C74" t="s">
        <v>50</v>
      </c>
      <c r="D74">
        <v>0.7</v>
      </c>
      <c r="E74">
        <v>3</v>
      </c>
      <c r="F74" t="s">
        <v>115</v>
      </c>
      <c r="G74" t="s">
        <v>46</v>
      </c>
      <c r="H74">
        <v>8.4730000495910645</v>
      </c>
      <c r="I74">
        <v>0.7</v>
      </c>
      <c r="J74" t="s">
        <v>121</v>
      </c>
    </row>
    <row r="75" spans="1:10" x14ac:dyDescent="0.35">
      <c r="A75">
        <v>0.6198998593051106</v>
      </c>
      <c r="B75">
        <v>5.5461768395225839</v>
      </c>
      <c r="C75" t="s">
        <v>50</v>
      </c>
      <c r="D75">
        <v>0.7</v>
      </c>
      <c r="E75">
        <v>3</v>
      </c>
      <c r="F75" t="s">
        <v>34</v>
      </c>
      <c r="G75" t="s">
        <v>47</v>
      </c>
      <c r="H75">
        <v>16.869999885559078</v>
      </c>
      <c r="I75">
        <v>0.7</v>
      </c>
      <c r="J75" t="s">
        <v>121</v>
      </c>
    </row>
    <row r="76" spans="1:10" x14ac:dyDescent="0.35">
      <c r="A76">
        <v>0.81763294251205032</v>
      </c>
      <c r="B76">
        <v>0.85092292210244658</v>
      </c>
      <c r="C76" t="s">
        <v>50</v>
      </c>
      <c r="D76">
        <v>0.92328309349838344</v>
      </c>
      <c r="E76">
        <v>3</v>
      </c>
      <c r="F76" t="s">
        <v>116</v>
      </c>
      <c r="G76" t="s">
        <v>48</v>
      </c>
      <c r="H76">
        <v>217.712000131607</v>
      </c>
      <c r="I76">
        <v>0.7</v>
      </c>
      <c r="J76" t="s">
        <v>121</v>
      </c>
    </row>
    <row r="77" spans="1:10" x14ac:dyDescent="0.35">
      <c r="A77">
        <v>0.70845698206298369</v>
      </c>
      <c r="B77">
        <v>3.9494891639565282</v>
      </c>
      <c r="C77" t="s">
        <v>50</v>
      </c>
      <c r="D77">
        <v>0.8</v>
      </c>
      <c r="E77">
        <v>3</v>
      </c>
      <c r="F77" t="s">
        <v>117</v>
      </c>
      <c r="G77" t="s">
        <v>46</v>
      </c>
      <c r="H77">
        <v>21.279999971389771</v>
      </c>
      <c r="I77">
        <v>0.8</v>
      </c>
      <c r="J77" t="s">
        <v>121</v>
      </c>
    </row>
    <row r="78" spans="1:10" x14ac:dyDescent="0.35">
      <c r="A78">
        <v>0.70845698206298369</v>
      </c>
      <c r="B78">
        <v>3.9377223851071652</v>
      </c>
      <c r="C78" t="s">
        <v>50</v>
      </c>
      <c r="D78">
        <v>0.8</v>
      </c>
      <c r="E78">
        <v>3</v>
      </c>
      <c r="F78" t="s">
        <v>118</v>
      </c>
      <c r="G78" t="s">
        <v>47</v>
      </c>
      <c r="H78">
        <v>11.671999931335449</v>
      </c>
      <c r="I78">
        <v>0.8</v>
      </c>
      <c r="J78" t="s">
        <v>121</v>
      </c>
    </row>
    <row r="79" spans="1:10" x14ac:dyDescent="0.35">
      <c r="A79">
        <v>0.81763294245560247</v>
      </c>
      <c r="B79">
        <v>0.85092286782542204</v>
      </c>
      <c r="C79" t="s">
        <v>50</v>
      </c>
      <c r="D79">
        <v>0.92328309343464166</v>
      </c>
      <c r="E79">
        <v>3</v>
      </c>
      <c r="F79" t="s">
        <v>103</v>
      </c>
      <c r="G79" t="s">
        <v>48</v>
      </c>
      <c r="H79">
        <v>145.27900004386899</v>
      </c>
      <c r="I79">
        <v>0.8</v>
      </c>
      <c r="J79" t="s">
        <v>121</v>
      </c>
    </row>
    <row r="80" spans="1:10" x14ac:dyDescent="0.35">
      <c r="A80">
        <v>0.79701410482085655</v>
      </c>
      <c r="B80">
        <v>2.317337369372904</v>
      </c>
      <c r="C80" t="s">
        <v>50</v>
      </c>
      <c r="D80">
        <v>0.9</v>
      </c>
      <c r="E80">
        <v>3</v>
      </c>
      <c r="F80" t="s">
        <v>119</v>
      </c>
      <c r="G80" t="s">
        <v>46</v>
      </c>
      <c r="H80">
        <v>24.847999811172489</v>
      </c>
      <c r="I80">
        <v>0.9</v>
      </c>
      <c r="J80" t="s">
        <v>121</v>
      </c>
    </row>
    <row r="81" spans="1:10" x14ac:dyDescent="0.35">
      <c r="A81">
        <v>0.81763294251181129</v>
      </c>
      <c r="B81">
        <v>0.85104175494110956</v>
      </c>
      <c r="C81" t="s">
        <v>50</v>
      </c>
      <c r="D81">
        <v>0.92328309349811355</v>
      </c>
      <c r="E81">
        <v>3</v>
      </c>
      <c r="F81" t="s">
        <v>79</v>
      </c>
      <c r="G81" t="s">
        <v>47</v>
      </c>
      <c r="H81">
        <v>57.516999959945679</v>
      </c>
      <c r="I81">
        <v>0.9</v>
      </c>
      <c r="J81" t="s">
        <v>121</v>
      </c>
    </row>
    <row r="82" spans="1:10" x14ac:dyDescent="0.35">
      <c r="A82">
        <v>0.79701322282198817</v>
      </c>
      <c r="B82">
        <v>2.1517002759100059</v>
      </c>
      <c r="C82" t="s">
        <v>50</v>
      </c>
      <c r="D82">
        <v>0.89999900403396027</v>
      </c>
      <c r="E82">
        <v>3</v>
      </c>
      <c r="F82" t="s">
        <v>120</v>
      </c>
      <c r="G82" t="s">
        <v>48</v>
      </c>
      <c r="H82">
        <v>9.9939999580383301</v>
      </c>
      <c r="I82">
        <v>0.9</v>
      </c>
      <c r="J82" t="s">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BEDAD-D021-4A77-9547-7D27C5A7FAC7}">
  <dimension ref="B3:H6"/>
  <sheetViews>
    <sheetView workbookViewId="0">
      <selection activeCell="F13" sqref="F13"/>
    </sheetView>
  </sheetViews>
  <sheetFormatPr defaultRowHeight="14.5" x14ac:dyDescent="0.35"/>
  <cols>
    <col min="3" max="3" width="9.7265625" customWidth="1"/>
    <col min="7" max="7" width="9.7265625" customWidth="1"/>
    <col min="8" max="8" width="12.54296875" customWidth="1"/>
  </cols>
  <sheetData>
    <row r="3" spans="2:8" x14ac:dyDescent="0.35">
      <c r="B3" t="s">
        <v>122</v>
      </c>
      <c r="C3" t="s">
        <v>9</v>
      </c>
      <c r="E3" t="s">
        <v>4</v>
      </c>
      <c r="G3" t="s">
        <v>6</v>
      </c>
      <c r="H3" t="s">
        <v>127</v>
      </c>
    </row>
    <row r="4" spans="2:8" x14ac:dyDescent="0.35">
      <c r="B4" t="s">
        <v>49</v>
      </c>
      <c r="C4" t="s">
        <v>123</v>
      </c>
      <c r="E4">
        <v>1</v>
      </c>
      <c r="G4" t="s">
        <v>46</v>
      </c>
      <c r="H4" t="s">
        <v>124</v>
      </c>
    </row>
    <row r="5" spans="2:8" x14ac:dyDescent="0.35">
      <c r="B5" t="s">
        <v>83</v>
      </c>
      <c r="C5" t="s">
        <v>123</v>
      </c>
      <c r="E5">
        <v>2</v>
      </c>
      <c r="G5" t="s">
        <v>47</v>
      </c>
      <c r="H5" t="s">
        <v>125</v>
      </c>
    </row>
    <row r="6" spans="2:8" x14ac:dyDescent="0.35">
      <c r="B6" t="s">
        <v>121</v>
      </c>
      <c r="C6" t="s">
        <v>123</v>
      </c>
      <c r="E6">
        <v>3</v>
      </c>
      <c r="G6" t="s">
        <v>48</v>
      </c>
      <c r="H6" t="s">
        <v>126</v>
      </c>
    </row>
  </sheetData>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CCEF5-B064-4862-BC5A-E4475A6C6794}">
  <dimension ref="B1:M244"/>
  <sheetViews>
    <sheetView workbookViewId="0">
      <selection activeCell="R19" sqref="R19"/>
    </sheetView>
  </sheetViews>
  <sheetFormatPr defaultRowHeight="14.5" x14ac:dyDescent="0.35"/>
  <cols>
    <col min="8" max="8" width="9.7265625" customWidth="1"/>
    <col min="10" max="10" width="10.08984375" customWidth="1"/>
    <col min="11" max="11" width="9.7265625" customWidth="1"/>
  </cols>
  <sheetData>
    <row r="1" spans="2:13" x14ac:dyDescent="0.35">
      <c r="B1" s="2" t="s">
        <v>138</v>
      </c>
      <c r="C1" s="2" t="s">
        <v>0</v>
      </c>
      <c r="D1" s="2" t="s">
        <v>1</v>
      </c>
      <c r="E1" s="2" t="s">
        <v>2</v>
      </c>
      <c r="F1" s="2" t="s">
        <v>3</v>
      </c>
      <c r="G1" s="2" t="s">
        <v>4</v>
      </c>
      <c r="H1" s="2" t="s">
        <v>5</v>
      </c>
      <c r="I1" s="2" t="s">
        <v>6</v>
      </c>
      <c r="J1" s="2" t="s">
        <v>7</v>
      </c>
      <c r="K1" s="2" t="s">
        <v>8</v>
      </c>
      <c r="L1" s="2" t="s">
        <v>9</v>
      </c>
      <c r="M1" s="2" t="s">
        <v>177</v>
      </c>
    </row>
    <row r="2" spans="2:13" x14ac:dyDescent="0.35">
      <c r="B2">
        <v>1</v>
      </c>
      <c r="C2">
        <v>0.36235850021725391</v>
      </c>
      <c r="D2">
        <v>14.45860639327968</v>
      </c>
      <c r="E2" t="s">
        <v>10</v>
      </c>
      <c r="F2">
        <v>0.39303568407219031</v>
      </c>
      <c r="G2">
        <v>1</v>
      </c>
      <c r="H2" t="s">
        <v>11</v>
      </c>
      <c r="I2" t="s">
        <v>46</v>
      </c>
      <c r="J2">
        <v>0.9549999237060548</v>
      </c>
      <c r="K2">
        <v>0.1</v>
      </c>
      <c r="L2" t="s">
        <v>178</v>
      </c>
      <c r="M2">
        <f>OPM[[#This Row],[minprod]]*100</f>
        <v>10</v>
      </c>
    </row>
    <row r="3" spans="2:13" x14ac:dyDescent="0.35">
      <c r="B3">
        <v>2</v>
      </c>
      <c r="C3">
        <v>0.36235850024051691</v>
      </c>
      <c r="D3">
        <v>14.458609643866479</v>
      </c>
      <c r="E3" t="s">
        <v>10</v>
      </c>
      <c r="F3">
        <v>0.39303568409742268</v>
      </c>
      <c r="G3">
        <v>1</v>
      </c>
      <c r="H3" t="s">
        <v>11</v>
      </c>
      <c r="I3" t="s">
        <v>47</v>
      </c>
      <c r="J3">
        <v>0.38299989700317377</v>
      </c>
      <c r="K3">
        <v>0.1</v>
      </c>
      <c r="L3" t="s">
        <v>178</v>
      </c>
      <c r="M3">
        <f>OPM[[#This Row],[minprod]]*100</f>
        <v>10</v>
      </c>
    </row>
    <row r="4" spans="2:13" x14ac:dyDescent="0.35">
      <c r="B4">
        <v>3</v>
      </c>
      <c r="C4">
        <v>0.36235850027147481</v>
      </c>
      <c r="D4">
        <v>7.8774526331303516</v>
      </c>
      <c r="E4" t="s">
        <v>10</v>
      </c>
      <c r="F4">
        <v>0.39303568413100148</v>
      </c>
      <c r="G4">
        <v>1</v>
      </c>
      <c r="H4" t="s">
        <v>11</v>
      </c>
      <c r="I4" t="s">
        <v>48</v>
      </c>
      <c r="J4">
        <v>0.37999987602233881</v>
      </c>
      <c r="K4">
        <v>0.1</v>
      </c>
      <c r="L4" t="s">
        <v>178</v>
      </c>
      <c r="M4">
        <f>OPM[[#This Row],[minprod]]*100</f>
        <v>10</v>
      </c>
    </row>
    <row r="5" spans="2:13" x14ac:dyDescent="0.35">
      <c r="B5">
        <v>4</v>
      </c>
      <c r="C5">
        <v>0.36235850021725252</v>
      </c>
      <c r="D5">
        <v>14.45860685453998</v>
      </c>
      <c r="E5" t="s">
        <v>10</v>
      </c>
      <c r="F5">
        <v>0.3930356840721887</v>
      </c>
      <c r="G5">
        <v>1</v>
      </c>
      <c r="H5" t="s">
        <v>11</v>
      </c>
      <c r="I5" t="s">
        <v>46</v>
      </c>
      <c r="J5">
        <v>0.9459998607635498</v>
      </c>
      <c r="K5">
        <v>0.2</v>
      </c>
      <c r="L5" t="s">
        <v>178</v>
      </c>
      <c r="M5">
        <f>OPM[[#This Row],[minprod]]*100</f>
        <v>20</v>
      </c>
    </row>
    <row r="6" spans="2:13" x14ac:dyDescent="0.35">
      <c r="B6">
        <v>5</v>
      </c>
      <c r="C6">
        <v>0.36235850021621208</v>
      </c>
      <c r="D6">
        <v>14.4586034699773</v>
      </c>
      <c r="E6" t="s">
        <v>10</v>
      </c>
      <c r="F6">
        <v>0.39303568407106032</v>
      </c>
      <c r="G6">
        <v>1</v>
      </c>
      <c r="H6" t="s">
        <v>11</v>
      </c>
      <c r="I6" t="s">
        <v>47</v>
      </c>
      <c r="J6">
        <v>0.45099997520446777</v>
      </c>
      <c r="K6">
        <v>0.2</v>
      </c>
      <c r="L6" t="s">
        <v>178</v>
      </c>
      <c r="M6">
        <f>OPM[[#This Row],[minprod]]*100</f>
        <v>20</v>
      </c>
    </row>
    <row r="7" spans="2:13" x14ac:dyDescent="0.35">
      <c r="B7">
        <v>6</v>
      </c>
      <c r="C7">
        <v>0.36235850027147481</v>
      </c>
      <c r="D7">
        <v>7.8774526331303516</v>
      </c>
      <c r="E7" t="s">
        <v>10</v>
      </c>
      <c r="F7">
        <v>0.39303568413100148</v>
      </c>
      <c r="G7">
        <v>1</v>
      </c>
      <c r="H7" t="s">
        <v>11</v>
      </c>
      <c r="I7" t="s">
        <v>48</v>
      </c>
      <c r="J7">
        <v>0.39999985694885248</v>
      </c>
      <c r="K7">
        <v>0.2</v>
      </c>
      <c r="L7" t="s">
        <v>178</v>
      </c>
      <c r="M7">
        <f>OPM[[#This Row],[minprod]]*100</f>
        <v>20</v>
      </c>
    </row>
    <row r="8" spans="2:13" x14ac:dyDescent="0.35">
      <c r="B8">
        <v>7</v>
      </c>
      <c r="C8">
        <v>0.36235850021725741</v>
      </c>
      <c r="D8">
        <v>14.45860640104539</v>
      </c>
      <c r="E8" t="s">
        <v>10</v>
      </c>
      <c r="F8">
        <v>0.39303568407219408</v>
      </c>
      <c r="G8">
        <v>1</v>
      </c>
      <c r="H8" t="s">
        <v>11</v>
      </c>
      <c r="I8" t="s">
        <v>46</v>
      </c>
      <c r="J8">
        <v>1.136999845504761</v>
      </c>
      <c r="K8">
        <v>0.3</v>
      </c>
      <c r="L8" t="s">
        <v>178</v>
      </c>
      <c r="M8">
        <f>OPM[[#This Row],[minprod]]*100</f>
        <v>30</v>
      </c>
    </row>
    <row r="9" spans="2:13" x14ac:dyDescent="0.35">
      <c r="B9">
        <v>8</v>
      </c>
      <c r="C9">
        <v>0.36235850021621219</v>
      </c>
      <c r="D9">
        <v>14.458607572598959</v>
      </c>
      <c r="E9" t="s">
        <v>10</v>
      </c>
      <c r="F9">
        <v>0.39303568407106038</v>
      </c>
      <c r="G9">
        <v>1</v>
      </c>
      <c r="H9" t="s">
        <v>11</v>
      </c>
      <c r="I9" t="s">
        <v>47</v>
      </c>
      <c r="J9">
        <v>0.41100001335144037</v>
      </c>
      <c r="K9">
        <v>0.3</v>
      </c>
      <c r="L9" t="s">
        <v>178</v>
      </c>
      <c r="M9">
        <f>OPM[[#This Row],[minprod]]*100</f>
        <v>30</v>
      </c>
    </row>
    <row r="10" spans="2:13" x14ac:dyDescent="0.35">
      <c r="B10">
        <v>9</v>
      </c>
      <c r="C10">
        <v>0.36235850027147481</v>
      </c>
      <c r="D10">
        <v>7.8774526331303516</v>
      </c>
      <c r="E10" t="s">
        <v>10</v>
      </c>
      <c r="F10">
        <v>0.39303568413100148</v>
      </c>
      <c r="G10">
        <v>1</v>
      </c>
      <c r="H10" t="s">
        <v>11</v>
      </c>
      <c r="I10" t="s">
        <v>48</v>
      </c>
      <c r="J10">
        <v>0.37800002098083491</v>
      </c>
      <c r="K10">
        <v>0.3</v>
      </c>
      <c r="L10" t="s">
        <v>178</v>
      </c>
      <c r="M10">
        <f>OPM[[#This Row],[minprod]]*100</f>
        <v>30</v>
      </c>
    </row>
    <row r="11" spans="2:13" x14ac:dyDescent="0.35">
      <c r="B11">
        <v>10</v>
      </c>
      <c r="C11">
        <v>0.74527794990969554</v>
      </c>
      <c r="D11">
        <v>3.8016447889916418</v>
      </c>
      <c r="E11" t="s">
        <v>10</v>
      </c>
      <c r="F11">
        <v>0.80837300267843737</v>
      </c>
      <c r="G11">
        <v>1</v>
      </c>
      <c r="H11" t="s">
        <v>12</v>
      </c>
      <c r="I11" t="s">
        <v>46</v>
      </c>
      <c r="J11">
        <v>1.7070000171661379</v>
      </c>
      <c r="K11">
        <v>0.4</v>
      </c>
      <c r="L11" t="s">
        <v>178</v>
      </c>
      <c r="M11">
        <f>OPM[[#This Row],[minprod]]*100</f>
        <v>40</v>
      </c>
    </row>
    <row r="12" spans="2:13" x14ac:dyDescent="0.35">
      <c r="B12">
        <v>11</v>
      </c>
      <c r="C12">
        <v>0.74529329437933889</v>
      </c>
      <c r="D12">
        <v>3.8008553425741058</v>
      </c>
      <c r="E12" t="s">
        <v>10</v>
      </c>
      <c r="F12">
        <v>0.80838964620720621</v>
      </c>
      <c r="G12">
        <v>1</v>
      </c>
      <c r="H12" t="s">
        <v>12</v>
      </c>
      <c r="I12" t="s">
        <v>47</v>
      </c>
      <c r="J12">
        <v>0.37699985504150391</v>
      </c>
      <c r="K12">
        <v>0.4</v>
      </c>
      <c r="L12" t="s">
        <v>178</v>
      </c>
      <c r="M12">
        <f>OPM[[#This Row],[minprod]]*100</f>
        <v>40</v>
      </c>
    </row>
    <row r="13" spans="2:13" x14ac:dyDescent="0.35">
      <c r="B13">
        <v>12</v>
      </c>
      <c r="C13">
        <v>0.74529329425272861</v>
      </c>
      <c r="D13">
        <v>3.8006531917278048</v>
      </c>
      <c r="E13" t="s">
        <v>10</v>
      </c>
      <c r="F13">
        <v>0.80838964606987718</v>
      </c>
      <c r="G13">
        <v>1</v>
      </c>
      <c r="H13" t="s">
        <v>12</v>
      </c>
      <c r="I13" t="s">
        <v>48</v>
      </c>
      <c r="J13">
        <v>0.36400008201599121</v>
      </c>
      <c r="K13">
        <v>0.4</v>
      </c>
      <c r="L13" t="s">
        <v>178</v>
      </c>
      <c r="M13">
        <f>OPM[[#This Row],[minprod]]*100</f>
        <v>40</v>
      </c>
    </row>
    <row r="14" spans="2:13" x14ac:dyDescent="0.35">
      <c r="B14">
        <v>13</v>
      </c>
      <c r="C14">
        <v>0.74526831372761038</v>
      </c>
      <c r="D14">
        <v>3.8021424945594862</v>
      </c>
      <c r="E14" t="s">
        <v>10</v>
      </c>
      <c r="F14">
        <v>0.80836255069948448</v>
      </c>
      <c r="G14">
        <v>1</v>
      </c>
      <c r="H14" t="s">
        <v>12</v>
      </c>
      <c r="I14" t="s">
        <v>46</v>
      </c>
      <c r="J14">
        <v>0.99500012397766124</v>
      </c>
      <c r="K14">
        <v>0.5</v>
      </c>
      <c r="L14" t="s">
        <v>178</v>
      </c>
      <c r="M14">
        <f>OPM[[#This Row],[minprod]]*100</f>
        <v>50</v>
      </c>
    </row>
    <row r="15" spans="2:13" x14ac:dyDescent="0.35">
      <c r="B15">
        <v>14</v>
      </c>
      <c r="C15">
        <v>0.74529329437933156</v>
      </c>
      <c r="D15">
        <v>3.8008553430283318</v>
      </c>
      <c r="E15" t="s">
        <v>10</v>
      </c>
      <c r="F15">
        <v>0.80838964620719833</v>
      </c>
      <c r="G15">
        <v>1</v>
      </c>
      <c r="H15" t="s">
        <v>12</v>
      </c>
      <c r="I15" t="s">
        <v>47</v>
      </c>
      <c r="J15">
        <v>0.36899995803833008</v>
      </c>
      <c r="K15">
        <v>0.5</v>
      </c>
      <c r="L15" t="s">
        <v>178</v>
      </c>
      <c r="M15">
        <f>OPM[[#This Row],[minprod]]*100</f>
        <v>50</v>
      </c>
    </row>
    <row r="16" spans="2:13" x14ac:dyDescent="0.35">
      <c r="B16">
        <v>15</v>
      </c>
      <c r="C16">
        <v>0.74529329425272861</v>
      </c>
      <c r="D16">
        <v>3.8006531917278048</v>
      </c>
      <c r="E16" t="s">
        <v>10</v>
      </c>
      <c r="F16">
        <v>0.80838964606987718</v>
      </c>
      <c r="G16">
        <v>1</v>
      </c>
      <c r="H16" t="s">
        <v>12</v>
      </c>
      <c r="I16" t="s">
        <v>48</v>
      </c>
      <c r="J16">
        <v>0.3470001220703125</v>
      </c>
      <c r="K16">
        <v>0.5</v>
      </c>
      <c r="L16" t="s">
        <v>178</v>
      </c>
      <c r="M16">
        <f>OPM[[#This Row],[minprod]]*100</f>
        <v>50</v>
      </c>
    </row>
    <row r="17" spans="2:13" x14ac:dyDescent="0.35">
      <c r="B17">
        <v>16</v>
      </c>
      <c r="C17">
        <v>0.74528838963483368</v>
      </c>
      <c r="D17">
        <v>3.801107885272033</v>
      </c>
      <c r="E17" t="s">
        <v>10</v>
      </c>
      <c r="F17">
        <v>0.80838432622820577</v>
      </c>
      <c r="G17">
        <v>1</v>
      </c>
      <c r="H17" t="s">
        <v>12</v>
      </c>
      <c r="I17" t="s">
        <v>46</v>
      </c>
      <c r="J17">
        <v>1.233999967575073</v>
      </c>
      <c r="K17">
        <v>0.6</v>
      </c>
      <c r="L17" t="s">
        <v>178</v>
      </c>
      <c r="M17">
        <f>OPM[[#This Row],[minprod]]*100</f>
        <v>60</v>
      </c>
    </row>
    <row r="18" spans="2:13" x14ac:dyDescent="0.35">
      <c r="B18">
        <v>17</v>
      </c>
      <c r="C18">
        <v>0.74529329437933545</v>
      </c>
      <c r="D18">
        <v>3.80085584463566</v>
      </c>
      <c r="E18" t="s">
        <v>10</v>
      </c>
      <c r="F18">
        <v>0.80838964620720255</v>
      </c>
      <c r="G18">
        <v>1</v>
      </c>
      <c r="H18" t="s">
        <v>12</v>
      </c>
      <c r="I18" t="s">
        <v>47</v>
      </c>
      <c r="J18">
        <v>0.37700009346008301</v>
      </c>
      <c r="K18">
        <v>0.6</v>
      </c>
      <c r="L18" t="s">
        <v>178</v>
      </c>
      <c r="M18">
        <f>OPM[[#This Row],[minprod]]*100</f>
        <v>60</v>
      </c>
    </row>
    <row r="19" spans="2:13" x14ac:dyDescent="0.35">
      <c r="B19">
        <v>18</v>
      </c>
      <c r="C19">
        <v>0.74529329425545432</v>
      </c>
      <c r="D19">
        <v>3.8006531917157562</v>
      </c>
      <c r="E19" t="s">
        <v>10</v>
      </c>
      <c r="F19">
        <v>0.80838964607283359</v>
      </c>
      <c r="G19">
        <v>1</v>
      </c>
      <c r="H19" t="s">
        <v>12</v>
      </c>
      <c r="I19" t="s">
        <v>48</v>
      </c>
      <c r="J19">
        <v>0.34299993515014648</v>
      </c>
      <c r="K19">
        <v>0.6</v>
      </c>
      <c r="L19" t="s">
        <v>178</v>
      </c>
      <c r="M19">
        <f>OPM[[#This Row],[minprod]]*100</f>
        <v>60</v>
      </c>
    </row>
    <row r="20" spans="2:13" x14ac:dyDescent="0.35">
      <c r="B20">
        <v>19</v>
      </c>
      <c r="C20">
        <v>0.74529329435708735</v>
      </c>
      <c r="D20">
        <v>3.8008558528689669</v>
      </c>
      <c r="E20" t="s">
        <v>10</v>
      </c>
      <c r="F20">
        <v>0.80838964618307085</v>
      </c>
      <c r="G20">
        <v>1</v>
      </c>
      <c r="H20" t="s">
        <v>12</v>
      </c>
      <c r="I20" t="s">
        <v>46</v>
      </c>
      <c r="J20">
        <v>1.3580000400543211</v>
      </c>
      <c r="K20">
        <v>0.7</v>
      </c>
      <c r="L20" t="s">
        <v>178</v>
      </c>
      <c r="M20">
        <f>OPM[[#This Row],[minprod]]*100</f>
        <v>70</v>
      </c>
    </row>
    <row r="21" spans="2:13" x14ac:dyDescent="0.35">
      <c r="B21">
        <v>20</v>
      </c>
      <c r="C21">
        <v>0.74529329433987934</v>
      </c>
      <c r="D21">
        <v>3.8008536646750288</v>
      </c>
      <c r="E21" t="s">
        <v>10</v>
      </c>
      <c r="F21">
        <v>0.80838964616440601</v>
      </c>
      <c r="G21">
        <v>1</v>
      </c>
      <c r="H21" t="s">
        <v>12</v>
      </c>
      <c r="I21" t="s">
        <v>47</v>
      </c>
      <c r="J21">
        <v>0.41499996185302729</v>
      </c>
      <c r="K21">
        <v>0.7</v>
      </c>
      <c r="L21" t="s">
        <v>178</v>
      </c>
      <c r="M21">
        <f>OPM[[#This Row],[minprod]]*100</f>
        <v>70</v>
      </c>
    </row>
    <row r="22" spans="2:13" x14ac:dyDescent="0.35">
      <c r="B22">
        <v>21</v>
      </c>
      <c r="C22">
        <v>0.74529329435701897</v>
      </c>
      <c r="D22">
        <v>3.800653192147458</v>
      </c>
      <c r="E22" t="s">
        <v>10</v>
      </c>
      <c r="F22">
        <v>0.80838964618299669</v>
      </c>
      <c r="G22">
        <v>1</v>
      </c>
      <c r="H22" t="s">
        <v>12</v>
      </c>
      <c r="I22" t="s">
        <v>48</v>
      </c>
      <c r="J22">
        <v>0.38199996948242188</v>
      </c>
      <c r="K22">
        <v>0.7</v>
      </c>
      <c r="L22" t="s">
        <v>178</v>
      </c>
      <c r="M22">
        <f>OPM[[#This Row],[minprod]]*100</f>
        <v>70</v>
      </c>
    </row>
    <row r="23" spans="2:13" x14ac:dyDescent="0.35">
      <c r="B23">
        <v>22</v>
      </c>
      <c r="C23">
        <v>0.74529329435709579</v>
      </c>
      <c r="D23">
        <v>3.800855741536791</v>
      </c>
      <c r="E23" t="s">
        <v>10</v>
      </c>
      <c r="F23">
        <v>0.80838964618308007</v>
      </c>
      <c r="G23">
        <v>1</v>
      </c>
      <c r="H23" t="s">
        <v>12</v>
      </c>
      <c r="I23" t="s">
        <v>46</v>
      </c>
      <c r="J23">
        <v>1.405999898910522</v>
      </c>
      <c r="K23">
        <v>0.8</v>
      </c>
      <c r="L23" t="s">
        <v>178</v>
      </c>
      <c r="M23">
        <f>OPM[[#This Row],[minprod]]*100</f>
        <v>80</v>
      </c>
    </row>
    <row r="24" spans="2:13" x14ac:dyDescent="0.35">
      <c r="B24">
        <v>23</v>
      </c>
      <c r="C24">
        <v>0.74529329437933534</v>
      </c>
      <c r="D24">
        <v>3.8008554215031651</v>
      </c>
      <c r="E24" t="s">
        <v>10</v>
      </c>
      <c r="F24">
        <v>0.80838964620720233</v>
      </c>
      <c r="G24">
        <v>1</v>
      </c>
      <c r="H24" t="s">
        <v>12</v>
      </c>
      <c r="I24" t="s">
        <v>47</v>
      </c>
      <c r="J24">
        <v>0.3630001544952392</v>
      </c>
      <c r="K24">
        <v>0.8</v>
      </c>
      <c r="L24" t="s">
        <v>178</v>
      </c>
      <c r="M24">
        <f>OPM[[#This Row],[minprod]]*100</f>
        <v>80</v>
      </c>
    </row>
    <row r="25" spans="2:13" x14ac:dyDescent="0.35">
      <c r="B25">
        <v>24</v>
      </c>
      <c r="C25">
        <v>0.74529329432790647</v>
      </c>
      <c r="D25">
        <v>3.8006531918673829</v>
      </c>
      <c r="E25" t="s">
        <v>10</v>
      </c>
      <c r="F25">
        <v>0.80838964615141951</v>
      </c>
      <c r="G25">
        <v>1</v>
      </c>
      <c r="H25" t="s">
        <v>12</v>
      </c>
      <c r="I25" t="s">
        <v>48</v>
      </c>
      <c r="J25">
        <v>0.35100007057189941</v>
      </c>
      <c r="K25">
        <v>0.8</v>
      </c>
      <c r="L25" t="s">
        <v>178</v>
      </c>
      <c r="M25">
        <f>OPM[[#This Row],[minprod]]*100</f>
        <v>80</v>
      </c>
    </row>
    <row r="26" spans="2:13" x14ac:dyDescent="0.35">
      <c r="B26">
        <v>25</v>
      </c>
      <c r="C26">
        <v>0.84458649932202834</v>
      </c>
      <c r="D26">
        <v>1.6427135713859651</v>
      </c>
      <c r="E26" t="s">
        <v>10</v>
      </c>
      <c r="F26">
        <v>0.91608899010274625</v>
      </c>
      <c r="G26">
        <v>1</v>
      </c>
      <c r="H26" t="s">
        <v>13</v>
      </c>
      <c r="I26" t="s">
        <v>46</v>
      </c>
      <c r="J26">
        <v>1.0399999618530269</v>
      </c>
      <c r="K26">
        <v>0.9</v>
      </c>
      <c r="L26" t="s">
        <v>178</v>
      </c>
      <c r="M26">
        <f>OPM[[#This Row],[minprod]]*100</f>
        <v>90</v>
      </c>
    </row>
    <row r="27" spans="2:13" x14ac:dyDescent="0.35">
      <c r="B27">
        <v>26</v>
      </c>
      <c r="C27">
        <v>0.84458649934639907</v>
      </c>
      <c r="D27">
        <v>1.6424682436901039</v>
      </c>
      <c r="E27" t="s">
        <v>10</v>
      </c>
      <c r="F27">
        <v>0.91608899012918021</v>
      </c>
      <c r="G27">
        <v>1</v>
      </c>
      <c r="H27" t="s">
        <v>13</v>
      </c>
      <c r="I27" t="s">
        <v>47</v>
      </c>
      <c r="J27">
        <v>0.37800002098083491</v>
      </c>
      <c r="K27">
        <v>0.9</v>
      </c>
      <c r="L27" t="s">
        <v>178</v>
      </c>
      <c r="M27">
        <f>OPM[[#This Row],[minprod]]*100</f>
        <v>90</v>
      </c>
    </row>
    <row r="28" spans="2:13" x14ac:dyDescent="0.35">
      <c r="B28">
        <v>27</v>
      </c>
      <c r="C28">
        <v>0.84458649923016249</v>
      </c>
      <c r="D28">
        <v>1.642462483262336</v>
      </c>
      <c r="E28" t="s">
        <v>10</v>
      </c>
      <c r="F28">
        <v>0.91608899000310318</v>
      </c>
      <c r="G28">
        <v>1</v>
      </c>
      <c r="H28" t="s">
        <v>13</v>
      </c>
      <c r="I28" t="s">
        <v>48</v>
      </c>
      <c r="J28">
        <v>0.39499998092651362</v>
      </c>
      <c r="K28">
        <v>0.9</v>
      </c>
      <c r="L28" t="s">
        <v>178</v>
      </c>
      <c r="M28">
        <f>OPM[[#This Row],[minprod]]*100</f>
        <v>90</v>
      </c>
    </row>
    <row r="29" spans="2:13" x14ac:dyDescent="0.35">
      <c r="B29">
        <v>28</v>
      </c>
      <c r="C29">
        <v>0.1457566415531992</v>
      </c>
      <c r="D29">
        <v>17.400341957722048</v>
      </c>
      <c r="E29" t="s">
        <v>10</v>
      </c>
      <c r="F29">
        <v>0.15809636392296481</v>
      </c>
      <c r="G29">
        <v>2</v>
      </c>
      <c r="H29" t="s">
        <v>14</v>
      </c>
      <c r="I29" t="s">
        <v>46</v>
      </c>
      <c r="J29">
        <v>1.747999906539917</v>
      </c>
      <c r="K29">
        <v>0.1</v>
      </c>
      <c r="L29" t="s">
        <v>178</v>
      </c>
      <c r="M29">
        <f>OPM[[#This Row],[minprod]]*100</f>
        <v>10</v>
      </c>
    </row>
    <row r="30" spans="2:13" x14ac:dyDescent="0.35">
      <c r="B30">
        <v>29</v>
      </c>
      <c r="C30">
        <v>0.14575664155210749</v>
      </c>
      <c r="D30">
        <v>17.40033989559079</v>
      </c>
      <c r="E30" t="s">
        <v>10</v>
      </c>
      <c r="F30">
        <v>0.1580963639217807</v>
      </c>
      <c r="G30">
        <v>2</v>
      </c>
      <c r="H30" t="s">
        <v>14</v>
      </c>
      <c r="I30" t="s">
        <v>47</v>
      </c>
      <c r="J30">
        <v>1.6419999599456789</v>
      </c>
      <c r="K30">
        <v>0.1</v>
      </c>
      <c r="L30" t="s">
        <v>178</v>
      </c>
      <c r="M30">
        <f>OPM[[#This Row],[minprod]]*100</f>
        <v>10</v>
      </c>
    </row>
    <row r="31" spans="2:13" x14ac:dyDescent="0.35">
      <c r="B31">
        <v>30</v>
      </c>
      <c r="C31">
        <v>0.36235850021597299</v>
      </c>
      <c r="D31">
        <v>14.458375964599311</v>
      </c>
      <c r="E31" t="s">
        <v>10</v>
      </c>
      <c r="F31">
        <v>0.39303568407080097</v>
      </c>
      <c r="G31">
        <v>2</v>
      </c>
      <c r="H31" t="s">
        <v>15</v>
      </c>
      <c r="I31" t="s">
        <v>48</v>
      </c>
      <c r="J31">
        <v>1.469000101089478</v>
      </c>
      <c r="K31">
        <v>0.1</v>
      </c>
      <c r="L31" t="s">
        <v>178</v>
      </c>
      <c r="M31">
        <f>OPM[[#This Row],[minprod]]*100</f>
        <v>10</v>
      </c>
    </row>
    <row r="32" spans="2:13" x14ac:dyDescent="0.35">
      <c r="B32">
        <v>31</v>
      </c>
      <c r="C32">
        <v>0.25474929064643098</v>
      </c>
      <c r="D32">
        <v>16.05164353507379</v>
      </c>
      <c r="E32" t="s">
        <v>10</v>
      </c>
      <c r="F32">
        <v>0.2763163045881204</v>
      </c>
      <c r="G32">
        <v>2</v>
      </c>
      <c r="H32" t="s">
        <v>16</v>
      </c>
      <c r="I32" t="s">
        <v>46</v>
      </c>
      <c r="J32">
        <v>2.4309999942779541</v>
      </c>
      <c r="K32">
        <v>0.2</v>
      </c>
      <c r="L32" t="s">
        <v>178</v>
      </c>
      <c r="M32">
        <f>OPM[[#This Row],[minprod]]*100</f>
        <v>20</v>
      </c>
    </row>
    <row r="33" spans="2:13" x14ac:dyDescent="0.35">
      <c r="B33">
        <v>32</v>
      </c>
      <c r="C33">
        <v>0.18438961880747229</v>
      </c>
      <c r="D33">
        <v>17.331383320336851</v>
      </c>
      <c r="E33" t="s">
        <v>10</v>
      </c>
      <c r="F33">
        <v>0.19999999978020239</v>
      </c>
      <c r="G33">
        <v>2</v>
      </c>
      <c r="H33" t="s">
        <v>17</v>
      </c>
      <c r="I33" t="s">
        <v>47</v>
      </c>
      <c r="J33">
        <v>1.5870001316070561</v>
      </c>
      <c r="K33">
        <v>0.2</v>
      </c>
      <c r="L33" t="s">
        <v>178</v>
      </c>
      <c r="M33">
        <f>OPM[[#This Row],[minprod]]*100</f>
        <v>20</v>
      </c>
    </row>
    <row r="34" spans="2:13" x14ac:dyDescent="0.35">
      <c r="B34">
        <v>33</v>
      </c>
      <c r="C34">
        <v>0.36235850021701749</v>
      </c>
      <c r="D34">
        <v>14.36625444978908</v>
      </c>
      <c r="E34" t="s">
        <v>10</v>
      </c>
      <c r="F34">
        <v>0.3930356840719339</v>
      </c>
      <c r="G34">
        <v>2</v>
      </c>
      <c r="H34" t="s">
        <v>15</v>
      </c>
      <c r="I34" t="s">
        <v>48</v>
      </c>
      <c r="J34">
        <v>1.385999917984009</v>
      </c>
      <c r="K34">
        <v>0.2</v>
      </c>
      <c r="L34" t="s">
        <v>178</v>
      </c>
      <c r="M34">
        <f>OPM[[#This Row],[minprod]]*100</f>
        <v>20</v>
      </c>
    </row>
    <row r="35" spans="2:13" x14ac:dyDescent="0.35">
      <c r="B35">
        <v>34</v>
      </c>
      <c r="C35">
        <v>0.3603180144503359</v>
      </c>
      <c r="D35">
        <v>14.473177379653499</v>
      </c>
      <c r="E35" t="s">
        <v>10</v>
      </c>
      <c r="F35">
        <v>0.3908224512688771</v>
      </c>
      <c r="G35">
        <v>2</v>
      </c>
      <c r="H35" t="s">
        <v>18</v>
      </c>
      <c r="I35" t="s">
        <v>46</v>
      </c>
      <c r="J35">
        <v>1.6730000972747801</v>
      </c>
      <c r="K35">
        <v>0.3</v>
      </c>
      <c r="L35" t="s">
        <v>178</v>
      </c>
      <c r="M35">
        <f>OPM[[#This Row],[minprod]]*100</f>
        <v>30</v>
      </c>
    </row>
    <row r="36" spans="2:13" x14ac:dyDescent="0.35">
      <c r="B36">
        <v>35</v>
      </c>
      <c r="C36">
        <v>0.27658442838583142</v>
      </c>
      <c r="D36">
        <v>15.997073093620431</v>
      </c>
      <c r="E36" t="s">
        <v>10</v>
      </c>
      <c r="F36">
        <v>0.29999999985971021</v>
      </c>
      <c r="G36">
        <v>2</v>
      </c>
      <c r="H36" t="s">
        <v>19</v>
      </c>
      <c r="I36" t="s">
        <v>47</v>
      </c>
      <c r="J36">
        <v>1.471999883651733</v>
      </c>
      <c r="K36">
        <v>0.3</v>
      </c>
      <c r="L36" t="s">
        <v>178</v>
      </c>
      <c r="M36">
        <f>OPM[[#This Row],[minprod]]*100</f>
        <v>30</v>
      </c>
    </row>
    <row r="37" spans="2:13" x14ac:dyDescent="0.35">
      <c r="B37">
        <v>36</v>
      </c>
      <c r="C37">
        <v>0.36235850020276089</v>
      </c>
      <c r="D37">
        <v>14.320193646445169</v>
      </c>
      <c r="E37" t="s">
        <v>10</v>
      </c>
      <c r="F37">
        <v>0.39303568405647032</v>
      </c>
      <c r="G37">
        <v>2</v>
      </c>
      <c r="H37" t="s">
        <v>15</v>
      </c>
      <c r="I37" t="s">
        <v>48</v>
      </c>
      <c r="J37">
        <v>1.445000171661377</v>
      </c>
      <c r="K37">
        <v>0.3</v>
      </c>
      <c r="L37" t="s">
        <v>178</v>
      </c>
      <c r="M37">
        <f>OPM[[#This Row],[minprod]]*100</f>
        <v>30</v>
      </c>
    </row>
    <row r="38" spans="2:13" x14ac:dyDescent="0.35">
      <c r="B38">
        <v>37</v>
      </c>
      <c r="C38">
        <v>0.62035381289083369</v>
      </c>
      <c r="D38">
        <v>6.4883357324925246</v>
      </c>
      <c r="E38" t="s">
        <v>10</v>
      </c>
      <c r="F38">
        <v>0.67287281813495781</v>
      </c>
      <c r="G38">
        <v>2</v>
      </c>
      <c r="H38" t="s">
        <v>20</v>
      </c>
      <c r="I38" t="s">
        <v>46</v>
      </c>
      <c r="J38">
        <v>1.976999998092652</v>
      </c>
      <c r="K38">
        <v>0.4</v>
      </c>
      <c r="L38" t="s">
        <v>178</v>
      </c>
      <c r="M38">
        <f>OPM[[#This Row],[minprod]]*100</f>
        <v>40</v>
      </c>
    </row>
    <row r="39" spans="2:13" x14ac:dyDescent="0.35">
      <c r="B39">
        <v>38</v>
      </c>
      <c r="C39">
        <v>0.3687792377895675</v>
      </c>
      <c r="D39">
        <v>14.662762924497651</v>
      </c>
      <c r="E39" t="s">
        <v>10</v>
      </c>
      <c r="F39">
        <v>0.39999999974981137</v>
      </c>
      <c r="G39">
        <v>2</v>
      </c>
      <c r="H39" t="s">
        <v>17</v>
      </c>
      <c r="I39" t="s">
        <v>47</v>
      </c>
      <c r="J39">
        <v>1.5179998874664311</v>
      </c>
      <c r="K39">
        <v>0.4</v>
      </c>
      <c r="L39" t="s">
        <v>178</v>
      </c>
      <c r="M39">
        <f>OPM[[#This Row],[minprod]]*100</f>
        <v>40</v>
      </c>
    </row>
    <row r="40" spans="2:13" x14ac:dyDescent="0.35">
      <c r="B40">
        <v>39</v>
      </c>
      <c r="C40">
        <v>0.6203885850441262</v>
      </c>
      <c r="D40">
        <v>6.4585467942531896</v>
      </c>
      <c r="E40" t="s">
        <v>10</v>
      </c>
      <c r="F40">
        <v>0.67291053409042123</v>
      </c>
      <c r="G40">
        <v>2</v>
      </c>
      <c r="H40" t="s">
        <v>20</v>
      </c>
      <c r="I40" t="s">
        <v>48</v>
      </c>
      <c r="J40">
        <v>1.4079999923706059</v>
      </c>
      <c r="K40">
        <v>0.4</v>
      </c>
      <c r="L40" t="s">
        <v>178</v>
      </c>
      <c r="M40">
        <f>OPM[[#This Row],[minprod]]*100</f>
        <v>40</v>
      </c>
    </row>
    <row r="41" spans="2:13" x14ac:dyDescent="0.35">
      <c r="B41">
        <v>40</v>
      </c>
      <c r="C41">
        <v>0.62037218042219444</v>
      </c>
      <c r="D41">
        <v>6.4737928523222532</v>
      </c>
      <c r="E41" t="s">
        <v>10</v>
      </c>
      <c r="F41">
        <v>0.67289274065712512</v>
      </c>
      <c r="G41">
        <v>2</v>
      </c>
      <c r="H41" t="s">
        <v>21</v>
      </c>
      <c r="I41" t="s">
        <v>46</v>
      </c>
      <c r="J41">
        <v>2.0769999027252202</v>
      </c>
      <c r="K41">
        <v>0.5</v>
      </c>
      <c r="L41" t="s">
        <v>178</v>
      </c>
      <c r="M41">
        <f>OPM[[#This Row],[minprod]]*100</f>
        <v>50</v>
      </c>
    </row>
    <row r="42" spans="2:13" x14ac:dyDescent="0.35">
      <c r="B42">
        <v>41</v>
      </c>
      <c r="C42">
        <v>0.460974030662328</v>
      </c>
      <c r="D42">
        <v>13.328453433240201</v>
      </c>
      <c r="E42" t="s">
        <v>10</v>
      </c>
      <c r="F42">
        <v>0.4999999817094285</v>
      </c>
      <c r="G42">
        <v>2</v>
      </c>
      <c r="H42" t="s">
        <v>17</v>
      </c>
      <c r="I42" t="s">
        <v>47</v>
      </c>
      <c r="J42">
        <v>1.630000114440918</v>
      </c>
      <c r="K42">
        <v>0.5</v>
      </c>
      <c r="L42" t="s">
        <v>178</v>
      </c>
      <c r="M42">
        <f>OPM[[#This Row],[minprod]]*100</f>
        <v>50</v>
      </c>
    </row>
    <row r="43" spans="2:13" x14ac:dyDescent="0.35">
      <c r="B43">
        <v>42</v>
      </c>
      <c r="C43">
        <v>0.62038858527170593</v>
      </c>
      <c r="D43">
        <v>6.4585467958730236</v>
      </c>
      <c r="E43" t="s">
        <v>10</v>
      </c>
      <c r="F43">
        <v>0.67291053433726777</v>
      </c>
      <c r="G43">
        <v>2</v>
      </c>
      <c r="H43" t="s">
        <v>21</v>
      </c>
      <c r="I43" t="s">
        <v>48</v>
      </c>
      <c r="J43">
        <v>1.301000118255615</v>
      </c>
      <c r="K43">
        <v>0.5</v>
      </c>
      <c r="L43" t="s">
        <v>178</v>
      </c>
      <c r="M43">
        <f>OPM[[#This Row],[minprod]]*100</f>
        <v>50</v>
      </c>
    </row>
    <row r="44" spans="2:13" x14ac:dyDescent="0.35">
      <c r="B44">
        <v>43</v>
      </c>
      <c r="C44">
        <v>0.62038375988354844</v>
      </c>
      <c r="D44">
        <v>6.4645655629525081</v>
      </c>
      <c r="E44" t="s">
        <v>10</v>
      </c>
      <c r="F44">
        <v>0.67290530043290442</v>
      </c>
      <c r="G44">
        <v>2</v>
      </c>
      <c r="H44" t="s">
        <v>21</v>
      </c>
      <c r="I44" t="s">
        <v>46</v>
      </c>
      <c r="J44">
        <v>2.4190001487731929</v>
      </c>
      <c r="K44">
        <v>0.6</v>
      </c>
      <c r="L44" t="s">
        <v>178</v>
      </c>
      <c r="M44">
        <f>OPM[[#This Row],[minprod]]*100</f>
        <v>60</v>
      </c>
    </row>
    <row r="45" spans="2:13" x14ac:dyDescent="0.35">
      <c r="B45">
        <v>44</v>
      </c>
      <c r="C45">
        <v>0.55316884152125567</v>
      </c>
      <c r="D45">
        <v>11.994143096229489</v>
      </c>
      <c r="E45" t="s">
        <v>10</v>
      </c>
      <c r="F45">
        <v>0.59999998317791747</v>
      </c>
      <c r="G45">
        <v>2</v>
      </c>
      <c r="H45" t="s">
        <v>17</v>
      </c>
      <c r="I45" t="s">
        <v>47</v>
      </c>
      <c r="J45">
        <v>1.370999813079834</v>
      </c>
      <c r="K45">
        <v>0.6</v>
      </c>
      <c r="L45" t="s">
        <v>178</v>
      </c>
      <c r="M45">
        <f>OPM[[#This Row],[minprod]]*100</f>
        <v>60</v>
      </c>
    </row>
    <row r="46" spans="2:13" x14ac:dyDescent="0.35">
      <c r="B46">
        <v>45</v>
      </c>
      <c r="C46">
        <v>0.6203885850360551</v>
      </c>
      <c r="D46">
        <v>6.4607969434937367</v>
      </c>
      <c r="E46" t="s">
        <v>10</v>
      </c>
      <c r="F46">
        <v>0.67291053408166679</v>
      </c>
      <c r="G46">
        <v>2</v>
      </c>
      <c r="H46" t="s">
        <v>21</v>
      </c>
      <c r="I46" t="s">
        <v>48</v>
      </c>
      <c r="J46">
        <v>1.3309998512268071</v>
      </c>
      <c r="K46">
        <v>0.6</v>
      </c>
      <c r="L46" t="s">
        <v>178</v>
      </c>
      <c r="M46">
        <f>OPM[[#This Row],[minprod]]*100</f>
        <v>60</v>
      </c>
    </row>
    <row r="47" spans="2:13" x14ac:dyDescent="0.35">
      <c r="B47">
        <v>46</v>
      </c>
      <c r="C47">
        <v>0.64536365238018334</v>
      </c>
      <c r="D47">
        <v>10.435411605673581</v>
      </c>
      <c r="E47" t="s">
        <v>10</v>
      </c>
      <c r="F47">
        <v>0.69999998464640634</v>
      </c>
      <c r="G47">
        <v>2</v>
      </c>
      <c r="H47" t="s">
        <v>22</v>
      </c>
      <c r="I47" t="s">
        <v>46</v>
      </c>
      <c r="J47">
        <v>1.1690001487731929</v>
      </c>
      <c r="K47">
        <v>0.7</v>
      </c>
      <c r="L47" t="s">
        <v>178</v>
      </c>
      <c r="M47">
        <f>OPM[[#This Row],[minprod]]*100</f>
        <v>70</v>
      </c>
    </row>
    <row r="48" spans="2:13" x14ac:dyDescent="0.35">
      <c r="B48">
        <v>47</v>
      </c>
      <c r="C48">
        <v>0.71348806470840109</v>
      </c>
      <c r="D48">
        <v>4.4290967790397264</v>
      </c>
      <c r="E48" t="s">
        <v>10</v>
      </c>
      <c r="F48">
        <v>0.77389179340867831</v>
      </c>
      <c r="G48">
        <v>2</v>
      </c>
      <c r="H48" t="s">
        <v>23</v>
      </c>
      <c r="I48" t="s">
        <v>47</v>
      </c>
      <c r="J48">
        <v>1.55400013923645</v>
      </c>
      <c r="K48">
        <v>0.7</v>
      </c>
      <c r="L48" t="s">
        <v>178</v>
      </c>
      <c r="M48">
        <f>OPM[[#This Row],[minprod]]*100</f>
        <v>70</v>
      </c>
    </row>
    <row r="49" spans="2:13" x14ac:dyDescent="0.35">
      <c r="B49">
        <v>48</v>
      </c>
      <c r="C49">
        <v>0.71348806480739768</v>
      </c>
      <c r="D49">
        <v>4.4264297004361328</v>
      </c>
      <c r="E49" t="s">
        <v>10</v>
      </c>
      <c r="F49">
        <v>0.77389179351605597</v>
      </c>
      <c r="G49">
        <v>2</v>
      </c>
      <c r="H49" t="s">
        <v>23</v>
      </c>
      <c r="I49" t="s">
        <v>48</v>
      </c>
      <c r="J49">
        <v>1.424999952316284</v>
      </c>
      <c r="K49">
        <v>0.7</v>
      </c>
      <c r="L49" t="s">
        <v>178</v>
      </c>
      <c r="M49">
        <f>OPM[[#This Row],[minprod]]*100</f>
        <v>70</v>
      </c>
    </row>
    <row r="50" spans="2:13" x14ac:dyDescent="0.35">
      <c r="B50">
        <v>49</v>
      </c>
      <c r="C50">
        <v>0.73755846323911101</v>
      </c>
      <c r="D50">
        <v>6.9555023080218907</v>
      </c>
      <c r="E50" t="s">
        <v>10</v>
      </c>
      <c r="F50">
        <v>0.79999998611489531</v>
      </c>
      <c r="G50">
        <v>2</v>
      </c>
      <c r="H50" t="s">
        <v>24</v>
      </c>
      <c r="I50" t="s">
        <v>46</v>
      </c>
      <c r="J50">
        <v>1.6700000762939451</v>
      </c>
      <c r="K50">
        <v>0.8</v>
      </c>
      <c r="L50" t="s">
        <v>178</v>
      </c>
      <c r="M50">
        <f>OPM[[#This Row],[minprod]]*100</f>
        <v>80</v>
      </c>
    </row>
    <row r="51" spans="2:13" x14ac:dyDescent="0.35">
      <c r="B51">
        <v>50</v>
      </c>
      <c r="C51">
        <v>0.74005944533588885</v>
      </c>
      <c r="D51">
        <v>3.8495268304306181</v>
      </c>
      <c r="E51" t="s">
        <v>10</v>
      </c>
      <c r="F51">
        <v>0.80271270075707979</v>
      </c>
      <c r="G51">
        <v>2</v>
      </c>
      <c r="H51" t="s">
        <v>25</v>
      </c>
      <c r="I51" t="s">
        <v>47</v>
      </c>
      <c r="J51">
        <v>1.3890001773834231</v>
      </c>
      <c r="K51">
        <v>0.8</v>
      </c>
      <c r="L51" t="s">
        <v>178</v>
      </c>
      <c r="M51">
        <f>OPM[[#This Row],[minprod]]*100</f>
        <v>80</v>
      </c>
    </row>
    <row r="52" spans="2:13" x14ac:dyDescent="0.35">
      <c r="B52">
        <v>51</v>
      </c>
      <c r="C52">
        <v>0.74005944533716339</v>
      </c>
      <c r="D52">
        <v>3.8464462594896238</v>
      </c>
      <c r="E52" t="s">
        <v>10</v>
      </c>
      <c r="F52">
        <v>0.80271270075846224</v>
      </c>
      <c r="G52">
        <v>2</v>
      </c>
      <c r="H52" t="s">
        <v>25</v>
      </c>
      <c r="I52" t="s">
        <v>48</v>
      </c>
      <c r="J52">
        <v>1.221999883651733</v>
      </c>
      <c r="K52">
        <v>0.8</v>
      </c>
      <c r="L52" t="s">
        <v>178</v>
      </c>
      <c r="M52">
        <f>OPM[[#This Row],[minprod]]*100</f>
        <v>80</v>
      </c>
    </row>
    <row r="53" spans="2:13" x14ac:dyDescent="0.35">
      <c r="B53">
        <v>52</v>
      </c>
      <c r="C53">
        <v>0.8297532747965306</v>
      </c>
      <c r="D53">
        <v>3.2714245606392969</v>
      </c>
      <c r="E53" t="s">
        <v>10</v>
      </c>
      <c r="F53">
        <v>0.89999998834101025</v>
      </c>
      <c r="G53">
        <v>2</v>
      </c>
      <c r="H53" t="s">
        <v>26</v>
      </c>
      <c r="I53" t="s">
        <v>46</v>
      </c>
      <c r="J53">
        <v>1.5659999847412109</v>
      </c>
      <c r="K53">
        <v>0.9</v>
      </c>
      <c r="L53" t="s">
        <v>178</v>
      </c>
      <c r="M53">
        <f>OPM[[#This Row],[minprod]]*100</f>
        <v>90</v>
      </c>
    </row>
    <row r="54" spans="2:13" x14ac:dyDescent="0.35">
      <c r="B54">
        <v>53</v>
      </c>
      <c r="C54">
        <v>0.8332600902098467</v>
      </c>
      <c r="D54">
        <v>1.8886538625362359</v>
      </c>
      <c r="E54" t="s">
        <v>10</v>
      </c>
      <c r="F54">
        <v>0.90380368990744575</v>
      </c>
      <c r="G54">
        <v>2</v>
      </c>
      <c r="H54" t="s">
        <v>27</v>
      </c>
      <c r="I54" t="s">
        <v>47</v>
      </c>
      <c r="J54">
        <v>1.1529998779296879</v>
      </c>
      <c r="K54">
        <v>0.9</v>
      </c>
      <c r="L54" t="s">
        <v>178</v>
      </c>
      <c r="M54">
        <f>OPM[[#This Row],[minprod]]*100</f>
        <v>90</v>
      </c>
    </row>
    <row r="55" spans="2:13" x14ac:dyDescent="0.35">
      <c r="B55">
        <v>54</v>
      </c>
      <c r="C55">
        <v>0.83326009020984071</v>
      </c>
      <c r="D55">
        <v>1.8886480199759981</v>
      </c>
      <c r="E55" t="s">
        <v>10</v>
      </c>
      <c r="F55">
        <v>0.9038036899074392</v>
      </c>
      <c r="G55">
        <v>2</v>
      </c>
      <c r="H55" t="s">
        <v>27</v>
      </c>
      <c r="I55" t="s">
        <v>48</v>
      </c>
      <c r="J55">
        <v>0.92400002479553223</v>
      </c>
      <c r="K55">
        <v>0.9</v>
      </c>
      <c r="L55" t="s">
        <v>178</v>
      </c>
      <c r="M55">
        <f>OPM[[#This Row],[minprod]]*100</f>
        <v>90</v>
      </c>
    </row>
    <row r="56" spans="2:13" x14ac:dyDescent="0.35">
      <c r="B56">
        <v>55</v>
      </c>
      <c r="C56">
        <v>0.14361563366771071</v>
      </c>
      <c r="D56">
        <v>22.684046888905691</v>
      </c>
      <c r="E56" t="s">
        <v>10</v>
      </c>
      <c r="F56">
        <v>0.1557740988225948</v>
      </c>
      <c r="G56">
        <v>3</v>
      </c>
      <c r="H56" t="s">
        <v>28</v>
      </c>
      <c r="I56" t="s">
        <v>46</v>
      </c>
      <c r="J56">
        <v>4.0449998378753662</v>
      </c>
      <c r="K56">
        <v>0.1</v>
      </c>
      <c r="L56" t="s">
        <v>178</v>
      </c>
      <c r="M56">
        <f>OPM[[#This Row],[minprod]]*100</f>
        <v>10</v>
      </c>
    </row>
    <row r="57" spans="2:13" x14ac:dyDescent="0.35">
      <c r="B57">
        <v>56</v>
      </c>
      <c r="C57">
        <v>0.1436157284136102</v>
      </c>
      <c r="D57">
        <v>22.65999622899778</v>
      </c>
      <c r="E57" t="s">
        <v>10</v>
      </c>
      <c r="F57">
        <v>0.15577420158965949</v>
      </c>
      <c r="G57">
        <v>3</v>
      </c>
      <c r="H57" t="s">
        <v>28</v>
      </c>
      <c r="I57" t="s">
        <v>47</v>
      </c>
      <c r="J57">
        <v>5.5529999732971191</v>
      </c>
      <c r="K57">
        <v>0.1</v>
      </c>
      <c r="L57" t="s">
        <v>178</v>
      </c>
      <c r="M57">
        <f>OPM[[#This Row],[minprod]]*100</f>
        <v>10</v>
      </c>
    </row>
    <row r="58" spans="2:13" x14ac:dyDescent="0.35">
      <c r="B58">
        <v>57</v>
      </c>
      <c r="C58">
        <v>0.142388122274305</v>
      </c>
      <c r="D58">
        <v>17.74691014303464</v>
      </c>
      <c r="E58" t="s">
        <v>10</v>
      </c>
      <c r="F58">
        <v>0.15444266660857381</v>
      </c>
      <c r="G58">
        <v>3</v>
      </c>
      <c r="H58" t="s">
        <v>29</v>
      </c>
      <c r="I58" t="s">
        <v>48</v>
      </c>
      <c r="J58">
        <v>5.0520000457763672</v>
      </c>
      <c r="K58">
        <v>0.1</v>
      </c>
      <c r="L58" t="s">
        <v>178</v>
      </c>
      <c r="M58">
        <f>OPM[[#This Row],[minprod]]*100</f>
        <v>10</v>
      </c>
    </row>
    <row r="59" spans="2:13" x14ac:dyDescent="0.35">
      <c r="B59">
        <v>58</v>
      </c>
      <c r="C59">
        <v>0.2488158870020715</v>
      </c>
      <c r="D59">
        <v>16.44599841452758</v>
      </c>
      <c r="E59" t="s">
        <v>10</v>
      </c>
      <c r="F59">
        <v>0.2698805804120929</v>
      </c>
      <c r="G59">
        <v>3</v>
      </c>
      <c r="H59" t="s">
        <v>30</v>
      </c>
      <c r="I59" t="s">
        <v>46</v>
      </c>
      <c r="J59">
        <v>2.875</v>
      </c>
      <c r="K59">
        <v>0.2</v>
      </c>
      <c r="L59" t="s">
        <v>178</v>
      </c>
      <c r="M59">
        <f>OPM[[#This Row],[minprod]]*100</f>
        <v>20</v>
      </c>
    </row>
    <row r="60" spans="2:13" x14ac:dyDescent="0.35">
      <c r="B60">
        <v>59</v>
      </c>
      <c r="C60">
        <v>0.18438961880747229</v>
      </c>
      <c r="D60">
        <v>17.33136742681252</v>
      </c>
      <c r="E60" t="s">
        <v>10</v>
      </c>
      <c r="F60">
        <v>0.19999999978020239</v>
      </c>
      <c r="G60">
        <v>3</v>
      </c>
      <c r="H60" t="s">
        <v>31</v>
      </c>
      <c r="I60" t="s">
        <v>47</v>
      </c>
      <c r="J60">
        <v>6.3990001678466797</v>
      </c>
      <c r="K60">
        <v>0.2</v>
      </c>
      <c r="L60" t="s">
        <v>178</v>
      </c>
      <c r="M60">
        <f>OPM[[#This Row],[minprod]]*100</f>
        <v>20</v>
      </c>
    </row>
    <row r="61" spans="2:13" x14ac:dyDescent="0.35">
      <c r="B61">
        <v>60</v>
      </c>
      <c r="C61">
        <v>0.254749290645371</v>
      </c>
      <c r="D61">
        <v>16.05136145414842</v>
      </c>
      <c r="E61" t="s">
        <v>10</v>
      </c>
      <c r="F61">
        <v>0.27631630458697071</v>
      </c>
      <c r="G61">
        <v>3</v>
      </c>
      <c r="H61" t="s">
        <v>32</v>
      </c>
      <c r="I61" t="s">
        <v>48</v>
      </c>
      <c r="J61">
        <v>4.4070000648498544</v>
      </c>
      <c r="K61">
        <v>0.2</v>
      </c>
      <c r="L61" t="s">
        <v>178</v>
      </c>
      <c r="M61">
        <f>OPM[[#This Row],[minprod]]*100</f>
        <v>20</v>
      </c>
    </row>
    <row r="62" spans="2:13" x14ac:dyDescent="0.35">
      <c r="B62">
        <v>61</v>
      </c>
      <c r="C62">
        <v>0.27658442838583142</v>
      </c>
      <c r="D62">
        <v>15.99707276331978</v>
      </c>
      <c r="E62" t="s">
        <v>10</v>
      </c>
      <c r="F62">
        <v>0.29999999985971021</v>
      </c>
      <c r="G62">
        <v>3</v>
      </c>
      <c r="H62" t="s">
        <v>33</v>
      </c>
      <c r="I62" t="s">
        <v>46</v>
      </c>
      <c r="J62">
        <v>3.7109999656677251</v>
      </c>
      <c r="K62">
        <v>0.3</v>
      </c>
      <c r="L62" t="s">
        <v>178</v>
      </c>
      <c r="M62">
        <f>OPM[[#This Row],[minprod]]*100</f>
        <v>30</v>
      </c>
    </row>
    <row r="63" spans="2:13" x14ac:dyDescent="0.35">
      <c r="B63">
        <v>62</v>
      </c>
      <c r="C63">
        <v>0.27658442838583142</v>
      </c>
      <c r="D63">
        <v>15.997073258977441</v>
      </c>
      <c r="E63" t="s">
        <v>10</v>
      </c>
      <c r="F63">
        <v>0.29999999985971021</v>
      </c>
      <c r="G63">
        <v>3</v>
      </c>
      <c r="H63" t="s">
        <v>34</v>
      </c>
      <c r="I63" t="s">
        <v>47</v>
      </c>
      <c r="J63">
        <v>6.6329998970031738</v>
      </c>
      <c r="K63">
        <v>0.3</v>
      </c>
      <c r="L63" t="s">
        <v>178</v>
      </c>
      <c r="M63">
        <f>OPM[[#This Row],[minprod]]*100</f>
        <v>30</v>
      </c>
    </row>
    <row r="64" spans="2:13" x14ac:dyDescent="0.35">
      <c r="B64">
        <v>63</v>
      </c>
      <c r="C64">
        <v>0.36235850024051702</v>
      </c>
      <c r="D64">
        <v>14.458375964855611</v>
      </c>
      <c r="E64" t="s">
        <v>10</v>
      </c>
      <c r="F64">
        <v>0.39303568409742279</v>
      </c>
      <c r="G64">
        <v>3</v>
      </c>
      <c r="H64" t="s">
        <v>35</v>
      </c>
      <c r="I64" t="s">
        <v>48</v>
      </c>
      <c r="J64">
        <v>4.9650001525878906</v>
      </c>
      <c r="K64">
        <v>0.3</v>
      </c>
      <c r="L64" t="s">
        <v>178</v>
      </c>
      <c r="M64">
        <f>OPM[[#This Row],[minprod]]*100</f>
        <v>30</v>
      </c>
    </row>
    <row r="65" spans="2:13" x14ac:dyDescent="0.35">
      <c r="B65">
        <v>64</v>
      </c>
      <c r="C65">
        <v>0.3687792377895675</v>
      </c>
      <c r="D65">
        <v>14.66276295835506</v>
      </c>
      <c r="E65" t="s">
        <v>10</v>
      </c>
      <c r="F65">
        <v>0.39999999974981137</v>
      </c>
      <c r="G65">
        <v>3</v>
      </c>
      <c r="H65" t="s">
        <v>36</v>
      </c>
      <c r="I65" t="s">
        <v>46</v>
      </c>
      <c r="J65">
        <v>1.592999935150146</v>
      </c>
      <c r="K65">
        <v>0.4</v>
      </c>
      <c r="L65" t="s">
        <v>178</v>
      </c>
      <c r="M65">
        <f>OPM[[#This Row],[minprod]]*100</f>
        <v>40</v>
      </c>
    </row>
    <row r="66" spans="2:13" x14ac:dyDescent="0.35">
      <c r="B66">
        <v>65</v>
      </c>
      <c r="C66">
        <v>0.3687792377895675</v>
      </c>
      <c r="D66">
        <v>14.66276308648564</v>
      </c>
      <c r="E66" t="s">
        <v>10</v>
      </c>
      <c r="F66">
        <v>0.39999999974981137</v>
      </c>
      <c r="G66">
        <v>3</v>
      </c>
      <c r="H66" t="s">
        <v>31</v>
      </c>
      <c r="I66" t="s">
        <v>47</v>
      </c>
      <c r="J66">
        <v>6.2649998664855957</v>
      </c>
      <c r="K66">
        <v>0.4</v>
      </c>
      <c r="L66" t="s">
        <v>178</v>
      </c>
      <c r="M66">
        <f>OPM[[#This Row],[minprod]]*100</f>
        <v>40</v>
      </c>
    </row>
    <row r="67" spans="2:13" x14ac:dyDescent="0.35">
      <c r="B67">
        <v>66</v>
      </c>
      <c r="C67">
        <v>0.59857978364760733</v>
      </c>
      <c r="D67">
        <v>6.9897098467631409</v>
      </c>
      <c r="E67" t="s">
        <v>10</v>
      </c>
      <c r="F67">
        <v>0.64925540479019461</v>
      </c>
      <c r="G67">
        <v>3</v>
      </c>
      <c r="H67" t="s">
        <v>37</v>
      </c>
      <c r="I67" t="s">
        <v>48</v>
      </c>
      <c r="J67">
        <v>4.437999963760376</v>
      </c>
      <c r="K67">
        <v>0.4</v>
      </c>
      <c r="L67" t="s">
        <v>178</v>
      </c>
      <c r="M67">
        <f>OPM[[#This Row],[minprod]]*100</f>
        <v>40</v>
      </c>
    </row>
    <row r="68" spans="2:13" x14ac:dyDescent="0.35">
      <c r="B68">
        <v>67</v>
      </c>
      <c r="C68">
        <v>0.59857395296826987</v>
      </c>
      <c r="D68">
        <v>6.9900142647797168</v>
      </c>
      <c r="E68" t="s">
        <v>10</v>
      </c>
      <c r="F68">
        <v>0.64924908048694074</v>
      </c>
      <c r="G68">
        <v>3</v>
      </c>
      <c r="H68" t="s">
        <v>37</v>
      </c>
      <c r="I68" t="s">
        <v>46</v>
      </c>
      <c r="J68">
        <v>4.4079999923706046</v>
      </c>
      <c r="K68">
        <v>0.5</v>
      </c>
      <c r="L68" t="s">
        <v>178</v>
      </c>
      <c r="M68">
        <f>OPM[[#This Row],[minprod]]*100</f>
        <v>50</v>
      </c>
    </row>
    <row r="69" spans="2:13" x14ac:dyDescent="0.35">
      <c r="B69">
        <v>68</v>
      </c>
      <c r="C69">
        <v>0.460974030662328</v>
      </c>
      <c r="D69">
        <v>13.32845316866042</v>
      </c>
      <c r="E69" t="s">
        <v>10</v>
      </c>
      <c r="F69">
        <v>0.4999999817094285</v>
      </c>
      <c r="G69">
        <v>3</v>
      </c>
      <c r="H69" t="s">
        <v>38</v>
      </c>
      <c r="I69" t="s">
        <v>47</v>
      </c>
      <c r="J69">
        <v>4.817000150680542</v>
      </c>
      <c r="K69">
        <v>0.5</v>
      </c>
      <c r="L69" t="s">
        <v>178</v>
      </c>
      <c r="M69">
        <f>OPM[[#This Row],[minprod]]*100</f>
        <v>50</v>
      </c>
    </row>
    <row r="70" spans="2:13" x14ac:dyDescent="0.35">
      <c r="B70">
        <v>69</v>
      </c>
      <c r="C70">
        <v>0.6005935292311626</v>
      </c>
      <c r="D70">
        <v>6.9457796760005124</v>
      </c>
      <c r="E70" t="s">
        <v>10</v>
      </c>
      <c r="F70">
        <v>0.65143963359262502</v>
      </c>
      <c r="G70">
        <v>3</v>
      </c>
      <c r="H70" t="s">
        <v>39</v>
      </c>
      <c r="I70" t="s">
        <v>48</v>
      </c>
      <c r="J70">
        <v>4.5939998626708984</v>
      </c>
      <c r="K70">
        <v>0.5</v>
      </c>
      <c r="L70" t="s">
        <v>178</v>
      </c>
      <c r="M70">
        <f>OPM[[#This Row],[minprod]]*100</f>
        <v>50</v>
      </c>
    </row>
    <row r="71" spans="2:13" x14ac:dyDescent="0.35">
      <c r="B71">
        <v>70</v>
      </c>
      <c r="C71">
        <v>0.59857953552921561</v>
      </c>
      <c r="D71">
        <v>6.9897200237437858</v>
      </c>
      <c r="E71" t="s">
        <v>10</v>
      </c>
      <c r="F71">
        <v>0.64925513566615922</v>
      </c>
      <c r="G71">
        <v>3</v>
      </c>
      <c r="H71" t="s">
        <v>39</v>
      </c>
      <c r="I71" t="s">
        <v>46</v>
      </c>
      <c r="J71">
        <v>4.7689998149871826</v>
      </c>
      <c r="K71">
        <v>0.6</v>
      </c>
      <c r="L71" t="s">
        <v>178</v>
      </c>
      <c r="M71">
        <f>OPM[[#This Row],[minprod]]*100</f>
        <v>60</v>
      </c>
    </row>
    <row r="72" spans="2:13" x14ac:dyDescent="0.35">
      <c r="B72">
        <v>71</v>
      </c>
      <c r="C72">
        <v>0.59857978364760778</v>
      </c>
      <c r="D72">
        <v>6.989707512677426</v>
      </c>
      <c r="E72" t="s">
        <v>10</v>
      </c>
      <c r="F72">
        <v>0.64925540479019506</v>
      </c>
      <c r="G72">
        <v>3</v>
      </c>
      <c r="H72" t="s">
        <v>37</v>
      </c>
      <c r="I72" t="s">
        <v>47</v>
      </c>
      <c r="J72">
        <v>7.2160000801086426</v>
      </c>
      <c r="K72">
        <v>0.6</v>
      </c>
      <c r="L72" t="s">
        <v>178</v>
      </c>
      <c r="M72">
        <f>OPM[[#This Row],[minprod]]*100</f>
        <v>60</v>
      </c>
    </row>
    <row r="73" spans="2:13" x14ac:dyDescent="0.35">
      <c r="B73">
        <v>72</v>
      </c>
      <c r="C73">
        <v>0.59857978364877151</v>
      </c>
      <c r="D73">
        <v>6.989711038424276</v>
      </c>
      <c r="E73" t="s">
        <v>10</v>
      </c>
      <c r="F73">
        <v>0.64925540479145738</v>
      </c>
      <c r="G73">
        <v>3</v>
      </c>
      <c r="H73" t="s">
        <v>39</v>
      </c>
      <c r="I73" t="s">
        <v>48</v>
      </c>
      <c r="J73">
        <v>4.8190000057220459</v>
      </c>
      <c r="K73">
        <v>0.6</v>
      </c>
      <c r="L73" t="s">
        <v>178</v>
      </c>
      <c r="M73">
        <f>OPM[[#This Row],[minprod]]*100</f>
        <v>60</v>
      </c>
    </row>
    <row r="74" spans="2:13" x14ac:dyDescent="0.35">
      <c r="B74">
        <v>73</v>
      </c>
      <c r="C74">
        <v>0.64536365238018334</v>
      </c>
      <c r="D74">
        <v>10.43541160781275</v>
      </c>
      <c r="E74" t="s">
        <v>10</v>
      </c>
      <c r="F74">
        <v>0.69999998464640634</v>
      </c>
      <c r="G74">
        <v>3</v>
      </c>
      <c r="H74" t="s">
        <v>40</v>
      </c>
      <c r="I74" t="s">
        <v>46</v>
      </c>
      <c r="J74">
        <v>0.90899991989135742</v>
      </c>
      <c r="K74">
        <v>0.7</v>
      </c>
      <c r="L74" t="s">
        <v>178</v>
      </c>
      <c r="M74">
        <f>OPM[[#This Row],[minprod]]*100</f>
        <v>70</v>
      </c>
    </row>
    <row r="75" spans="2:13" x14ac:dyDescent="0.35">
      <c r="B75">
        <v>74</v>
      </c>
      <c r="C75">
        <v>0.64536365238018334</v>
      </c>
      <c r="D75">
        <v>9.3166099416042023</v>
      </c>
      <c r="E75" t="s">
        <v>10</v>
      </c>
      <c r="F75">
        <v>0.69999998464640634</v>
      </c>
      <c r="G75">
        <v>3</v>
      </c>
      <c r="H75" t="s">
        <v>41</v>
      </c>
      <c r="I75" t="s">
        <v>47</v>
      </c>
      <c r="J75">
        <v>4.3209998607635498</v>
      </c>
      <c r="K75">
        <v>0.7</v>
      </c>
      <c r="L75" t="s">
        <v>178</v>
      </c>
      <c r="M75">
        <f>OPM[[#This Row],[minprod]]*100</f>
        <v>70</v>
      </c>
    </row>
    <row r="76" spans="2:13" x14ac:dyDescent="0.35">
      <c r="B76">
        <v>75</v>
      </c>
      <c r="C76">
        <v>0.68443235546129033</v>
      </c>
      <c r="D76">
        <v>5.1234981227115091</v>
      </c>
      <c r="E76" t="s">
        <v>10</v>
      </c>
      <c r="F76">
        <v>0.7423762347746351</v>
      </c>
      <c r="G76">
        <v>3</v>
      </c>
      <c r="H76" t="s">
        <v>42</v>
      </c>
      <c r="I76" t="s">
        <v>48</v>
      </c>
      <c r="J76">
        <v>4.8819999694824219</v>
      </c>
      <c r="K76">
        <v>0.7</v>
      </c>
      <c r="L76" t="s">
        <v>178</v>
      </c>
      <c r="M76">
        <f>OPM[[#This Row],[minprod]]*100</f>
        <v>70</v>
      </c>
    </row>
    <row r="77" spans="2:13" x14ac:dyDescent="0.35">
      <c r="B77">
        <v>76</v>
      </c>
      <c r="C77">
        <v>0.73755846323911101</v>
      </c>
      <c r="D77">
        <v>7.059099818618142</v>
      </c>
      <c r="E77" t="s">
        <v>10</v>
      </c>
      <c r="F77">
        <v>0.79999998611489531</v>
      </c>
      <c r="G77">
        <v>3</v>
      </c>
      <c r="H77" t="s">
        <v>36</v>
      </c>
      <c r="I77" t="s">
        <v>46</v>
      </c>
      <c r="J77">
        <v>2.0540001392364502</v>
      </c>
      <c r="K77">
        <v>0.8</v>
      </c>
      <c r="L77" t="s">
        <v>178</v>
      </c>
      <c r="M77">
        <f>OPM[[#This Row],[minprod]]*100</f>
        <v>80</v>
      </c>
    </row>
    <row r="78" spans="2:13" x14ac:dyDescent="0.35">
      <c r="B78">
        <v>77</v>
      </c>
      <c r="C78">
        <v>0.73994542357609483</v>
      </c>
      <c r="D78">
        <v>3.9174425546676779</v>
      </c>
      <c r="E78" t="s">
        <v>10</v>
      </c>
      <c r="F78">
        <v>0.80258902594240622</v>
      </c>
      <c r="G78">
        <v>3</v>
      </c>
      <c r="H78" t="s">
        <v>43</v>
      </c>
      <c r="I78" t="s">
        <v>47</v>
      </c>
      <c r="J78">
        <v>4.9570000171661377</v>
      </c>
      <c r="K78">
        <v>0.8</v>
      </c>
      <c r="L78" t="s">
        <v>178</v>
      </c>
      <c r="M78">
        <f>OPM[[#This Row],[minprod]]*100</f>
        <v>80</v>
      </c>
    </row>
    <row r="79" spans="2:13" x14ac:dyDescent="0.35">
      <c r="B79">
        <v>78</v>
      </c>
      <c r="C79">
        <v>0.73994542357635706</v>
      </c>
      <c r="D79">
        <v>3.9168920126434821</v>
      </c>
      <c r="E79" t="s">
        <v>10</v>
      </c>
      <c r="F79">
        <v>0.80258902594269066</v>
      </c>
      <c r="G79">
        <v>3</v>
      </c>
      <c r="H79" t="s">
        <v>43</v>
      </c>
      <c r="I79" t="s">
        <v>48</v>
      </c>
      <c r="J79">
        <v>2.9320001602172852</v>
      </c>
      <c r="K79">
        <v>0.8</v>
      </c>
      <c r="L79" t="s">
        <v>178</v>
      </c>
      <c r="M79">
        <f>OPM[[#This Row],[minprod]]*100</f>
        <v>80</v>
      </c>
    </row>
    <row r="80" spans="2:13" x14ac:dyDescent="0.35">
      <c r="B80">
        <v>79</v>
      </c>
      <c r="C80">
        <v>0.8297532747965306</v>
      </c>
      <c r="D80">
        <v>3.0427962210019541</v>
      </c>
      <c r="E80" t="s">
        <v>10</v>
      </c>
      <c r="F80">
        <v>0.89999998834101025</v>
      </c>
      <c r="G80">
        <v>3</v>
      </c>
      <c r="H80" t="s">
        <v>44</v>
      </c>
      <c r="I80" t="s">
        <v>46</v>
      </c>
      <c r="J80">
        <v>2.4000000953674321</v>
      </c>
      <c r="K80">
        <v>0.9</v>
      </c>
      <c r="L80" t="s">
        <v>178</v>
      </c>
      <c r="M80">
        <f>OPM[[#This Row],[minprod]]*100</f>
        <v>90</v>
      </c>
    </row>
    <row r="81" spans="2:13" x14ac:dyDescent="0.35">
      <c r="B81">
        <v>80</v>
      </c>
      <c r="C81">
        <v>0.83326009020866509</v>
      </c>
      <c r="D81">
        <v>1.8886535624816849</v>
      </c>
      <c r="E81" t="s">
        <v>10</v>
      </c>
      <c r="F81">
        <v>0.903803689906164</v>
      </c>
      <c r="G81">
        <v>3</v>
      </c>
      <c r="H81" t="s">
        <v>45</v>
      </c>
      <c r="I81" t="s">
        <v>47</v>
      </c>
      <c r="J81">
        <v>2.9279999732971191</v>
      </c>
      <c r="K81">
        <v>0.9</v>
      </c>
      <c r="L81" t="s">
        <v>178</v>
      </c>
      <c r="M81">
        <f>OPM[[#This Row],[minprod]]*100</f>
        <v>90</v>
      </c>
    </row>
    <row r="82" spans="2:13" x14ac:dyDescent="0.35">
      <c r="B82">
        <v>81</v>
      </c>
      <c r="C82">
        <v>0.83326009020836722</v>
      </c>
      <c r="D82">
        <v>1.8886536834821219</v>
      </c>
      <c r="E82" t="s">
        <v>10</v>
      </c>
      <c r="F82">
        <v>0.90380368990584103</v>
      </c>
      <c r="G82">
        <v>3</v>
      </c>
      <c r="H82" t="s">
        <v>45</v>
      </c>
      <c r="I82" t="s">
        <v>48</v>
      </c>
      <c r="J82">
        <v>2.0450000762939449</v>
      </c>
      <c r="K82">
        <v>0.9</v>
      </c>
      <c r="L82" t="s">
        <v>178</v>
      </c>
      <c r="M82">
        <f>OPM[[#This Row],[minprod]]*100</f>
        <v>90</v>
      </c>
    </row>
    <row r="83" spans="2:13" x14ac:dyDescent="0.35">
      <c r="B83">
        <v>82</v>
      </c>
      <c r="C83">
        <v>0.240085770394245</v>
      </c>
      <c r="D83">
        <v>0.25039182277642053</v>
      </c>
      <c r="E83" t="s">
        <v>50</v>
      </c>
      <c r="F83">
        <v>0.99413642973058924</v>
      </c>
      <c r="G83">
        <v>1</v>
      </c>
      <c r="H83" t="s">
        <v>51</v>
      </c>
      <c r="I83" t="s">
        <v>46</v>
      </c>
      <c r="J83">
        <v>7.4070000648498526</v>
      </c>
      <c r="K83">
        <v>0.1</v>
      </c>
      <c r="L83" t="s">
        <v>179</v>
      </c>
      <c r="M83">
        <f>OPM[[#This Row],[minprod]]*100</f>
        <v>10</v>
      </c>
    </row>
    <row r="84" spans="2:13" x14ac:dyDescent="0.35">
      <c r="B84">
        <v>83</v>
      </c>
      <c r="C84">
        <v>0.2400860500268259</v>
      </c>
      <c r="D84">
        <v>0.25038515114845572</v>
      </c>
      <c r="E84" t="s">
        <v>50</v>
      </c>
      <c r="F84">
        <v>0.99413758762068483</v>
      </c>
      <c r="G84">
        <v>1</v>
      </c>
      <c r="H84" t="s">
        <v>51</v>
      </c>
      <c r="I84" t="s">
        <v>47</v>
      </c>
      <c r="J84">
        <v>1.283999919891357</v>
      </c>
      <c r="K84">
        <v>0.1</v>
      </c>
      <c r="L84" t="s">
        <v>179</v>
      </c>
      <c r="M84">
        <f>OPM[[#This Row],[minprod]]*100</f>
        <v>10</v>
      </c>
    </row>
    <row r="85" spans="2:13" x14ac:dyDescent="0.35">
      <c r="B85">
        <v>84</v>
      </c>
      <c r="C85">
        <v>0.24008605002682551</v>
      </c>
      <c r="D85">
        <v>0.25037183293625748</v>
      </c>
      <c r="E85" t="s">
        <v>50</v>
      </c>
      <c r="F85">
        <v>0.99413758762068316</v>
      </c>
      <c r="G85">
        <v>1</v>
      </c>
      <c r="H85" t="s">
        <v>51</v>
      </c>
      <c r="I85" t="s">
        <v>48</v>
      </c>
      <c r="J85">
        <v>1.217999935150146</v>
      </c>
      <c r="K85">
        <v>0.1</v>
      </c>
      <c r="L85" t="s">
        <v>179</v>
      </c>
      <c r="M85">
        <f>OPM[[#This Row],[minprod]]*100</f>
        <v>10</v>
      </c>
    </row>
    <row r="86" spans="2:13" x14ac:dyDescent="0.35">
      <c r="B86">
        <v>85</v>
      </c>
      <c r="C86">
        <v>0.24008570325729489</v>
      </c>
      <c r="D86">
        <v>0.2504133958004483</v>
      </c>
      <c r="E86" t="s">
        <v>50</v>
      </c>
      <c r="F86">
        <v>0.99413615173290659</v>
      </c>
      <c r="G86">
        <v>1</v>
      </c>
      <c r="H86" t="s">
        <v>51</v>
      </c>
      <c r="I86" t="s">
        <v>46</v>
      </c>
      <c r="J86">
        <v>8.5970001220703125</v>
      </c>
      <c r="K86">
        <v>0.2</v>
      </c>
      <c r="L86" t="s">
        <v>179</v>
      </c>
      <c r="M86">
        <f>OPM[[#This Row],[minprod]]*100</f>
        <v>20</v>
      </c>
    </row>
    <row r="87" spans="2:13" x14ac:dyDescent="0.35">
      <c r="B87">
        <v>86</v>
      </c>
      <c r="C87">
        <v>0.24008605002685079</v>
      </c>
      <c r="D87">
        <v>0.25037163851087491</v>
      </c>
      <c r="E87" t="s">
        <v>50</v>
      </c>
      <c r="F87">
        <v>0.99413758762078797</v>
      </c>
      <c r="G87">
        <v>1</v>
      </c>
      <c r="H87" t="s">
        <v>51</v>
      </c>
      <c r="I87" t="s">
        <v>47</v>
      </c>
      <c r="J87">
        <v>1.3249998092651369</v>
      </c>
      <c r="K87">
        <v>0.2</v>
      </c>
      <c r="L87" t="s">
        <v>179</v>
      </c>
      <c r="M87">
        <f>OPM[[#This Row],[minprod]]*100</f>
        <v>20</v>
      </c>
    </row>
    <row r="88" spans="2:13" x14ac:dyDescent="0.35">
      <c r="B88">
        <v>87</v>
      </c>
      <c r="C88">
        <v>0.24008605002682479</v>
      </c>
      <c r="D88">
        <v>0.25037186175217818</v>
      </c>
      <c r="E88" t="s">
        <v>50</v>
      </c>
      <c r="F88">
        <v>0.99413758762068039</v>
      </c>
      <c r="G88">
        <v>1</v>
      </c>
      <c r="H88" t="s">
        <v>51</v>
      </c>
      <c r="I88" t="s">
        <v>48</v>
      </c>
      <c r="J88">
        <v>1.218999862670898</v>
      </c>
      <c r="K88">
        <v>0.2</v>
      </c>
      <c r="L88" t="s">
        <v>179</v>
      </c>
      <c r="M88">
        <f>OPM[[#This Row],[minprod]]*100</f>
        <v>20</v>
      </c>
    </row>
    <row r="89" spans="2:13" x14ac:dyDescent="0.35">
      <c r="B89">
        <v>88</v>
      </c>
      <c r="C89">
        <v>0.2400855745641608</v>
      </c>
      <c r="D89">
        <v>0.2504057625233197</v>
      </c>
      <c r="E89" t="s">
        <v>50</v>
      </c>
      <c r="F89">
        <v>0.99413561884612722</v>
      </c>
      <c r="G89">
        <v>1</v>
      </c>
      <c r="H89" t="s">
        <v>51</v>
      </c>
      <c r="I89" t="s">
        <v>46</v>
      </c>
      <c r="J89">
        <v>13.02600002288818</v>
      </c>
      <c r="K89">
        <v>0.3</v>
      </c>
      <c r="L89" t="s">
        <v>179</v>
      </c>
      <c r="M89">
        <f>OPM[[#This Row],[minprod]]*100</f>
        <v>30</v>
      </c>
    </row>
    <row r="90" spans="2:13" x14ac:dyDescent="0.35">
      <c r="B90">
        <v>89</v>
      </c>
      <c r="C90">
        <v>0.24008605002685299</v>
      </c>
      <c r="D90">
        <v>0.2503717108766379</v>
      </c>
      <c r="E90" t="s">
        <v>50</v>
      </c>
      <c r="F90">
        <v>0.99413758762079685</v>
      </c>
      <c r="G90">
        <v>1</v>
      </c>
      <c r="H90" t="s">
        <v>51</v>
      </c>
      <c r="I90" t="s">
        <v>47</v>
      </c>
      <c r="J90">
        <v>1.344000101089478</v>
      </c>
      <c r="K90">
        <v>0.3</v>
      </c>
      <c r="L90" t="s">
        <v>179</v>
      </c>
      <c r="M90">
        <f>OPM[[#This Row],[minprod]]*100</f>
        <v>30</v>
      </c>
    </row>
    <row r="91" spans="2:13" x14ac:dyDescent="0.35">
      <c r="B91">
        <v>90</v>
      </c>
      <c r="C91">
        <v>0.24008605002682401</v>
      </c>
      <c r="D91">
        <v>0.25037170007984189</v>
      </c>
      <c r="E91" t="s">
        <v>50</v>
      </c>
      <c r="F91">
        <v>0.99413758762067705</v>
      </c>
      <c r="G91">
        <v>1</v>
      </c>
      <c r="H91" t="s">
        <v>51</v>
      </c>
      <c r="I91" t="s">
        <v>48</v>
      </c>
      <c r="J91">
        <v>1.2170000076293941</v>
      </c>
      <c r="K91">
        <v>0.3</v>
      </c>
      <c r="L91" t="s">
        <v>179</v>
      </c>
      <c r="M91">
        <f>OPM[[#This Row],[minprod]]*100</f>
        <v>30</v>
      </c>
    </row>
    <row r="92" spans="2:13" x14ac:dyDescent="0.35">
      <c r="B92">
        <v>91</v>
      </c>
      <c r="C92">
        <v>0.2400812354601706</v>
      </c>
      <c r="D92">
        <v>0.25095100208218601</v>
      </c>
      <c r="E92" t="s">
        <v>50</v>
      </c>
      <c r="F92">
        <v>0.99411765167821919</v>
      </c>
      <c r="G92">
        <v>1</v>
      </c>
      <c r="H92" t="s">
        <v>51</v>
      </c>
      <c r="I92" t="s">
        <v>46</v>
      </c>
      <c r="J92">
        <v>7.628000020980835</v>
      </c>
      <c r="K92">
        <v>0.4</v>
      </c>
      <c r="L92" t="s">
        <v>179</v>
      </c>
      <c r="M92">
        <f>OPM[[#This Row],[minprod]]*100</f>
        <v>40</v>
      </c>
    </row>
    <row r="93" spans="2:13" x14ac:dyDescent="0.35">
      <c r="B93">
        <v>92</v>
      </c>
      <c r="C93">
        <v>0.2400860500268524</v>
      </c>
      <c r="D93">
        <v>0.25038519368490891</v>
      </c>
      <c r="E93" t="s">
        <v>50</v>
      </c>
      <c r="F93">
        <v>0.99413758762079441</v>
      </c>
      <c r="G93">
        <v>1</v>
      </c>
      <c r="H93" t="s">
        <v>51</v>
      </c>
      <c r="I93" t="s">
        <v>47</v>
      </c>
      <c r="J93">
        <v>1.260999917984009</v>
      </c>
      <c r="K93">
        <v>0.4</v>
      </c>
      <c r="L93" t="s">
        <v>179</v>
      </c>
      <c r="M93">
        <f>OPM[[#This Row],[minprod]]*100</f>
        <v>40</v>
      </c>
    </row>
    <row r="94" spans="2:13" x14ac:dyDescent="0.35">
      <c r="B94">
        <v>93</v>
      </c>
      <c r="C94">
        <v>0.24008605002682409</v>
      </c>
      <c r="D94">
        <v>0.25037166506676228</v>
      </c>
      <c r="E94" t="s">
        <v>50</v>
      </c>
      <c r="F94">
        <v>0.99413758762067739</v>
      </c>
      <c r="G94">
        <v>1</v>
      </c>
      <c r="H94" t="s">
        <v>51</v>
      </c>
      <c r="I94" t="s">
        <v>48</v>
      </c>
      <c r="J94">
        <v>1.154000043869019</v>
      </c>
      <c r="K94">
        <v>0.4</v>
      </c>
      <c r="L94" t="s">
        <v>179</v>
      </c>
      <c r="M94">
        <f>OPM[[#This Row],[minprod]]*100</f>
        <v>40</v>
      </c>
    </row>
    <row r="95" spans="2:13" x14ac:dyDescent="0.35">
      <c r="B95">
        <v>94</v>
      </c>
      <c r="C95">
        <v>0.240085770394246</v>
      </c>
      <c r="D95">
        <v>0.25039176174558009</v>
      </c>
      <c r="E95" t="s">
        <v>50</v>
      </c>
      <c r="F95">
        <v>0.99413642973059357</v>
      </c>
      <c r="G95">
        <v>1</v>
      </c>
      <c r="H95" t="s">
        <v>51</v>
      </c>
      <c r="I95" t="s">
        <v>46</v>
      </c>
      <c r="J95">
        <v>8.6410000324249268</v>
      </c>
      <c r="K95">
        <v>0.5</v>
      </c>
      <c r="L95" t="s">
        <v>179</v>
      </c>
      <c r="M95">
        <f>OPM[[#This Row],[minprod]]*100</f>
        <v>50</v>
      </c>
    </row>
    <row r="96" spans="2:13" x14ac:dyDescent="0.35">
      <c r="B96">
        <v>95</v>
      </c>
      <c r="C96">
        <v>0.2400860500268272</v>
      </c>
      <c r="D96">
        <v>0.25037172646713352</v>
      </c>
      <c r="E96" t="s">
        <v>50</v>
      </c>
      <c r="F96">
        <v>0.99413758762069016</v>
      </c>
      <c r="G96">
        <v>1</v>
      </c>
      <c r="H96" t="s">
        <v>51</v>
      </c>
      <c r="I96" t="s">
        <v>47</v>
      </c>
      <c r="J96">
        <v>1.919999837875366</v>
      </c>
      <c r="K96">
        <v>0.5</v>
      </c>
      <c r="L96" t="s">
        <v>179</v>
      </c>
      <c r="M96">
        <f>OPM[[#This Row],[minprod]]*100</f>
        <v>50</v>
      </c>
    </row>
    <row r="97" spans="2:13" x14ac:dyDescent="0.35">
      <c r="B97">
        <v>96</v>
      </c>
      <c r="C97">
        <v>0.24008605002682559</v>
      </c>
      <c r="D97">
        <v>0.25037171255485718</v>
      </c>
      <c r="E97" t="s">
        <v>50</v>
      </c>
      <c r="F97">
        <v>0.9941375876206836</v>
      </c>
      <c r="G97">
        <v>1</v>
      </c>
      <c r="H97" t="s">
        <v>51</v>
      </c>
      <c r="I97" t="s">
        <v>48</v>
      </c>
      <c r="J97">
        <v>1.375999927520752</v>
      </c>
      <c r="K97">
        <v>0.5</v>
      </c>
      <c r="L97" t="s">
        <v>179</v>
      </c>
      <c r="M97">
        <f>OPM[[#This Row],[minprod]]*100</f>
        <v>50</v>
      </c>
    </row>
    <row r="98" spans="2:13" x14ac:dyDescent="0.35">
      <c r="B98">
        <v>97</v>
      </c>
      <c r="C98">
        <v>0.24008577039424259</v>
      </c>
      <c r="D98">
        <v>0.25039162899486089</v>
      </c>
      <c r="E98" t="s">
        <v>50</v>
      </c>
      <c r="F98">
        <v>0.99413642973057936</v>
      </c>
      <c r="G98">
        <v>1</v>
      </c>
      <c r="H98" t="s">
        <v>51</v>
      </c>
      <c r="I98" t="s">
        <v>46</v>
      </c>
      <c r="J98">
        <v>8.3919999599456787</v>
      </c>
      <c r="K98">
        <v>0.6</v>
      </c>
      <c r="L98" t="s">
        <v>179</v>
      </c>
      <c r="M98">
        <f>OPM[[#This Row],[minprod]]*100</f>
        <v>60</v>
      </c>
    </row>
    <row r="99" spans="2:13" x14ac:dyDescent="0.35">
      <c r="B99">
        <v>98</v>
      </c>
      <c r="C99">
        <v>0.2400860500268539</v>
      </c>
      <c r="D99">
        <v>0.25037164905776771</v>
      </c>
      <c r="E99" t="s">
        <v>50</v>
      </c>
      <c r="F99">
        <v>0.99413758762080096</v>
      </c>
      <c r="G99">
        <v>1</v>
      </c>
      <c r="H99" t="s">
        <v>51</v>
      </c>
      <c r="I99" t="s">
        <v>47</v>
      </c>
      <c r="J99">
        <v>1.4960000514984131</v>
      </c>
      <c r="K99">
        <v>0.6</v>
      </c>
      <c r="L99" t="s">
        <v>179</v>
      </c>
      <c r="M99">
        <f>OPM[[#This Row],[minprod]]*100</f>
        <v>60</v>
      </c>
    </row>
    <row r="100" spans="2:13" x14ac:dyDescent="0.35">
      <c r="B100">
        <v>99</v>
      </c>
      <c r="C100">
        <v>0.24008605002682559</v>
      </c>
      <c r="D100">
        <v>0.25037172797426571</v>
      </c>
      <c r="E100" t="s">
        <v>50</v>
      </c>
      <c r="F100">
        <v>0.9941375876206836</v>
      </c>
      <c r="G100">
        <v>1</v>
      </c>
      <c r="H100" t="s">
        <v>51</v>
      </c>
      <c r="I100" t="s">
        <v>48</v>
      </c>
      <c r="J100">
        <v>1.3739998340606689</v>
      </c>
      <c r="K100">
        <v>0.6</v>
      </c>
      <c r="L100" t="s">
        <v>179</v>
      </c>
      <c r="M100">
        <f>OPM[[#This Row],[minprod]]*100</f>
        <v>60</v>
      </c>
    </row>
    <row r="101" spans="2:13" x14ac:dyDescent="0.35">
      <c r="B101">
        <v>100</v>
      </c>
      <c r="C101">
        <v>0.24008577039424539</v>
      </c>
      <c r="D101">
        <v>0.25039165544498609</v>
      </c>
      <c r="E101" t="s">
        <v>50</v>
      </c>
      <c r="F101">
        <v>0.9941364297305908</v>
      </c>
      <c r="G101">
        <v>1</v>
      </c>
      <c r="H101" t="s">
        <v>51</v>
      </c>
      <c r="I101" t="s">
        <v>46</v>
      </c>
      <c r="J101">
        <v>8.0429999828338623</v>
      </c>
      <c r="K101">
        <v>0.7</v>
      </c>
      <c r="L101" t="s">
        <v>179</v>
      </c>
      <c r="M101">
        <f>OPM[[#This Row],[minprod]]*100</f>
        <v>70</v>
      </c>
    </row>
    <row r="102" spans="2:13" x14ac:dyDescent="0.35">
      <c r="B102">
        <v>101</v>
      </c>
      <c r="C102">
        <v>0.24008605002685099</v>
      </c>
      <c r="D102">
        <v>0.25037170707713718</v>
      </c>
      <c r="E102" t="s">
        <v>50</v>
      </c>
      <c r="F102">
        <v>0.99413758762078885</v>
      </c>
      <c r="G102">
        <v>1</v>
      </c>
      <c r="H102" t="s">
        <v>51</v>
      </c>
      <c r="I102" t="s">
        <v>47</v>
      </c>
      <c r="J102">
        <v>1.341000080108643</v>
      </c>
      <c r="K102">
        <v>0.7</v>
      </c>
      <c r="L102" t="s">
        <v>179</v>
      </c>
      <c r="M102">
        <f>OPM[[#This Row],[minprod]]*100</f>
        <v>70</v>
      </c>
    </row>
    <row r="103" spans="2:13" x14ac:dyDescent="0.35">
      <c r="B103">
        <v>102</v>
      </c>
      <c r="C103">
        <v>0.24008605002682459</v>
      </c>
      <c r="D103">
        <v>0.25037163338905799</v>
      </c>
      <c r="E103" t="s">
        <v>50</v>
      </c>
      <c r="F103">
        <v>0.99413758762067916</v>
      </c>
      <c r="G103">
        <v>1</v>
      </c>
      <c r="H103" t="s">
        <v>51</v>
      </c>
      <c r="I103" t="s">
        <v>48</v>
      </c>
      <c r="J103">
        <v>1.174999952316284</v>
      </c>
      <c r="K103">
        <v>0.7</v>
      </c>
      <c r="L103" t="s">
        <v>179</v>
      </c>
      <c r="M103">
        <f>OPM[[#This Row],[minprod]]*100</f>
        <v>70</v>
      </c>
    </row>
    <row r="104" spans="2:13" x14ac:dyDescent="0.35">
      <c r="B104">
        <v>103</v>
      </c>
      <c r="C104">
        <v>0.2400819654674044</v>
      </c>
      <c r="D104">
        <v>0.25086299709004078</v>
      </c>
      <c r="E104" t="s">
        <v>50</v>
      </c>
      <c r="F104">
        <v>0.99412067445955243</v>
      </c>
      <c r="G104">
        <v>1</v>
      </c>
      <c r="H104" t="s">
        <v>51</v>
      </c>
      <c r="I104" t="s">
        <v>46</v>
      </c>
      <c r="J104">
        <v>6.5360000133514404</v>
      </c>
      <c r="K104">
        <v>0.8</v>
      </c>
      <c r="L104" t="s">
        <v>179</v>
      </c>
      <c r="M104">
        <f>OPM[[#This Row],[minprod]]*100</f>
        <v>80</v>
      </c>
    </row>
    <row r="105" spans="2:13" x14ac:dyDescent="0.35">
      <c r="B105">
        <v>104</v>
      </c>
      <c r="C105">
        <v>0.2400860500268272</v>
      </c>
      <c r="D105">
        <v>0.25037153293346298</v>
      </c>
      <c r="E105" t="s">
        <v>50</v>
      </c>
      <c r="F105">
        <v>0.99413758762069016</v>
      </c>
      <c r="G105">
        <v>1</v>
      </c>
      <c r="H105" t="s">
        <v>51</v>
      </c>
      <c r="I105" t="s">
        <v>47</v>
      </c>
      <c r="J105">
        <v>1.103000164031982</v>
      </c>
      <c r="K105">
        <v>0.8</v>
      </c>
      <c r="L105" t="s">
        <v>179</v>
      </c>
      <c r="M105">
        <f>OPM[[#This Row],[minprod]]*100</f>
        <v>80</v>
      </c>
    </row>
    <row r="106" spans="2:13" x14ac:dyDescent="0.35">
      <c r="B106">
        <v>105</v>
      </c>
      <c r="C106">
        <v>0.24008605517475429</v>
      </c>
      <c r="D106">
        <v>0.2503713364099816</v>
      </c>
      <c r="E106" t="s">
        <v>50</v>
      </c>
      <c r="F106">
        <v>0.99413760893699643</v>
      </c>
      <c r="G106">
        <v>1</v>
      </c>
      <c r="H106" t="s">
        <v>51</v>
      </c>
      <c r="I106" t="s">
        <v>48</v>
      </c>
      <c r="J106">
        <v>1.000999927520752</v>
      </c>
      <c r="K106">
        <v>0.8</v>
      </c>
      <c r="L106" t="s">
        <v>179</v>
      </c>
      <c r="M106">
        <f>OPM[[#This Row],[minprod]]*100</f>
        <v>80</v>
      </c>
    </row>
    <row r="107" spans="2:13" x14ac:dyDescent="0.35">
      <c r="B107">
        <v>106</v>
      </c>
      <c r="C107">
        <v>0.2400857703942455</v>
      </c>
      <c r="D107">
        <v>0.25039183737868081</v>
      </c>
      <c r="E107" t="s">
        <v>50</v>
      </c>
      <c r="F107">
        <v>0.99413642973059135</v>
      </c>
      <c r="G107">
        <v>1</v>
      </c>
      <c r="H107" t="s">
        <v>51</v>
      </c>
      <c r="I107" t="s">
        <v>46</v>
      </c>
      <c r="J107">
        <v>4.7749998569488534</v>
      </c>
      <c r="K107">
        <v>0.9</v>
      </c>
      <c r="L107" t="s">
        <v>179</v>
      </c>
      <c r="M107">
        <f>OPM[[#This Row],[minprod]]*100</f>
        <v>90</v>
      </c>
    </row>
    <row r="108" spans="2:13" x14ac:dyDescent="0.35">
      <c r="B108">
        <v>107</v>
      </c>
      <c r="C108">
        <v>0.24008605002682759</v>
      </c>
      <c r="D108">
        <v>0.25037161181441581</v>
      </c>
      <c r="E108" t="s">
        <v>50</v>
      </c>
      <c r="F108">
        <v>0.99413758762069204</v>
      </c>
      <c r="G108">
        <v>1</v>
      </c>
      <c r="H108" t="s">
        <v>51</v>
      </c>
      <c r="I108" t="s">
        <v>47</v>
      </c>
      <c r="J108">
        <v>1.0720000267028811</v>
      </c>
      <c r="K108">
        <v>0.9</v>
      </c>
      <c r="L108" t="s">
        <v>179</v>
      </c>
      <c r="M108">
        <f>OPM[[#This Row],[minprod]]*100</f>
        <v>90</v>
      </c>
    </row>
    <row r="109" spans="2:13" x14ac:dyDescent="0.35">
      <c r="B109">
        <v>108</v>
      </c>
      <c r="C109">
        <v>0.240086052737394</v>
      </c>
      <c r="D109">
        <v>0.25037133640997811</v>
      </c>
      <c r="E109" t="s">
        <v>50</v>
      </c>
      <c r="F109">
        <v>0.99413759884448438</v>
      </c>
      <c r="G109">
        <v>1</v>
      </c>
      <c r="H109" t="s">
        <v>51</v>
      </c>
      <c r="I109" t="s">
        <v>48</v>
      </c>
      <c r="J109">
        <v>0.88499999046325684</v>
      </c>
      <c r="K109">
        <v>0.9</v>
      </c>
      <c r="L109" t="s">
        <v>179</v>
      </c>
      <c r="M109">
        <f>OPM[[#This Row],[minprod]]*100</f>
        <v>90</v>
      </c>
    </row>
    <row r="110" spans="2:13" x14ac:dyDescent="0.35">
      <c r="B110">
        <v>109</v>
      </c>
      <c r="C110">
        <v>5.30965540313545E-2</v>
      </c>
      <c r="D110">
        <v>8.9796501627673031</v>
      </c>
      <c r="E110" t="s">
        <v>50</v>
      </c>
      <c r="F110">
        <v>0.21985983829466241</v>
      </c>
      <c r="G110">
        <v>2</v>
      </c>
      <c r="H110" t="s">
        <v>52</v>
      </c>
      <c r="I110" t="s">
        <v>46</v>
      </c>
      <c r="J110">
        <v>28.265000104904171</v>
      </c>
      <c r="K110">
        <v>0.1</v>
      </c>
      <c r="L110" t="s">
        <v>179</v>
      </c>
      <c r="M110">
        <f>OPM[[#This Row],[minprod]]*100</f>
        <v>10</v>
      </c>
    </row>
    <row r="111" spans="2:13" x14ac:dyDescent="0.35">
      <c r="B111">
        <v>110</v>
      </c>
      <c r="C111">
        <v>5.3096607175778597E-2</v>
      </c>
      <c r="D111">
        <v>8.9802979756927304</v>
      </c>
      <c r="E111" t="s">
        <v>50</v>
      </c>
      <c r="F111">
        <v>0.2198600583527188</v>
      </c>
      <c r="G111">
        <v>2</v>
      </c>
      <c r="H111" t="s">
        <v>52</v>
      </c>
      <c r="I111" t="s">
        <v>47</v>
      </c>
      <c r="J111">
        <v>10.47299981117248</v>
      </c>
      <c r="K111">
        <v>0.1</v>
      </c>
      <c r="L111" t="s">
        <v>179</v>
      </c>
      <c r="M111">
        <f>OPM[[#This Row],[minprod]]*100</f>
        <v>10</v>
      </c>
    </row>
    <row r="112" spans="2:13" x14ac:dyDescent="0.35">
      <c r="B112">
        <v>111</v>
      </c>
      <c r="C112">
        <v>0.2400860500265968</v>
      </c>
      <c r="D112">
        <v>0.25037226966013848</v>
      </c>
      <c r="E112" t="s">
        <v>50</v>
      </c>
      <c r="F112">
        <v>0.99413758761973603</v>
      </c>
      <c r="G112">
        <v>2</v>
      </c>
      <c r="H112" t="s">
        <v>53</v>
      </c>
      <c r="I112" t="s">
        <v>48</v>
      </c>
      <c r="J112">
        <v>5.0910000801086426</v>
      </c>
      <c r="K112">
        <v>0.1</v>
      </c>
      <c r="L112" t="s">
        <v>179</v>
      </c>
      <c r="M112">
        <f>OPM[[#This Row],[minprod]]*100</f>
        <v>10</v>
      </c>
    </row>
    <row r="113" spans="2:13" x14ac:dyDescent="0.35">
      <c r="B113">
        <v>112</v>
      </c>
      <c r="C113">
        <v>5.3096554031355901E-2</v>
      </c>
      <c r="D113">
        <v>8.9796501364646506</v>
      </c>
      <c r="E113" t="s">
        <v>50</v>
      </c>
      <c r="F113">
        <v>0.21985983829466821</v>
      </c>
      <c r="G113">
        <v>2</v>
      </c>
      <c r="H113" t="s">
        <v>52</v>
      </c>
      <c r="I113" t="s">
        <v>46</v>
      </c>
      <c r="J113">
        <v>23.559000015258789</v>
      </c>
      <c r="K113">
        <v>0.2</v>
      </c>
      <c r="L113" t="s">
        <v>179</v>
      </c>
      <c r="M113">
        <f>OPM[[#This Row],[minprod]]*100</f>
        <v>20</v>
      </c>
    </row>
    <row r="114" spans="2:13" x14ac:dyDescent="0.35">
      <c r="B114">
        <v>113</v>
      </c>
      <c r="C114">
        <v>5.3096607175777501E-2</v>
      </c>
      <c r="D114">
        <v>8.9796329339166654</v>
      </c>
      <c r="E114" t="s">
        <v>50</v>
      </c>
      <c r="F114">
        <v>0.2198600583527143</v>
      </c>
      <c r="G114">
        <v>2</v>
      </c>
      <c r="H114" t="s">
        <v>52</v>
      </c>
      <c r="I114" t="s">
        <v>47</v>
      </c>
      <c r="J114">
        <v>9.9210000038146955</v>
      </c>
      <c r="K114">
        <v>0.2</v>
      </c>
      <c r="L114" t="s">
        <v>179</v>
      </c>
      <c r="M114">
        <f>OPM[[#This Row],[minprod]]*100</f>
        <v>20</v>
      </c>
    </row>
    <row r="115" spans="2:13" x14ac:dyDescent="0.35">
      <c r="B115">
        <v>114</v>
      </c>
      <c r="C115">
        <v>0.2400860500268254</v>
      </c>
      <c r="D115">
        <v>0.25037182769087563</v>
      </c>
      <c r="E115" t="s">
        <v>50</v>
      </c>
      <c r="F115">
        <v>0.99413758762068305</v>
      </c>
      <c r="G115">
        <v>2</v>
      </c>
      <c r="H115" t="s">
        <v>54</v>
      </c>
      <c r="I115" t="s">
        <v>48</v>
      </c>
      <c r="J115">
        <v>5.0299999713897714</v>
      </c>
      <c r="K115">
        <v>0.2</v>
      </c>
      <c r="L115" t="s">
        <v>179</v>
      </c>
      <c r="M115">
        <f>OPM[[#This Row],[minprod]]*100</f>
        <v>20</v>
      </c>
    </row>
    <row r="116" spans="2:13" x14ac:dyDescent="0.35">
      <c r="B116">
        <v>115</v>
      </c>
      <c r="C116">
        <v>0.1172938106698696</v>
      </c>
      <c r="D116">
        <v>2.3131671641027971</v>
      </c>
      <c r="E116" t="s">
        <v>50</v>
      </c>
      <c r="F116">
        <v>0.48568496990621729</v>
      </c>
      <c r="G116">
        <v>2</v>
      </c>
      <c r="H116" t="s">
        <v>55</v>
      </c>
      <c r="I116" t="s">
        <v>46</v>
      </c>
      <c r="J116">
        <v>29.63899993896484</v>
      </c>
      <c r="K116">
        <v>0.3</v>
      </c>
      <c r="L116" t="s">
        <v>179</v>
      </c>
      <c r="M116">
        <f>OPM[[#This Row],[minprod]]*100</f>
        <v>30</v>
      </c>
    </row>
    <row r="117" spans="2:13" x14ac:dyDescent="0.35">
      <c r="B117">
        <v>116</v>
      </c>
      <c r="C117">
        <v>0.11729413073444769</v>
      </c>
      <c r="D117">
        <v>2.3135030115141579</v>
      </c>
      <c r="E117" t="s">
        <v>50</v>
      </c>
      <c r="F117">
        <v>0.4856862952153202</v>
      </c>
      <c r="G117">
        <v>2</v>
      </c>
      <c r="H117" t="s">
        <v>55</v>
      </c>
      <c r="I117" t="s">
        <v>47</v>
      </c>
      <c r="J117">
        <v>10.08299994468689</v>
      </c>
      <c r="K117">
        <v>0.3</v>
      </c>
      <c r="L117" t="s">
        <v>179</v>
      </c>
      <c r="M117">
        <f>OPM[[#This Row],[minprod]]*100</f>
        <v>30</v>
      </c>
    </row>
    <row r="118" spans="2:13" x14ac:dyDescent="0.35">
      <c r="B118">
        <v>117</v>
      </c>
      <c r="C118">
        <v>0.24008605002682321</v>
      </c>
      <c r="D118">
        <v>0.2503716554090456</v>
      </c>
      <c r="E118" t="s">
        <v>50</v>
      </c>
      <c r="F118">
        <v>0.99413758762067361</v>
      </c>
      <c r="G118">
        <v>2</v>
      </c>
      <c r="H118" t="s">
        <v>56</v>
      </c>
      <c r="I118" t="s">
        <v>48</v>
      </c>
      <c r="J118">
        <v>5.1059999465942383</v>
      </c>
      <c r="K118">
        <v>0.3</v>
      </c>
      <c r="L118" t="s">
        <v>179</v>
      </c>
      <c r="M118">
        <f>OPM[[#This Row],[minprod]]*100</f>
        <v>30</v>
      </c>
    </row>
    <row r="119" spans="2:13" x14ac:dyDescent="0.35">
      <c r="B119">
        <v>118</v>
      </c>
      <c r="C119">
        <v>0.1172938106698725</v>
      </c>
      <c r="D119">
        <v>2.313167513851067</v>
      </c>
      <c r="E119" t="s">
        <v>50</v>
      </c>
      <c r="F119">
        <v>0.48568496990622939</v>
      </c>
      <c r="G119">
        <v>2</v>
      </c>
      <c r="H119" t="s">
        <v>55</v>
      </c>
      <c r="I119" t="s">
        <v>46</v>
      </c>
      <c r="J119">
        <v>15.5939998626709</v>
      </c>
      <c r="K119">
        <v>0.4</v>
      </c>
      <c r="L119" t="s">
        <v>179</v>
      </c>
      <c r="M119">
        <f>OPM[[#This Row],[minprod]]*100</f>
        <v>40</v>
      </c>
    </row>
    <row r="120" spans="2:13" x14ac:dyDescent="0.35">
      <c r="B120">
        <v>119</v>
      </c>
      <c r="C120">
        <v>0.1172941307344491</v>
      </c>
      <c r="D120">
        <v>2.3135029311418092</v>
      </c>
      <c r="E120" t="s">
        <v>50</v>
      </c>
      <c r="F120">
        <v>0.48568629521532591</v>
      </c>
      <c r="G120">
        <v>2</v>
      </c>
      <c r="H120" t="s">
        <v>55</v>
      </c>
      <c r="I120" t="s">
        <v>47</v>
      </c>
      <c r="J120">
        <v>9.6840000152587873</v>
      </c>
      <c r="K120">
        <v>0.4</v>
      </c>
      <c r="L120" t="s">
        <v>179</v>
      </c>
      <c r="M120">
        <f>OPM[[#This Row],[minprod]]*100</f>
        <v>40</v>
      </c>
    </row>
    <row r="121" spans="2:13" x14ac:dyDescent="0.35">
      <c r="B121">
        <v>120</v>
      </c>
      <c r="C121">
        <v>0.24008605002682229</v>
      </c>
      <c r="D121">
        <v>0.25037179317195069</v>
      </c>
      <c r="E121" t="s">
        <v>50</v>
      </c>
      <c r="F121">
        <v>0.99413758762067017</v>
      </c>
      <c r="G121">
        <v>2</v>
      </c>
      <c r="H121" t="s">
        <v>57</v>
      </c>
      <c r="I121" t="s">
        <v>48</v>
      </c>
      <c r="J121">
        <v>4.8239998817443848</v>
      </c>
      <c r="K121">
        <v>0.4</v>
      </c>
      <c r="L121" t="s">
        <v>179</v>
      </c>
      <c r="M121">
        <f>OPM[[#This Row],[minprod]]*100</f>
        <v>40</v>
      </c>
    </row>
    <row r="122" spans="2:13" x14ac:dyDescent="0.35">
      <c r="B122">
        <v>121</v>
      </c>
      <c r="C122">
        <v>0.18310921116800441</v>
      </c>
      <c r="D122">
        <v>1.4148327109608201</v>
      </c>
      <c r="E122" t="s">
        <v>50</v>
      </c>
      <c r="F122">
        <v>0.75821043930435272</v>
      </c>
      <c r="G122">
        <v>2</v>
      </c>
      <c r="H122" t="s">
        <v>58</v>
      </c>
      <c r="I122" t="s">
        <v>46</v>
      </c>
      <c r="J122">
        <v>18.432000160217289</v>
      </c>
      <c r="K122">
        <v>0.5</v>
      </c>
      <c r="L122" t="s">
        <v>179</v>
      </c>
      <c r="M122">
        <f>OPM[[#This Row],[minprod]]*100</f>
        <v>50</v>
      </c>
    </row>
    <row r="123" spans="2:13" x14ac:dyDescent="0.35">
      <c r="B123">
        <v>122</v>
      </c>
      <c r="C123">
        <v>0.1831094240822701</v>
      </c>
      <c r="D123">
        <v>1.414795534342119</v>
      </c>
      <c r="E123" t="s">
        <v>50</v>
      </c>
      <c r="F123">
        <v>0.75821132093023003</v>
      </c>
      <c r="G123">
        <v>2</v>
      </c>
      <c r="H123" t="s">
        <v>58</v>
      </c>
      <c r="I123" t="s">
        <v>47</v>
      </c>
      <c r="J123">
        <v>9.5350000858306885</v>
      </c>
      <c r="K123">
        <v>0.5</v>
      </c>
      <c r="L123" t="s">
        <v>179</v>
      </c>
      <c r="M123">
        <f>OPM[[#This Row],[minprod]]*100</f>
        <v>50</v>
      </c>
    </row>
    <row r="124" spans="2:13" x14ac:dyDescent="0.35">
      <c r="B124">
        <v>123</v>
      </c>
      <c r="C124">
        <v>0.2400860500268252</v>
      </c>
      <c r="D124">
        <v>0.25037166110590903</v>
      </c>
      <c r="E124" t="s">
        <v>50</v>
      </c>
      <c r="F124">
        <v>0.99413758762068205</v>
      </c>
      <c r="G124">
        <v>2</v>
      </c>
      <c r="H124" t="s">
        <v>59</v>
      </c>
      <c r="I124" t="s">
        <v>48</v>
      </c>
      <c r="J124">
        <v>4.3659999370574951</v>
      </c>
      <c r="K124">
        <v>0.5</v>
      </c>
      <c r="L124" t="s">
        <v>179</v>
      </c>
      <c r="M124">
        <f>OPM[[#This Row],[minprod]]*100</f>
        <v>50</v>
      </c>
    </row>
    <row r="125" spans="2:13" x14ac:dyDescent="0.35">
      <c r="B125">
        <v>124</v>
      </c>
      <c r="C125">
        <v>0.1831092111680033</v>
      </c>
      <c r="D125">
        <v>1.4148330512443059</v>
      </c>
      <c r="E125" t="s">
        <v>50</v>
      </c>
      <c r="F125">
        <v>0.75821043930434828</v>
      </c>
      <c r="G125">
        <v>2</v>
      </c>
      <c r="H125" t="s">
        <v>58</v>
      </c>
      <c r="I125" t="s">
        <v>46</v>
      </c>
      <c r="J125">
        <v>13.279999971389771</v>
      </c>
      <c r="K125">
        <v>0.6</v>
      </c>
      <c r="L125" t="s">
        <v>179</v>
      </c>
      <c r="M125">
        <f>OPM[[#This Row],[minprod]]*100</f>
        <v>60</v>
      </c>
    </row>
    <row r="126" spans="2:13" x14ac:dyDescent="0.35">
      <c r="B126">
        <v>125</v>
      </c>
      <c r="C126">
        <v>0.18310942408227149</v>
      </c>
      <c r="D126">
        <v>1.414828073101551</v>
      </c>
      <c r="E126" t="s">
        <v>50</v>
      </c>
      <c r="F126">
        <v>0.75821132093023591</v>
      </c>
      <c r="G126">
        <v>2</v>
      </c>
      <c r="H126" t="s">
        <v>58</v>
      </c>
      <c r="I126" t="s">
        <v>47</v>
      </c>
      <c r="J126">
        <v>8.4019999504089355</v>
      </c>
      <c r="K126">
        <v>0.6</v>
      </c>
      <c r="L126" t="s">
        <v>179</v>
      </c>
      <c r="M126">
        <f>OPM[[#This Row],[minprod]]*100</f>
        <v>60</v>
      </c>
    </row>
    <row r="127" spans="2:13" x14ac:dyDescent="0.35">
      <c r="B127">
        <v>126</v>
      </c>
      <c r="C127">
        <v>0.24008605002682501</v>
      </c>
      <c r="D127">
        <v>0.2503718377657812</v>
      </c>
      <c r="E127" t="s">
        <v>50</v>
      </c>
      <c r="F127">
        <v>0.99413758762068105</v>
      </c>
      <c r="G127">
        <v>2</v>
      </c>
      <c r="H127" t="s">
        <v>57</v>
      </c>
      <c r="I127" t="s">
        <v>48</v>
      </c>
      <c r="J127">
        <v>4.0429999828338623</v>
      </c>
      <c r="K127">
        <v>0.6</v>
      </c>
      <c r="L127" t="s">
        <v>179</v>
      </c>
      <c r="M127">
        <f>OPM[[#This Row],[minprod]]*100</f>
        <v>60</v>
      </c>
    </row>
    <row r="128" spans="2:13" x14ac:dyDescent="0.35">
      <c r="B128">
        <v>127</v>
      </c>
      <c r="C128">
        <v>0.1831092111680043</v>
      </c>
      <c r="D128">
        <v>1.4148350941107879</v>
      </c>
      <c r="E128" t="s">
        <v>50</v>
      </c>
      <c r="F128">
        <v>0.75821043930435228</v>
      </c>
      <c r="G128">
        <v>2</v>
      </c>
      <c r="H128" t="s">
        <v>58</v>
      </c>
      <c r="I128" t="s">
        <v>46</v>
      </c>
      <c r="J128">
        <v>11.590000152587891</v>
      </c>
      <c r="K128">
        <v>0.7</v>
      </c>
      <c r="L128" t="s">
        <v>179</v>
      </c>
      <c r="M128">
        <f>OPM[[#This Row],[minprod]]*100</f>
        <v>70</v>
      </c>
    </row>
    <row r="129" spans="2:13" x14ac:dyDescent="0.35">
      <c r="B129">
        <v>128</v>
      </c>
      <c r="C129">
        <v>0.18310942408229819</v>
      </c>
      <c r="D129">
        <v>1.414794688748225</v>
      </c>
      <c r="E129" t="s">
        <v>50</v>
      </c>
      <c r="F129">
        <v>0.75821132093034616</v>
      </c>
      <c r="G129">
        <v>2</v>
      </c>
      <c r="H129" t="s">
        <v>58</v>
      </c>
      <c r="I129" t="s">
        <v>47</v>
      </c>
      <c r="J129">
        <v>7.187000036239624</v>
      </c>
      <c r="K129">
        <v>0.7</v>
      </c>
      <c r="L129" t="s">
        <v>179</v>
      </c>
      <c r="M129">
        <f>OPM[[#This Row],[minprod]]*100</f>
        <v>70</v>
      </c>
    </row>
    <row r="130" spans="2:13" x14ac:dyDescent="0.35">
      <c r="B130">
        <v>129</v>
      </c>
      <c r="C130">
        <v>0.2400860500268252</v>
      </c>
      <c r="D130">
        <v>0.25037203008073161</v>
      </c>
      <c r="E130" t="s">
        <v>50</v>
      </c>
      <c r="F130">
        <v>0.99413758762068205</v>
      </c>
      <c r="G130">
        <v>2</v>
      </c>
      <c r="H130" t="s">
        <v>60</v>
      </c>
      <c r="I130" t="s">
        <v>48</v>
      </c>
      <c r="J130">
        <v>3.1740000247955318</v>
      </c>
      <c r="K130">
        <v>0.7</v>
      </c>
      <c r="L130" t="s">
        <v>179</v>
      </c>
      <c r="M130">
        <f>OPM[[#This Row],[minprod]]*100</f>
        <v>70</v>
      </c>
    </row>
    <row r="131" spans="2:13" x14ac:dyDescent="0.35">
      <c r="B131">
        <v>130</v>
      </c>
      <c r="C131">
        <v>0.24008248237491309</v>
      </c>
      <c r="D131">
        <v>0.250409032562667</v>
      </c>
      <c r="E131" t="s">
        <v>50</v>
      </c>
      <c r="F131">
        <v>0.99412281484706599</v>
      </c>
      <c r="G131">
        <v>2</v>
      </c>
      <c r="H131" t="s">
        <v>61</v>
      </c>
      <c r="I131" t="s">
        <v>46</v>
      </c>
      <c r="J131">
        <v>13.29200005531311</v>
      </c>
      <c r="K131">
        <v>0.8</v>
      </c>
      <c r="L131" t="s">
        <v>179</v>
      </c>
      <c r="M131">
        <f>OPM[[#This Row],[minprod]]*100</f>
        <v>80</v>
      </c>
    </row>
    <row r="132" spans="2:13" x14ac:dyDescent="0.35">
      <c r="B132">
        <v>131</v>
      </c>
      <c r="C132">
        <v>0.2400860500268252</v>
      </c>
      <c r="D132">
        <v>0.25037169662335068</v>
      </c>
      <c r="E132" t="s">
        <v>50</v>
      </c>
      <c r="F132">
        <v>0.99413758762068205</v>
      </c>
      <c r="G132">
        <v>2</v>
      </c>
      <c r="H132" t="s">
        <v>62</v>
      </c>
      <c r="I132" t="s">
        <v>47</v>
      </c>
      <c r="J132">
        <v>5.6319999694824219</v>
      </c>
      <c r="K132">
        <v>0.8</v>
      </c>
      <c r="L132" t="s">
        <v>179</v>
      </c>
      <c r="M132">
        <f>OPM[[#This Row],[minprod]]*100</f>
        <v>80</v>
      </c>
    </row>
    <row r="133" spans="2:13" x14ac:dyDescent="0.35">
      <c r="B133">
        <v>132</v>
      </c>
      <c r="C133">
        <v>0.24008605002685299</v>
      </c>
      <c r="D133">
        <v>0.25037133640977699</v>
      </c>
      <c r="E133" t="s">
        <v>50</v>
      </c>
      <c r="F133">
        <v>0.99413758762079685</v>
      </c>
      <c r="G133">
        <v>2</v>
      </c>
      <c r="H133" t="s">
        <v>63</v>
      </c>
      <c r="I133" t="s">
        <v>48</v>
      </c>
      <c r="J133">
        <v>2.4609999656677251</v>
      </c>
      <c r="K133">
        <v>0.8</v>
      </c>
      <c r="L133" t="s">
        <v>179</v>
      </c>
      <c r="M133">
        <f>OPM[[#This Row],[minprod]]*100</f>
        <v>80</v>
      </c>
    </row>
    <row r="134" spans="2:13" x14ac:dyDescent="0.35">
      <c r="B134">
        <v>133</v>
      </c>
      <c r="C134">
        <v>0.2400835961941882</v>
      </c>
      <c r="D134">
        <v>0.25054761992332691</v>
      </c>
      <c r="E134" t="s">
        <v>50</v>
      </c>
      <c r="F134">
        <v>0.99412742690014921</v>
      </c>
      <c r="G134">
        <v>2</v>
      </c>
      <c r="H134" t="s">
        <v>64</v>
      </c>
      <c r="I134" t="s">
        <v>46</v>
      </c>
      <c r="J134">
        <v>21.059000015258789</v>
      </c>
      <c r="K134">
        <v>0.9</v>
      </c>
      <c r="L134" t="s">
        <v>179</v>
      </c>
      <c r="M134">
        <f>OPM[[#This Row],[minprod]]*100</f>
        <v>90</v>
      </c>
    </row>
    <row r="135" spans="2:13" x14ac:dyDescent="0.35">
      <c r="B135">
        <v>134</v>
      </c>
      <c r="C135">
        <v>0.2400860500268249</v>
      </c>
      <c r="D135">
        <v>0.25037165052346771</v>
      </c>
      <c r="E135" t="s">
        <v>50</v>
      </c>
      <c r="F135">
        <v>0.99413758762068083</v>
      </c>
      <c r="G135">
        <v>2</v>
      </c>
      <c r="H135" t="s">
        <v>65</v>
      </c>
      <c r="I135" t="s">
        <v>47</v>
      </c>
      <c r="J135">
        <v>3.8619999885559082</v>
      </c>
      <c r="K135">
        <v>0.9</v>
      </c>
      <c r="L135" t="s">
        <v>179</v>
      </c>
      <c r="M135">
        <f>OPM[[#This Row],[minprod]]*100</f>
        <v>90</v>
      </c>
    </row>
    <row r="136" spans="2:13" x14ac:dyDescent="0.35">
      <c r="B136">
        <v>135</v>
      </c>
      <c r="C136">
        <v>0.2400860500268267</v>
      </c>
      <c r="D136">
        <v>0.250371860667221</v>
      </c>
      <c r="E136" t="s">
        <v>50</v>
      </c>
      <c r="F136">
        <v>0.99413758762068816</v>
      </c>
      <c r="G136">
        <v>2</v>
      </c>
      <c r="H136" t="s">
        <v>53</v>
      </c>
      <c r="I136" t="s">
        <v>48</v>
      </c>
      <c r="J136">
        <v>1.726000070571899</v>
      </c>
      <c r="K136">
        <v>0.9</v>
      </c>
      <c r="L136" t="s">
        <v>179</v>
      </c>
      <c r="M136">
        <f>OPM[[#This Row],[minprod]]*100</f>
        <v>90</v>
      </c>
    </row>
    <row r="137" spans="2:13" x14ac:dyDescent="0.35">
      <c r="B137">
        <v>136</v>
      </c>
      <c r="C137">
        <v>5.1281954854443999E-2</v>
      </c>
      <c r="D137">
        <v>9.6089555893409742</v>
      </c>
      <c r="E137" t="s">
        <v>50</v>
      </c>
      <c r="F137">
        <v>0.21234602710892</v>
      </c>
      <c r="G137">
        <v>3</v>
      </c>
      <c r="H137" t="s">
        <v>66</v>
      </c>
      <c r="I137" t="s">
        <v>46</v>
      </c>
      <c r="J137">
        <v>21.795000076293949</v>
      </c>
      <c r="K137">
        <v>0.1</v>
      </c>
      <c r="L137" t="s">
        <v>179</v>
      </c>
      <c r="M137">
        <f>OPM[[#This Row],[minprod]]*100</f>
        <v>10</v>
      </c>
    </row>
    <row r="138" spans="2:13" x14ac:dyDescent="0.35">
      <c r="B138">
        <v>137</v>
      </c>
      <c r="C138">
        <v>5.12820094161009E-2</v>
      </c>
      <c r="D138">
        <v>9.6087994878395744</v>
      </c>
      <c r="E138" t="s">
        <v>50</v>
      </c>
      <c r="F138">
        <v>0.2123462530353907</v>
      </c>
      <c r="G138">
        <v>3</v>
      </c>
      <c r="H138" t="s">
        <v>67</v>
      </c>
      <c r="I138" t="s">
        <v>47</v>
      </c>
      <c r="J138">
        <v>65.384000062942505</v>
      </c>
      <c r="K138">
        <v>0.1</v>
      </c>
      <c r="L138" t="s">
        <v>179</v>
      </c>
      <c r="M138">
        <f>OPM[[#This Row],[minprod]]*100</f>
        <v>10</v>
      </c>
    </row>
    <row r="139" spans="2:13" x14ac:dyDescent="0.35">
      <c r="B139">
        <v>138</v>
      </c>
      <c r="C139">
        <v>5.1282009416102801E-2</v>
      </c>
      <c r="D139">
        <v>9.6087997022165403</v>
      </c>
      <c r="E139" t="s">
        <v>50</v>
      </c>
      <c r="F139">
        <v>0.21234625303539861</v>
      </c>
      <c r="G139">
        <v>3</v>
      </c>
      <c r="H139" t="s">
        <v>67</v>
      </c>
      <c r="I139" t="s">
        <v>48</v>
      </c>
      <c r="J139">
        <v>39.365999937057502</v>
      </c>
      <c r="K139">
        <v>0.1</v>
      </c>
      <c r="L139" t="s">
        <v>179</v>
      </c>
      <c r="M139">
        <f>OPM[[#This Row],[minprod]]*100</f>
        <v>10</v>
      </c>
    </row>
    <row r="140" spans="2:13" x14ac:dyDescent="0.35">
      <c r="B140">
        <v>139</v>
      </c>
      <c r="C140">
        <v>5.1281956736011297E-2</v>
      </c>
      <c r="D140">
        <v>9.6088094802802217</v>
      </c>
      <c r="E140" t="s">
        <v>50</v>
      </c>
      <c r="F140">
        <v>0.2123460349000294</v>
      </c>
      <c r="G140">
        <v>3</v>
      </c>
      <c r="H140" t="s">
        <v>67</v>
      </c>
      <c r="I140" t="s">
        <v>46</v>
      </c>
      <c r="J140">
        <v>109.0439999103546</v>
      </c>
      <c r="K140">
        <v>0.2</v>
      </c>
      <c r="L140" t="s">
        <v>179</v>
      </c>
      <c r="M140">
        <f>OPM[[#This Row],[minprod]]*100</f>
        <v>20</v>
      </c>
    </row>
    <row r="141" spans="2:13" x14ac:dyDescent="0.35">
      <c r="B141">
        <v>140</v>
      </c>
      <c r="C141">
        <v>5.1282009416037902E-2</v>
      </c>
      <c r="D141">
        <v>9.6089488541879096</v>
      </c>
      <c r="E141" t="s">
        <v>50</v>
      </c>
      <c r="F141">
        <v>0.21234625303512969</v>
      </c>
      <c r="G141">
        <v>3</v>
      </c>
      <c r="H141" t="s">
        <v>67</v>
      </c>
      <c r="I141" t="s">
        <v>47</v>
      </c>
      <c r="J141">
        <v>63.325000047683723</v>
      </c>
      <c r="K141">
        <v>0.2</v>
      </c>
      <c r="L141" t="s">
        <v>179</v>
      </c>
      <c r="M141">
        <f>OPM[[#This Row],[minprod]]*100</f>
        <v>20</v>
      </c>
    </row>
    <row r="142" spans="2:13" x14ac:dyDescent="0.35">
      <c r="B142">
        <v>141</v>
      </c>
      <c r="C142">
        <v>5.1282009416071798E-2</v>
      </c>
      <c r="D142">
        <v>9.6087991142431264</v>
      </c>
      <c r="E142" t="s">
        <v>50</v>
      </c>
      <c r="F142">
        <v>0.2123462530352701</v>
      </c>
      <c r="G142">
        <v>3</v>
      </c>
      <c r="H142" t="s">
        <v>66</v>
      </c>
      <c r="I142" t="s">
        <v>48</v>
      </c>
      <c r="J142">
        <v>30.14900016784668</v>
      </c>
      <c r="K142">
        <v>0.2</v>
      </c>
      <c r="L142" t="s">
        <v>179</v>
      </c>
      <c r="M142">
        <f>OPM[[#This Row],[minprod]]*100</f>
        <v>20</v>
      </c>
    </row>
    <row r="143" spans="2:13" x14ac:dyDescent="0.35">
      <c r="B143">
        <v>142</v>
      </c>
      <c r="C143">
        <v>0.1125567704072639</v>
      </c>
      <c r="D143">
        <v>9.1091420054269676</v>
      </c>
      <c r="E143" t="s">
        <v>50</v>
      </c>
      <c r="F143">
        <v>0.46607004526314583</v>
      </c>
      <c r="G143">
        <v>3</v>
      </c>
      <c r="H143" t="s">
        <v>68</v>
      </c>
      <c r="I143" t="s">
        <v>46</v>
      </c>
      <c r="J143">
        <v>67.871999979019165</v>
      </c>
      <c r="K143">
        <v>0.3</v>
      </c>
      <c r="L143" t="s">
        <v>179</v>
      </c>
      <c r="M143">
        <f>OPM[[#This Row],[minprod]]*100</f>
        <v>30</v>
      </c>
    </row>
    <row r="144" spans="2:13" x14ac:dyDescent="0.35">
      <c r="B144">
        <v>143</v>
      </c>
      <c r="C144">
        <v>0.1125568967589255</v>
      </c>
      <c r="D144">
        <v>9.1091271740895845</v>
      </c>
      <c r="E144" t="s">
        <v>50</v>
      </c>
      <c r="F144">
        <v>0.4660705684544601</v>
      </c>
      <c r="G144">
        <v>3</v>
      </c>
      <c r="H144" t="s">
        <v>69</v>
      </c>
      <c r="I144" t="s">
        <v>47</v>
      </c>
      <c r="J144">
        <v>50.332000017166138</v>
      </c>
      <c r="K144">
        <v>0.3</v>
      </c>
      <c r="L144" t="s">
        <v>179</v>
      </c>
      <c r="M144">
        <f>OPM[[#This Row],[minprod]]*100</f>
        <v>30</v>
      </c>
    </row>
    <row r="145" spans="2:13" x14ac:dyDescent="0.35">
      <c r="B145">
        <v>144</v>
      </c>
      <c r="C145">
        <v>0.1125568967589318</v>
      </c>
      <c r="D145">
        <v>9.1091266257143477</v>
      </c>
      <c r="E145" t="s">
        <v>50</v>
      </c>
      <c r="F145">
        <v>0.46607056845448619</v>
      </c>
      <c r="G145">
        <v>3</v>
      </c>
      <c r="H145" t="s">
        <v>68</v>
      </c>
      <c r="I145" t="s">
        <v>48</v>
      </c>
      <c r="J145">
        <v>20.689000129699711</v>
      </c>
      <c r="K145">
        <v>0.3</v>
      </c>
      <c r="L145" t="s">
        <v>179</v>
      </c>
      <c r="M145">
        <f>OPM[[#This Row],[minprod]]*100</f>
        <v>30</v>
      </c>
    </row>
    <row r="146" spans="2:13" x14ac:dyDescent="0.35">
      <c r="B146">
        <v>145</v>
      </c>
      <c r="C146">
        <v>0.1125567704072621</v>
      </c>
      <c r="D146">
        <v>9.1091430195766243</v>
      </c>
      <c r="E146" t="s">
        <v>50</v>
      </c>
      <c r="F146">
        <v>0.46607004526313828</v>
      </c>
      <c r="G146">
        <v>3</v>
      </c>
      <c r="H146" t="s">
        <v>68</v>
      </c>
      <c r="I146" t="s">
        <v>46</v>
      </c>
      <c r="J146">
        <v>16.26999998092651</v>
      </c>
      <c r="K146">
        <v>0.4</v>
      </c>
      <c r="L146" t="s">
        <v>179</v>
      </c>
      <c r="M146">
        <f>OPM[[#This Row],[minprod]]*100</f>
        <v>40</v>
      </c>
    </row>
    <row r="147" spans="2:13" x14ac:dyDescent="0.35">
      <c r="B147">
        <v>146</v>
      </c>
      <c r="C147">
        <v>0.112556896758952</v>
      </c>
      <c r="D147">
        <v>9.1091271281541992</v>
      </c>
      <c r="E147" t="s">
        <v>50</v>
      </c>
      <c r="F147">
        <v>0.4660705684545699</v>
      </c>
      <c r="G147">
        <v>3</v>
      </c>
      <c r="H147" t="s">
        <v>68</v>
      </c>
      <c r="I147" t="s">
        <v>47</v>
      </c>
      <c r="J147">
        <v>46.842999935150146</v>
      </c>
      <c r="K147">
        <v>0.4</v>
      </c>
      <c r="L147" t="s">
        <v>179</v>
      </c>
      <c r="M147">
        <f>OPM[[#This Row],[minprod]]*100</f>
        <v>40</v>
      </c>
    </row>
    <row r="148" spans="2:13" x14ac:dyDescent="0.35">
      <c r="B148">
        <v>147</v>
      </c>
      <c r="C148">
        <v>0.1125568967589248</v>
      </c>
      <c r="D148">
        <v>9.1091266257143584</v>
      </c>
      <c r="E148" t="s">
        <v>50</v>
      </c>
      <c r="F148">
        <v>0.46607056845445721</v>
      </c>
      <c r="G148">
        <v>3</v>
      </c>
      <c r="H148" t="s">
        <v>68</v>
      </c>
      <c r="I148" t="s">
        <v>48</v>
      </c>
      <c r="J148">
        <v>18.575999975204471</v>
      </c>
      <c r="K148">
        <v>0.4</v>
      </c>
      <c r="L148" t="s">
        <v>179</v>
      </c>
      <c r="M148">
        <f>OPM[[#This Row],[minprod]]*100</f>
        <v>40</v>
      </c>
    </row>
    <row r="149" spans="2:13" x14ac:dyDescent="0.35">
      <c r="B149">
        <v>148</v>
      </c>
      <c r="C149">
        <v>0.18310921116800319</v>
      </c>
      <c r="D149">
        <v>1.4148325837300959</v>
      </c>
      <c r="E149" t="s">
        <v>50</v>
      </c>
      <c r="F149">
        <v>0.75821043930434762</v>
      </c>
      <c r="G149">
        <v>3</v>
      </c>
      <c r="H149" t="s">
        <v>70</v>
      </c>
      <c r="I149" t="s">
        <v>46</v>
      </c>
      <c r="J149">
        <v>24.394999980926521</v>
      </c>
      <c r="K149">
        <v>0.5</v>
      </c>
      <c r="L149" t="s">
        <v>179</v>
      </c>
      <c r="M149">
        <f>OPM[[#This Row],[minprod]]*100</f>
        <v>50</v>
      </c>
    </row>
    <row r="150" spans="2:13" x14ac:dyDescent="0.35">
      <c r="B150">
        <v>149</v>
      </c>
      <c r="C150">
        <v>0.18310942408226941</v>
      </c>
      <c r="D150">
        <v>1.41479471874873</v>
      </c>
      <c r="E150" t="s">
        <v>50</v>
      </c>
      <c r="F150">
        <v>0.75821132093022703</v>
      </c>
      <c r="G150">
        <v>3</v>
      </c>
      <c r="H150" t="s">
        <v>71</v>
      </c>
      <c r="I150" t="s">
        <v>47</v>
      </c>
      <c r="J150">
        <v>63.113999843597412</v>
      </c>
      <c r="K150">
        <v>0.5</v>
      </c>
      <c r="L150" t="s">
        <v>179</v>
      </c>
      <c r="M150">
        <f>OPM[[#This Row],[minprod]]*100</f>
        <v>50</v>
      </c>
    </row>
    <row r="151" spans="2:13" x14ac:dyDescent="0.35">
      <c r="B151">
        <v>150</v>
      </c>
      <c r="C151">
        <v>0.24008610272220579</v>
      </c>
      <c r="D151">
        <v>0.2503720945684127</v>
      </c>
      <c r="E151" t="s">
        <v>50</v>
      </c>
      <c r="F151">
        <v>0.99413780581935918</v>
      </c>
      <c r="G151">
        <v>3</v>
      </c>
      <c r="H151" t="s">
        <v>72</v>
      </c>
      <c r="I151" t="s">
        <v>48</v>
      </c>
      <c r="J151">
        <v>50.049000024795532</v>
      </c>
      <c r="K151">
        <v>0.5</v>
      </c>
      <c r="L151" t="s">
        <v>179</v>
      </c>
      <c r="M151">
        <f>OPM[[#This Row],[minprod]]*100</f>
        <v>50</v>
      </c>
    </row>
    <row r="152" spans="2:13" x14ac:dyDescent="0.35">
      <c r="B152">
        <v>151</v>
      </c>
      <c r="C152">
        <v>0.18310921116800349</v>
      </c>
      <c r="D152">
        <v>1.4148331020445739</v>
      </c>
      <c r="E152" t="s">
        <v>50</v>
      </c>
      <c r="F152">
        <v>0.75821043930434884</v>
      </c>
      <c r="G152">
        <v>3</v>
      </c>
      <c r="H152" t="s">
        <v>70</v>
      </c>
      <c r="I152" t="s">
        <v>46</v>
      </c>
      <c r="J152">
        <v>30.60099983215332</v>
      </c>
      <c r="K152">
        <v>0.6</v>
      </c>
      <c r="L152" t="s">
        <v>179</v>
      </c>
      <c r="M152">
        <f>OPM[[#This Row],[minprod]]*100</f>
        <v>60</v>
      </c>
    </row>
    <row r="153" spans="2:13" x14ac:dyDescent="0.35">
      <c r="B153">
        <v>152</v>
      </c>
      <c r="C153">
        <v>0.1831094240822691</v>
      </c>
      <c r="D153">
        <v>1.4147949484214981</v>
      </c>
      <c r="E153" t="s">
        <v>50</v>
      </c>
      <c r="F153">
        <v>0.75821132093022603</v>
      </c>
      <c r="G153">
        <v>3</v>
      </c>
      <c r="H153" t="s">
        <v>73</v>
      </c>
      <c r="I153" t="s">
        <v>47</v>
      </c>
      <c r="J153">
        <v>58.347999811172492</v>
      </c>
      <c r="K153">
        <v>0.6</v>
      </c>
      <c r="L153" t="s">
        <v>179</v>
      </c>
      <c r="M153">
        <f>OPM[[#This Row],[minprod]]*100</f>
        <v>60</v>
      </c>
    </row>
    <row r="154" spans="2:13" x14ac:dyDescent="0.35">
      <c r="B154">
        <v>153</v>
      </c>
      <c r="C154">
        <v>0.2400860500268269</v>
      </c>
      <c r="D154">
        <v>0.2503719970463727</v>
      </c>
      <c r="E154" t="s">
        <v>50</v>
      </c>
      <c r="F154">
        <v>0.99413758762068916</v>
      </c>
      <c r="G154">
        <v>3</v>
      </c>
      <c r="H154" t="s">
        <v>74</v>
      </c>
      <c r="I154" t="s">
        <v>48</v>
      </c>
      <c r="J154">
        <v>37.75600004196167</v>
      </c>
      <c r="K154">
        <v>0.6</v>
      </c>
      <c r="L154" t="s">
        <v>179</v>
      </c>
      <c r="M154">
        <f>OPM[[#This Row],[minprod]]*100</f>
        <v>60</v>
      </c>
    </row>
    <row r="155" spans="2:13" x14ac:dyDescent="0.35">
      <c r="B155">
        <v>154</v>
      </c>
      <c r="C155">
        <v>0.1831092111670572</v>
      </c>
      <c r="D155">
        <v>1.414832550800071</v>
      </c>
      <c r="E155" t="s">
        <v>50</v>
      </c>
      <c r="F155">
        <v>0.75821043930043042</v>
      </c>
      <c r="G155">
        <v>3</v>
      </c>
      <c r="H155" t="s">
        <v>75</v>
      </c>
      <c r="I155" t="s">
        <v>46</v>
      </c>
      <c r="J155">
        <v>29.4190001487732</v>
      </c>
      <c r="K155">
        <v>0.7</v>
      </c>
      <c r="L155" t="s">
        <v>179</v>
      </c>
      <c r="M155">
        <f>OPM[[#This Row],[minprod]]*100</f>
        <v>70</v>
      </c>
    </row>
    <row r="156" spans="2:13" x14ac:dyDescent="0.35">
      <c r="B156">
        <v>155</v>
      </c>
      <c r="C156">
        <v>0.18310942408229819</v>
      </c>
      <c r="D156">
        <v>1.4147951416207121</v>
      </c>
      <c r="E156" t="s">
        <v>50</v>
      </c>
      <c r="F156">
        <v>0.75821132093034616</v>
      </c>
      <c r="G156">
        <v>3</v>
      </c>
      <c r="H156" t="s">
        <v>75</v>
      </c>
      <c r="I156" t="s">
        <v>47</v>
      </c>
      <c r="J156">
        <v>52.485999822616577</v>
      </c>
      <c r="K156">
        <v>0.7</v>
      </c>
      <c r="L156" t="s">
        <v>179</v>
      </c>
      <c r="M156">
        <f>OPM[[#This Row],[minprod]]*100</f>
        <v>70</v>
      </c>
    </row>
    <row r="157" spans="2:13" x14ac:dyDescent="0.35">
      <c r="B157">
        <v>156</v>
      </c>
      <c r="C157">
        <v>0.2400860500268249</v>
      </c>
      <c r="D157">
        <v>0.25037209433273511</v>
      </c>
      <c r="E157" t="s">
        <v>50</v>
      </c>
      <c r="F157">
        <v>0.99413758762068083</v>
      </c>
      <c r="G157">
        <v>3</v>
      </c>
      <c r="H157" t="s">
        <v>76</v>
      </c>
      <c r="I157" t="s">
        <v>48</v>
      </c>
      <c r="J157">
        <v>23.124000072479252</v>
      </c>
      <c r="K157">
        <v>0.7</v>
      </c>
      <c r="L157" t="s">
        <v>179</v>
      </c>
      <c r="M157">
        <f>OPM[[#This Row],[minprod]]*100</f>
        <v>70</v>
      </c>
    </row>
    <row r="158" spans="2:13" x14ac:dyDescent="0.35">
      <c r="B158">
        <v>157</v>
      </c>
      <c r="C158">
        <v>0.2393285606659383</v>
      </c>
      <c r="D158">
        <v>0.2574676089254318</v>
      </c>
      <c r="E158" t="s">
        <v>50</v>
      </c>
      <c r="F158">
        <v>0.99100100952380243</v>
      </c>
      <c r="G158">
        <v>3</v>
      </c>
      <c r="H158" t="s">
        <v>77</v>
      </c>
      <c r="I158" t="s">
        <v>46</v>
      </c>
      <c r="J158">
        <v>17.32099986076355</v>
      </c>
      <c r="K158">
        <v>0.8</v>
      </c>
      <c r="L158" t="s">
        <v>179</v>
      </c>
      <c r="M158">
        <f>OPM[[#This Row],[minprod]]*100</f>
        <v>80</v>
      </c>
    </row>
    <row r="159" spans="2:13" x14ac:dyDescent="0.35">
      <c r="B159">
        <v>158</v>
      </c>
      <c r="C159">
        <v>0.2400860500268274</v>
      </c>
      <c r="D159">
        <v>0.2503715470626609</v>
      </c>
      <c r="E159" t="s">
        <v>50</v>
      </c>
      <c r="F159">
        <v>0.99413758762069104</v>
      </c>
      <c r="G159">
        <v>3</v>
      </c>
      <c r="H159" t="s">
        <v>78</v>
      </c>
      <c r="I159" t="s">
        <v>47</v>
      </c>
      <c r="J159">
        <v>38.665000200271614</v>
      </c>
      <c r="K159">
        <v>0.8</v>
      </c>
      <c r="L159" t="s">
        <v>179</v>
      </c>
      <c r="M159">
        <f>OPM[[#This Row],[minprod]]*100</f>
        <v>80</v>
      </c>
    </row>
    <row r="160" spans="2:13" x14ac:dyDescent="0.35">
      <c r="B160">
        <v>159</v>
      </c>
      <c r="C160">
        <v>0.2400860500268254</v>
      </c>
      <c r="D160">
        <v>0.25037168822702283</v>
      </c>
      <c r="E160" t="s">
        <v>50</v>
      </c>
      <c r="F160">
        <v>0.99413758762068305</v>
      </c>
      <c r="G160">
        <v>3</v>
      </c>
      <c r="H160" t="s">
        <v>79</v>
      </c>
      <c r="I160" t="s">
        <v>48</v>
      </c>
      <c r="J160">
        <v>10.99599981307983</v>
      </c>
      <c r="K160">
        <v>0.8</v>
      </c>
      <c r="L160" t="s">
        <v>179</v>
      </c>
      <c r="M160">
        <f>OPM[[#This Row],[minprod]]*100</f>
        <v>80</v>
      </c>
    </row>
    <row r="161" spans="2:13" x14ac:dyDescent="0.35">
      <c r="B161">
        <v>160</v>
      </c>
      <c r="C161">
        <v>0.2400824822351881</v>
      </c>
      <c r="D161">
        <v>0.2504088979725746</v>
      </c>
      <c r="E161" t="s">
        <v>50</v>
      </c>
      <c r="F161">
        <v>0.99412281426849924</v>
      </c>
      <c r="G161">
        <v>3</v>
      </c>
      <c r="H161" t="s">
        <v>80</v>
      </c>
      <c r="I161" t="s">
        <v>46</v>
      </c>
      <c r="J161">
        <v>9.9800000190734863</v>
      </c>
      <c r="K161">
        <v>0.9</v>
      </c>
      <c r="L161" t="s">
        <v>179</v>
      </c>
      <c r="M161">
        <f>OPM[[#This Row],[minprod]]*100</f>
        <v>90</v>
      </c>
    </row>
    <row r="162" spans="2:13" x14ac:dyDescent="0.35">
      <c r="B162">
        <v>161</v>
      </c>
      <c r="C162">
        <v>0.24150183202971981</v>
      </c>
      <c r="D162">
        <v>8.0064792496897394E-2</v>
      </c>
      <c r="E162" t="s">
        <v>50</v>
      </c>
      <c r="F162">
        <v>0.99999999447354637</v>
      </c>
      <c r="G162">
        <v>3</v>
      </c>
      <c r="H162" t="s">
        <v>81</v>
      </c>
      <c r="I162" t="s">
        <v>47</v>
      </c>
      <c r="J162">
        <v>23.14100003242493</v>
      </c>
      <c r="K162">
        <v>0.9</v>
      </c>
      <c r="L162" t="s">
        <v>179</v>
      </c>
      <c r="M162">
        <f>OPM[[#This Row],[minprod]]*100</f>
        <v>90</v>
      </c>
    </row>
    <row r="163" spans="2:13" x14ac:dyDescent="0.35">
      <c r="B163">
        <v>162</v>
      </c>
      <c r="C163">
        <v>0.24008605002682479</v>
      </c>
      <c r="D163">
        <v>0.25037133640996762</v>
      </c>
      <c r="E163" t="s">
        <v>50</v>
      </c>
      <c r="F163">
        <v>0.99413758762068039</v>
      </c>
      <c r="G163">
        <v>3</v>
      </c>
      <c r="H163" t="s">
        <v>82</v>
      </c>
      <c r="I163" t="s">
        <v>48</v>
      </c>
      <c r="J163">
        <v>5.3220000267028809</v>
      </c>
      <c r="K163">
        <v>0.9</v>
      </c>
      <c r="L163" t="s">
        <v>179</v>
      </c>
      <c r="M163">
        <f>OPM[[#This Row],[minprod]]*100</f>
        <v>90</v>
      </c>
    </row>
    <row r="164" spans="2:13" x14ac:dyDescent="0.35">
      <c r="B164">
        <v>163</v>
      </c>
      <c r="C164">
        <v>0.8175243488597127</v>
      </c>
      <c r="D164">
        <v>0.8570146915837632</v>
      </c>
      <c r="E164" t="s">
        <v>50</v>
      </c>
      <c r="F164">
        <v>0.92316046795573281</v>
      </c>
      <c r="G164">
        <v>1</v>
      </c>
      <c r="H164" t="s">
        <v>51</v>
      </c>
      <c r="I164" t="s">
        <v>46</v>
      </c>
      <c r="J164">
        <v>3.940000057220459</v>
      </c>
      <c r="K164">
        <v>0.1</v>
      </c>
      <c r="L164" t="s">
        <v>180</v>
      </c>
      <c r="M164">
        <f>OPM[[#This Row],[minprod]]*100</f>
        <v>10</v>
      </c>
    </row>
    <row r="165" spans="2:13" x14ac:dyDescent="0.35">
      <c r="B165">
        <v>164</v>
      </c>
      <c r="C165">
        <v>0.81763294251298402</v>
      </c>
      <c r="D165">
        <v>0.8510345868216308</v>
      </c>
      <c r="E165" t="s">
        <v>50</v>
      </c>
      <c r="F165">
        <v>0.92328309349943782</v>
      </c>
      <c r="G165">
        <v>1</v>
      </c>
      <c r="H165" t="s">
        <v>51</v>
      </c>
      <c r="I165" t="s">
        <v>47</v>
      </c>
      <c r="J165">
        <v>1.4129998683929439</v>
      </c>
      <c r="K165">
        <v>0.1</v>
      </c>
      <c r="L165" t="s">
        <v>180</v>
      </c>
      <c r="M165">
        <f>OPM[[#This Row],[minprod]]*100</f>
        <v>10</v>
      </c>
    </row>
    <row r="166" spans="2:13" x14ac:dyDescent="0.35">
      <c r="B166">
        <v>165</v>
      </c>
      <c r="C166">
        <v>0.81763294242832429</v>
      </c>
      <c r="D166">
        <v>0.85092286797214889</v>
      </c>
      <c r="E166" t="s">
        <v>50</v>
      </c>
      <c r="F166">
        <v>0.92328309340383885</v>
      </c>
      <c r="G166">
        <v>1</v>
      </c>
      <c r="H166" t="s">
        <v>51</v>
      </c>
      <c r="I166" t="s">
        <v>48</v>
      </c>
      <c r="J166">
        <v>1.3299999237060549</v>
      </c>
      <c r="K166">
        <v>0.1</v>
      </c>
      <c r="L166" t="s">
        <v>180</v>
      </c>
      <c r="M166">
        <f>OPM[[#This Row],[minprod]]*100</f>
        <v>10</v>
      </c>
    </row>
    <row r="167" spans="2:13" x14ac:dyDescent="0.35">
      <c r="B167">
        <v>166</v>
      </c>
      <c r="C167">
        <v>0.81763294245667972</v>
      </c>
      <c r="D167">
        <v>0.85103655686210389</v>
      </c>
      <c r="E167" t="s">
        <v>50</v>
      </c>
      <c r="F167">
        <v>0.92328309343585802</v>
      </c>
      <c r="G167">
        <v>1</v>
      </c>
      <c r="H167" t="s">
        <v>51</v>
      </c>
      <c r="I167" t="s">
        <v>46</v>
      </c>
      <c r="J167">
        <v>4.3639998435974121</v>
      </c>
      <c r="K167">
        <v>0.2</v>
      </c>
      <c r="L167" t="s">
        <v>180</v>
      </c>
      <c r="M167">
        <f>OPM[[#This Row],[minprod]]*100</f>
        <v>20</v>
      </c>
    </row>
    <row r="168" spans="2:13" x14ac:dyDescent="0.35">
      <c r="B168">
        <v>167</v>
      </c>
      <c r="C168">
        <v>0.8176329425129838</v>
      </c>
      <c r="D168">
        <v>0.85103485872237705</v>
      </c>
      <c r="E168" t="s">
        <v>50</v>
      </c>
      <c r="F168">
        <v>0.9232830934994376</v>
      </c>
      <c r="G168">
        <v>1</v>
      </c>
      <c r="H168" t="s">
        <v>51</v>
      </c>
      <c r="I168" t="s">
        <v>47</v>
      </c>
      <c r="J168">
        <v>1.3000001907348631</v>
      </c>
      <c r="K168">
        <v>0.2</v>
      </c>
      <c r="L168" t="s">
        <v>180</v>
      </c>
      <c r="M168">
        <f>OPM[[#This Row],[minprod]]*100</f>
        <v>20</v>
      </c>
    </row>
    <row r="169" spans="2:13" x14ac:dyDescent="0.35">
      <c r="B169">
        <v>168</v>
      </c>
      <c r="C169">
        <v>0.81763294242832429</v>
      </c>
      <c r="D169">
        <v>0.85092286797214889</v>
      </c>
      <c r="E169" t="s">
        <v>50</v>
      </c>
      <c r="F169">
        <v>0.92328309340383885</v>
      </c>
      <c r="G169">
        <v>1</v>
      </c>
      <c r="H169" t="s">
        <v>51</v>
      </c>
      <c r="I169" t="s">
        <v>48</v>
      </c>
      <c r="J169">
        <v>1.153000116348267</v>
      </c>
      <c r="K169">
        <v>0.2</v>
      </c>
      <c r="L169" t="s">
        <v>180</v>
      </c>
      <c r="M169">
        <f>OPM[[#This Row],[minprod]]*100</f>
        <v>20</v>
      </c>
    </row>
    <row r="170" spans="2:13" x14ac:dyDescent="0.35">
      <c r="B170">
        <v>169</v>
      </c>
      <c r="C170">
        <v>0.81763294245664242</v>
      </c>
      <c r="D170">
        <v>0.85103836363442231</v>
      </c>
      <c r="E170" t="s">
        <v>50</v>
      </c>
      <c r="F170">
        <v>0.92328309343581605</v>
      </c>
      <c r="G170">
        <v>1</v>
      </c>
      <c r="H170" t="s">
        <v>51</v>
      </c>
      <c r="I170" t="s">
        <v>46</v>
      </c>
      <c r="J170">
        <v>4.8420000076293954</v>
      </c>
      <c r="K170">
        <v>0.3</v>
      </c>
      <c r="L170" t="s">
        <v>180</v>
      </c>
      <c r="M170">
        <f>OPM[[#This Row],[minprod]]*100</f>
        <v>30</v>
      </c>
    </row>
    <row r="171" spans="2:13" x14ac:dyDescent="0.35">
      <c r="B171">
        <v>170</v>
      </c>
      <c r="C171">
        <v>0.81763294251299379</v>
      </c>
      <c r="D171">
        <v>0.851032523742004</v>
      </c>
      <c r="E171" t="s">
        <v>50</v>
      </c>
      <c r="F171">
        <v>0.92328309349944881</v>
      </c>
      <c r="G171">
        <v>1</v>
      </c>
      <c r="H171" t="s">
        <v>51</v>
      </c>
      <c r="I171" t="s">
        <v>47</v>
      </c>
      <c r="J171">
        <v>1.339999914169312</v>
      </c>
      <c r="K171">
        <v>0.3</v>
      </c>
      <c r="L171" t="s">
        <v>180</v>
      </c>
      <c r="M171">
        <f>OPM[[#This Row],[minprod]]*100</f>
        <v>30</v>
      </c>
    </row>
    <row r="172" spans="2:13" x14ac:dyDescent="0.35">
      <c r="B172">
        <v>171</v>
      </c>
      <c r="C172">
        <v>0.81763294242832441</v>
      </c>
      <c r="D172">
        <v>0.85092286797214889</v>
      </c>
      <c r="E172" t="s">
        <v>50</v>
      </c>
      <c r="F172">
        <v>0.92328309340383885</v>
      </c>
      <c r="G172">
        <v>1</v>
      </c>
      <c r="H172" t="s">
        <v>51</v>
      </c>
      <c r="I172" t="s">
        <v>48</v>
      </c>
      <c r="J172">
        <v>1.158999919891357</v>
      </c>
      <c r="K172">
        <v>0.3</v>
      </c>
      <c r="L172" t="s">
        <v>180</v>
      </c>
      <c r="M172">
        <f>OPM[[#This Row],[minprod]]*100</f>
        <v>30</v>
      </c>
    </row>
    <row r="173" spans="2:13" x14ac:dyDescent="0.35">
      <c r="B173">
        <v>172</v>
      </c>
      <c r="C173">
        <v>0.81758765147850654</v>
      </c>
      <c r="D173">
        <v>0.85352427143266585</v>
      </c>
      <c r="E173" t="s">
        <v>50</v>
      </c>
      <c r="F173">
        <v>0.92323195019998638</v>
      </c>
      <c r="G173">
        <v>1</v>
      </c>
      <c r="H173" t="s">
        <v>51</v>
      </c>
      <c r="I173" t="s">
        <v>46</v>
      </c>
      <c r="J173">
        <v>5.3410000801086426</v>
      </c>
      <c r="K173">
        <v>0.4</v>
      </c>
      <c r="L173" t="s">
        <v>180</v>
      </c>
      <c r="M173">
        <f>OPM[[#This Row],[minprod]]*100</f>
        <v>40</v>
      </c>
    </row>
    <row r="174" spans="2:13" x14ac:dyDescent="0.35">
      <c r="B174">
        <v>173</v>
      </c>
      <c r="C174">
        <v>0.81763294251299368</v>
      </c>
      <c r="D174">
        <v>0.85103694641034622</v>
      </c>
      <c r="E174" t="s">
        <v>50</v>
      </c>
      <c r="F174">
        <v>0.92328309349944881</v>
      </c>
      <c r="G174">
        <v>1</v>
      </c>
      <c r="H174" t="s">
        <v>51</v>
      </c>
      <c r="I174" t="s">
        <v>47</v>
      </c>
      <c r="J174">
        <v>1.3190000057220459</v>
      </c>
      <c r="K174">
        <v>0.4</v>
      </c>
      <c r="L174" t="s">
        <v>180</v>
      </c>
      <c r="M174">
        <f>OPM[[#This Row],[minprod]]*100</f>
        <v>40</v>
      </c>
    </row>
    <row r="175" spans="2:13" x14ac:dyDescent="0.35">
      <c r="B175">
        <v>174</v>
      </c>
      <c r="C175">
        <v>0.81763294251109664</v>
      </c>
      <c r="D175">
        <v>0.85092286736052458</v>
      </c>
      <c r="E175" t="s">
        <v>50</v>
      </c>
      <c r="F175">
        <v>0.92328309349730642</v>
      </c>
      <c r="G175">
        <v>1</v>
      </c>
      <c r="H175" t="s">
        <v>51</v>
      </c>
      <c r="I175" t="s">
        <v>48</v>
      </c>
      <c r="J175">
        <v>1.2109999656677251</v>
      </c>
      <c r="K175">
        <v>0.4</v>
      </c>
      <c r="L175" t="s">
        <v>180</v>
      </c>
      <c r="M175">
        <f>OPM[[#This Row],[minprod]]*100</f>
        <v>40</v>
      </c>
    </row>
    <row r="176" spans="2:13" x14ac:dyDescent="0.35">
      <c r="B176">
        <v>175</v>
      </c>
      <c r="C176">
        <v>0.44278561378936471</v>
      </c>
      <c r="D176">
        <v>8.7704974430380389</v>
      </c>
      <c r="E176" t="s">
        <v>50</v>
      </c>
      <c r="F176">
        <v>0.5</v>
      </c>
      <c r="G176">
        <v>1</v>
      </c>
      <c r="H176" t="s">
        <v>84</v>
      </c>
      <c r="I176" t="s">
        <v>46</v>
      </c>
      <c r="J176">
        <v>4.3280000686645508</v>
      </c>
      <c r="K176">
        <v>0.5</v>
      </c>
      <c r="L176" t="s">
        <v>180</v>
      </c>
      <c r="M176">
        <f>OPM[[#This Row],[minprod]]*100</f>
        <v>50</v>
      </c>
    </row>
    <row r="177" spans="2:13" x14ac:dyDescent="0.35">
      <c r="B177">
        <v>176</v>
      </c>
      <c r="C177">
        <v>0.81763294251300045</v>
      </c>
      <c r="D177">
        <v>0.85103003501396413</v>
      </c>
      <c r="E177" t="s">
        <v>50</v>
      </c>
      <c r="F177">
        <v>0.92328309349945636</v>
      </c>
      <c r="G177">
        <v>1</v>
      </c>
      <c r="H177" t="s">
        <v>51</v>
      </c>
      <c r="I177" t="s">
        <v>47</v>
      </c>
      <c r="J177">
        <v>1.2890000343322749</v>
      </c>
      <c r="K177">
        <v>0.5</v>
      </c>
      <c r="L177" t="s">
        <v>180</v>
      </c>
      <c r="M177">
        <f>OPM[[#This Row],[minprod]]*100</f>
        <v>50</v>
      </c>
    </row>
    <row r="178" spans="2:13" x14ac:dyDescent="0.35">
      <c r="B178">
        <v>177</v>
      </c>
      <c r="C178">
        <v>0.8176329425111013</v>
      </c>
      <c r="D178">
        <v>0.85092286733015932</v>
      </c>
      <c r="E178" t="s">
        <v>50</v>
      </c>
      <c r="F178">
        <v>0.92328309349731164</v>
      </c>
      <c r="G178">
        <v>1</v>
      </c>
      <c r="H178" t="s">
        <v>51</v>
      </c>
      <c r="I178" t="s">
        <v>48</v>
      </c>
      <c r="J178">
        <v>1.625</v>
      </c>
      <c r="K178">
        <v>0.5</v>
      </c>
      <c r="L178" t="s">
        <v>180</v>
      </c>
      <c r="M178">
        <f>OPM[[#This Row],[minprod]]*100</f>
        <v>50</v>
      </c>
    </row>
    <row r="179" spans="2:13" x14ac:dyDescent="0.35">
      <c r="B179">
        <v>178</v>
      </c>
      <c r="C179">
        <v>0.81763294245664986</v>
      </c>
      <c r="D179">
        <v>0.85103483278671166</v>
      </c>
      <c r="E179" t="s">
        <v>50</v>
      </c>
      <c r="F179">
        <v>0.92328309343582438</v>
      </c>
      <c r="G179">
        <v>1</v>
      </c>
      <c r="H179" t="s">
        <v>51</v>
      </c>
      <c r="I179" t="s">
        <v>46</v>
      </c>
      <c r="J179">
        <v>5.5999999046325684</v>
      </c>
      <c r="K179">
        <v>0.6</v>
      </c>
      <c r="L179" t="s">
        <v>180</v>
      </c>
      <c r="M179">
        <f>OPM[[#This Row],[minprod]]*100</f>
        <v>60</v>
      </c>
    </row>
    <row r="180" spans="2:13" x14ac:dyDescent="0.35">
      <c r="B180">
        <v>179</v>
      </c>
      <c r="C180">
        <v>0.81763294251300067</v>
      </c>
      <c r="D180">
        <v>0.85103299769210117</v>
      </c>
      <c r="E180" t="s">
        <v>50</v>
      </c>
      <c r="F180">
        <v>0.92328309349945659</v>
      </c>
      <c r="G180">
        <v>1</v>
      </c>
      <c r="H180" t="s">
        <v>51</v>
      </c>
      <c r="I180" t="s">
        <v>47</v>
      </c>
      <c r="J180">
        <v>1.330000162124634</v>
      </c>
      <c r="K180">
        <v>0.6</v>
      </c>
      <c r="L180" t="s">
        <v>180</v>
      </c>
      <c r="M180">
        <f>OPM[[#This Row],[minprod]]*100</f>
        <v>60</v>
      </c>
    </row>
    <row r="181" spans="2:13" x14ac:dyDescent="0.35">
      <c r="B181">
        <v>180</v>
      </c>
      <c r="C181">
        <v>0.81763294251110252</v>
      </c>
      <c r="D181">
        <v>0.85092286724411326</v>
      </c>
      <c r="E181" t="s">
        <v>50</v>
      </c>
      <c r="F181">
        <v>0.92328309349731319</v>
      </c>
      <c r="G181">
        <v>1</v>
      </c>
      <c r="H181" t="s">
        <v>51</v>
      </c>
      <c r="I181" t="s">
        <v>48</v>
      </c>
      <c r="J181">
        <v>1.2980000972747801</v>
      </c>
      <c r="K181">
        <v>0.6</v>
      </c>
      <c r="L181" t="s">
        <v>180</v>
      </c>
      <c r="M181">
        <f>OPM[[#This Row],[minprod]]*100</f>
        <v>60</v>
      </c>
    </row>
    <row r="182" spans="2:13" x14ac:dyDescent="0.35">
      <c r="B182">
        <v>181</v>
      </c>
      <c r="C182">
        <v>0.81763294245667228</v>
      </c>
      <c r="D182">
        <v>0.85102924954784553</v>
      </c>
      <c r="E182" t="s">
        <v>50</v>
      </c>
      <c r="F182">
        <v>0.92328309343584958</v>
      </c>
      <c r="G182">
        <v>1</v>
      </c>
      <c r="H182" t="s">
        <v>51</v>
      </c>
      <c r="I182" t="s">
        <v>46</v>
      </c>
      <c r="J182">
        <v>4.689000129699707</v>
      </c>
      <c r="K182">
        <v>0.7</v>
      </c>
      <c r="L182" t="s">
        <v>180</v>
      </c>
      <c r="M182">
        <f>OPM[[#This Row],[minprod]]*100</f>
        <v>70</v>
      </c>
    </row>
    <row r="183" spans="2:13" x14ac:dyDescent="0.35">
      <c r="B183">
        <v>182</v>
      </c>
      <c r="C183">
        <v>0.86772021462935189</v>
      </c>
      <c r="D183">
        <v>8.1343648971899383E-5</v>
      </c>
      <c r="E183" t="s">
        <v>50</v>
      </c>
      <c r="F183">
        <v>0.97984237473682978</v>
      </c>
      <c r="G183">
        <v>1</v>
      </c>
      <c r="H183" t="s">
        <v>85</v>
      </c>
      <c r="I183" t="s">
        <v>47</v>
      </c>
      <c r="J183">
        <v>1.320000171661377</v>
      </c>
      <c r="K183">
        <v>0.7</v>
      </c>
      <c r="L183" t="s">
        <v>180</v>
      </c>
      <c r="M183">
        <f>OPM[[#This Row],[minprod]]*100</f>
        <v>70</v>
      </c>
    </row>
    <row r="184" spans="2:13" x14ac:dyDescent="0.35">
      <c r="B184">
        <v>183</v>
      </c>
      <c r="C184">
        <v>0.81763294242832785</v>
      </c>
      <c r="D184">
        <v>0.85092286789896798</v>
      </c>
      <c r="E184" t="s">
        <v>50</v>
      </c>
      <c r="F184">
        <v>0.92328309340384285</v>
      </c>
      <c r="G184">
        <v>1</v>
      </c>
      <c r="H184" t="s">
        <v>51</v>
      </c>
      <c r="I184" t="s">
        <v>48</v>
      </c>
      <c r="J184">
        <v>1.3069999217987061</v>
      </c>
      <c r="K184">
        <v>0.7</v>
      </c>
      <c r="L184" t="s">
        <v>180</v>
      </c>
      <c r="M184">
        <f>OPM[[#This Row],[minprod]]*100</f>
        <v>70</v>
      </c>
    </row>
    <row r="185" spans="2:13" x14ac:dyDescent="0.35">
      <c r="B185">
        <v>184</v>
      </c>
      <c r="C185">
        <v>0.81761054773654662</v>
      </c>
      <c r="D185">
        <v>0.85227313384832648</v>
      </c>
      <c r="E185" t="s">
        <v>50</v>
      </c>
      <c r="F185">
        <v>0.92325780498989718</v>
      </c>
      <c r="G185">
        <v>1</v>
      </c>
      <c r="H185" t="s">
        <v>51</v>
      </c>
      <c r="I185" t="s">
        <v>46</v>
      </c>
      <c r="J185">
        <v>5.0139999389648438</v>
      </c>
      <c r="K185">
        <v>0.8</v>
      </c>
      <c r="L185" t="s">
        <v>180</v>
      </c>
      <c r="M185">
        <f>OPM[[#This Row],[minprod]]*100</f>
        <v>80</v>
      </c>
    </row>
    <row r="186" spans="2:13" x14ac:dyDescent="0.35">
      <c r="B186">
        <v>185</v>
      </c>
      <c r="C186">
        <v>0.817632942430226</v>
      </c>
      <c r="D186">
        <v>0.85103854793197087</v>
      </c>
      <c r="E186" t="s">
        <v>50</v>
      </c>
      <c r="F186">
        <v>0.92328309340598624</v>
      </c>
      <c r="G186">
        <v>1</v>
      </c>
      <c r="H186" t="s">
        <v>51</v>
      </c>
      <c r="I186" t="s">
        <v>47</v>
      </c>
      <c r="J186">
        <v>1.3400001525878911</v>
      </c>
      <c r="K186">
        <v>0.8</v>
      </c>
      <c r="L186" t="s">
        <v>180</v>
      </c>
      <c r="M186">
        <f>OPM[[#This Row],[minprod]]*100</f>
        <v>80</v>
      </c>
    </row>
    <row r="187" spans="2:13" x14ac:dyDescent="0.35">
      <c r="B187">
        <v>186</v>
      </c>
      <c r="C187">
        <v>0.8176329424283264</v>
      </c>
      <c r="D187">
        <v>0.85092286801538186</v>
      </c>
      <c r="E187" t="s">
        <v>50</v>
      </c>
      <c r="F187">
        <v>0.92328309340384118</v>
      </c>
      <c r="G187">
        <v>1</v>
      </c>
      <c r="H187" t="s">
        <v>51</v>
      </c>
      <c r="I187" t="s">
        <v>48</v>
      </c>
      <c r="J187">
        <v>1.280999898910522</v>
      </c>
      <c r="K187">
        <v>0.8</v>
      </c>
      <c r="L187" t="s">
        <v>180</v>
      </c>
      <c r="M187">
        <f>OPM[[#This Row],[minprod]]*100</f>
        <v>80</v>
      </c>
    </row>
    <row r="188" spans="2:13" x14ac:dyDescent="0.35">
      <c r="B188">
        <v>187</v>
      </c>
      <c r="C188">
        <v>0.81763294245668561</v>
      </c>
      <c r="D188">
        <v>0.85103053287803565</v>
      </c>
      <c r="E188" t="s">
        <v>50</v>
      </c>
      <c r="F188">
        <v>0.92328309343586479</v>
      </c>
      <c r="G188">
        <v>1</v>
      </c>
      <c r="H188" t="s">
        <v>51</v>
      </c>
      <c r="I188" t="s">
        <v>46</v>
      </c>
      <c r="J188">
        <v>5.130000114440918</v>
      </c>
      <c r="K188">
        <v>0.9</v>
      </c>
      <c r="L188" t="s">
        <v>180</v>
      </c>
      <c r="M188">
        <f>OPM[[#This Row],[minprod]]*100</f>
        <v>90</v>
      </c>
    </row>
    <row r="189" spans="2:13" x14ac:dyDescent="0.35">
      <c r="B189">
        <v>188</v>
      </c>
      <c r="C189">
        <v>0.81763294251299357</v>
      </c>
      <c r="D189">
        <v>0.85104083704268407</v>
      </c>
      <c r="E189" t="s">
        <v>50</v>
      </c>
      <c r="F189">
        <v>0.92328309349944859</v>
      </c>
      <c r="G189">
        <v>1</v>
      </c>
      <c r="H189" t="s">
        <v>51</v>
      </c>
      <c r="I189" t="s">
        <v>47</v>
      </c>
      <c r="J189">
        <v>1.236000061035156</v>
      </c>
      <c r="K189">
        <v>0.9</v>
      </c>
      <c r="L189" t="s">
        <v>180</v>
      </c>
      <c r="M189">
        <f>OPM[[#This Row],[minprod]]*100</f>
        <v>90</v>
      </c>
    </row>
    <row r="190" spans="2:13" x14ac:dyDescent="0.35">
      <c r="B190">
        <v>189</v>
      </c>
      <c r="C190">
        <v>0.81763294251109597</v>
      </c>
      <c r="D190">
        <v>0.85092286736052658</v>
      </c>
      <c r="E190" t="s">
        <v>50</v>
      </c>
      <c r="F190">
        <v>0.92328309349730575</v>
      </c>
      <c r="G190">
        <v>1</v>
      </c>
      <c r="H190" t="s">
        <v>51</v>
      </c>
      <c r="I190" t="s">
        <v>48</v>
      </c>
      <c r="J190">
        <v>1.148999929428101</v>
      </c>
      <c r="K190">
        <v>0.9</v>
      </c>
      <c r="L190" t="s">
        <v>180</v>
      </c>
      <c r="M190">
        <f>OPM[[#This Row],[minprod]]*100</f>
        <v>90</v>
      </c>
    </row>
    <row r="191" spans="2:13" x14ac:dyDescent="0.35">
      <c r="B191">
        <v>190</v>
      </c>
      <c r="C191">
        <v>8.8557122566271504E-2</v>
      </c>
      <c r="D191">
        <v>15.13289592160263</v>
      </c>
      <c r="E191" t="s">
        <v>50</v>
      </c>
      <c r="F191">
        <v>9.9999999783640894E-2</v>
      </c>
      <c r="G191">
        <v>2</v>
      </c>
      <c r="H191" t="s">
        <v>86</v>
      </c>
      <c r="I191" t="s">
        <v>46</v>
      </c>
      <c r="J191">
        <v>8.4240000247955322</v>
      </c>
      <c r="K191">
        <v>0.1</v>
      </c>
      <c r="L191" t="s">
        <v>180</v>
      </c>
      <c r="M191">
        <f>OPM[[#This Row],[minprod]]*100</f>
        <v>10</v>
      </c>
    </row>
    <row r="192" spans="2:13" x14ac:dyDescent="0.35">
      <c r="B192">
        <v>191</v>
      </c>
      <c r="C192">
        <v>8.8557122566271504E-2</v>
      </c>
      <c r="D192">
        <v>15.13260085278095</v>
      </c>
      <c r="E192" t="s">
        <v>50</v>
      </c>
      <c r="F192">
        <v>9.9999999783640894E-2</v>
      </c>
      <c r="G192">
        <v>2</v>
      </c>
      <c r="H192" t="s">
        <v>87</v>
      </c>
      <c r="I192" t="s">
        <v>47</v>
      </c>
      <c r="J192">
        <v>5.4070000648498544</v>
      </c>
      <c r="K192">
        <v>0.1</v>
      </c>
      <c r="L192" t="s">
        <v>180</v>
      </c>
      <c r="M192">
        <f>OPM[[#This Row],[minprod]]*100</f>
        <v>10</v>
      </c>
    </row>
    <row r="193" spans="2:13" x14ac:dyDescent="0.35">
      <c r="B193">
        <v>192</v>
      </c>
      <c r="C193">
        <v>0.81763294245790663</v>
      </c>
      <c r="D193">
        <v>0.85092286780468385</v>
      </c>
      <c r="E193" t="s">
        <v>50</v>
      </c>
      <c r="F193">
        <v>0.92328309343724357</v>
      </c>
      <c r="G193">
        <v>2</v>
      </c>
      <c r="H193" t="s">
        <v>88</v>
      </c>
      <c r="I193" t="s">
        <v>48</v>
      </c>
      <c r="J193">
        <v>6.6330001354217529</v>
      </c>
      <c r="K193">
        <v>0.1</v>
      </c>
      <c r="L193" t="s">
        <v>180</v>
      </c>
      <c r="M193">
        <f>OPM[[#This Row],[minprod]]*100</f>
        <v>10</v>
      </c>
    </row>
    <row r="194" spans="2:13" x14ac:dyDescent="0.35">
      <c r="B194">
        <v>193</v>
      </c>
      <c r="C194">
        <v>0.1771142453071661</v>
      </c>
      <c r="D194">
        <v>13.54243160187761</v>
      </c>
      <c r="E194" t="s">
        <v>50</v>
      </c>
      <c r="F194">
        <v>0.19999999976446861</v>
      </c>
      <c r="G194">
        <v>2</v>
      </c>
      <c r="H194" t="s">
        <v>89</v>
      </c>
      <c r="I194" t="s">
        <v>46</v>
      </c>
      <c r="J194">
        <v>13.21299982070923</v>
      </c>
      <c r="K194">
        <v>0.2</v>
      </c>
      <c r="L194" t="s">
        <v>180</v>
      </c>
      <c r="M194">
        <f>OPM[[#This Row],[minprod]]*100</f>
        <v>20</v>
      </c>
    </row>
    <row r="195" spans="2:13" x14ac:dyDescent="0.35">
      <c r="B195">
        <v>194</v>
      </c>
      <c r="C195">
        <v>0.1771142453071661</v>
      </c>
      <c r="D195">
        <v>13.544233786757101</v>
      </c>
      <c r="E195" t="s">
        <v>50</v>
      </c>
      <c r="F195">
        <v>0.19999999976446861</v>
      </c>
      <c r="G195">
        <v>2</v>
      </c>
      <c r="H195" t="s">
        <v>90</v>
      </c>
      <c r="I195" t="s">
        <v>47</v>
      </c>
      <c r="J195">
        <v>2.7359998226165771</v>
      </c>
      <c r="K195">
        <v>0.2</v>
      </c>
      <c r="L195" t="s">
        <v>180</v>
      </c>
      <c r="M195">
        <f>OPM[[#This Row],[minprod]]*100</f>
        <v>20</v>
      </c>
    </row>
    <row r="196" spans="2:13" x14ac:dyDescent="0.35">
      <c r="B196">
        <v>195</v>
      </c>
      <c r="C196">
        <v>0.81763294242808426</v>
      </c>
      <c r="D196">
        <v>0.85092286791193306</v>
      </c>
      <c r="E196" t="s">
        <v>50</v>
      </c>
      <c r="F196">
        <v>0.92328309340356762</v>
      </c>
      <c r="G196">
        <v>2</v>
      </c>
      <c r="H196" t="s">
        <v>91</v>
      </c>
      <c r="I196" t="s">
        <v>48</v>
      </c>
      <c r="J196">
        <v>6.625</v>
      </c>
      <c r="K196">
        <v>0.2</v>
      </c>
      <c r="L196" t="s">
        <v>180</v>
      </c>
      <c r="M196">
        <f>OPM[[#This Row],[minprod]]*100</f>
        <v>20</v>
      </c>
    </row>
    <row r="197" spans="2:13" x14ac:dyDescent="0.35">
      <c r="B197">
        <v>196</v>
      </c>
      <c r="C197">
        <v>0.26567136810626829</v>
      </c>
      <c r="D197">
        <v>11.955254634494221</v>
      </c>
      <c r="E197" t="s">
        <v>50</v>
      </c>
      <c r="F197">
        <v>0.29999999981102538</v>
      </c>
      <c r="G197">
        <v>2</v>
      </c>
      <c r="H197" t="s">
        <v>89</v>
      </c>
      <c r="I197" t="s">
        <v>46</v>
      </c>
      <c r="J197">
        <v>8.995999813079834</v>
      </c>
      <c r="K197">
        <v>0.3</v>
      </c>
      <c r="L197" t="s">
        <v>180</v>
      </c>
      <c r="M197">
        <f>OPM[[#This Row],[minprod]]*100</f>
        <v>30</v>
      </c>
    </row>
    <row r="198" spans="2:13" x14ac:dyDescent="0.35">
      <c r="B198">
        <v>197</v>
      </c>
      <c r="C198">
        <v>0.26567136810626829</v>
      </c>
      <c r="D198">
        <v>11.95526124589513</v>
      </c>
      <c r="E198" t="s">
        <v>50</v>
      </c>
      <c r="F198">
        <v>0.29999999981102538</v>
      </c>
      <c r="G198">
        <v>2</v>
      </c>
      <c r="H198" t="s">
        <v>90</v>
      </c>
      <c r="I198" t="s">
        <v>47</v>
      </c>
      <c r="J198">
        <v>2.6329998970031738</v>
      </c>
      <c r="K198">
        <v>0.3</v>
      </c>
      <c r="L198" t="s">
        <v>180</v>
      </c>
      <c r="M198">
        <f>OPM[[#This Row],[minprod]]*100</f>
        <v>30</v>
      </c>
    </row>
    <row r="199" spans="2:13" x14ac:dyDescent="0.35">
      <c r="B199">
        <v>198</v>
      </c>
      <c r="C199">
        <v>0.81763294245631402</v>
      </c>
      <c r="D199">
        <v>0.85092286776063453</v>
      </c>
      <c r="E199" t="s">
        <v>50</v>
      </c>
      <c r="F199">
        <v>0.92328309343544523</v>
      </c>
      <c r="G199">
        <v>2</v>
      </c>
      <c r="H199" t="s">
        <v>64</v>
      </c>
      <c r="I199" t="s">
        <v>48</v>
      </c>
      <c r="J199">
        <v>6.6150000095367432</v>
      </c>
      <c r="K199">
        <v>0.3</v>
      </c>
      <c r="L199" t="s">
        <v>180</v>
      </c>
      <c r="M199">
        <f>OPM[[#This Row],[minprod]]*100</f>
        <v>30</v>
      </c>
    </row>
    <row r="200" spans="2:13" x14ac:dyDescent="0.35">
      <c r="B200">
        <v>199</v>
      </c>
      <c r="C200">
        <v>0.81758249820044049</v>
      </c>
      <c r="D200">
        <v>0.85333795674536694</v>
      </c>
      <c r="E200" t="s">
        <v>50</v>
      </c>
      <c r="F200">
        <v>0.92322613104292095</v>
      </c>
      <c r="G200">
        <v>2</v>
      </c>
      <c r="H200" t="s">
        <v>61</v>
      </c>
      <c r="I200" t="s">
        <v>46</v>
      </c>
      <c r="J200">
        <v>9.8269999027252197</v>
      </c>
      <c r="K200">
        <v>0.4</v>
      </c>
      <c r="L200" t="s">
        <v>180</v>
      </c>
      <c r="M200">
        <f>OPM[[#This Row],[minprod]]*100</f>
        <v>40</v>
      </c>
    </row>
    <row r="201" spans="2:13" x14ac:dyDescent="0.35">
      <c r="B201">
        <v>200</v>
      </c>
      <c r="C201">
        <v>0.3542284908471629</v>
      </c>
      <c r="D201">
        <v>10.36054639926391</v>
      </c>
      <c r="E201" t="s">
        <v>50</v>
      </c>
      <c r="F201">
        <v>0.39999999979185308</v>
      </c>
      <c r="G201">
        <v>2</v>
      </c>
      <c r="H201" t="s">
        <v>17</v>
      </c>
      <c r="I201" t="s">
        <v>47</v>
      </c>
      <c r="J201">
        <v>9.2000000476837158</v>
      </c>
      <c r="K201">
        <v>0.4</v>
      </c>
      <c r="L201" t="s">
        <v>180</v>
      </c>
      <c r="M201">
        <f>OPM[[#This Row],[minprod]]*100</f>
        <v>40</v>
      </c>
    </row>
    <row r="202" spans="2:13" x14ac:dyDescent="0.35">
      <c r="B202">
        <v>201</v>
      </c>
      <c r="C202">
        <v>0.81763294245766949</v>
      </c>
      <c r="D202">
        <v>0.85092286778604853</v>
      </c>
      <c r="E202" t="s">
        <v>50</v>
      </c>
      <c r="F202">
        <v>0.92328309343697579</v>
      </c>
      <c r="G202">
        <v>2</v>
      </c>
      <c r="H202" t="s">
        <v>57</v>
      </c>
      <c r="I202" t="s">
        <v>48</v>
      </c>
      <c r="J202">
        <v>7.7279999256134033</v>
      </c>
      <c r="K202">
        <v>0.4</v>
      </c>
      <c r="L202" t="s">
        <v>180</v>
      </c>
      <c r="M202">
        <f>OPM[[#This Row],[minprod]]*100</f>
        <v>40</v>
      </c>
    </row>
    <row r="203" spans="2:13" x14ac:dyDescent="0.35">
      <c r="B203">
        <v>202</v>
      </c>
      <c r="C203">
        <v>0.44278561378936471</v>
      </c>
      <c r="D203">
        <v>8.7705009359565249</v>
      </c>
      <c r="E203" t="s">
        <v>50</v>
      </c>
      <c r="F203">
        <v>0.5</v>
      </c>
      <c r="G203">
        <v>2</v>
      </c>
      <c r="H203" t="s">
        <v>92</v>
      </c>
      <c r="I203" t="s">
        <v>46</v>
      </c>
      <c r="J203">
        <v>7.7200000286102286</v>
      </c>
      <c r="K203">
        <v>0.5</v>
      </c>
      <c r="L203" t="s">
        <v>180</v>
      </c>
      <c r="M203">
        <f>OPM[[#This Row],[minprod]]*100</f>
        <v>50</v>
      </c>
    </row>
    <row r="204" spans="2:13" x14ac:dyDescent="0.35">
      <c r="B204">
        <v>203</v>
      </c>
      <c r="C204">
        <v>0.44278561378936471</v>
      </c>
      <c r="D204">
        <v>8.761531688272953</v>
      </c>
      <c r="E204" t="s">
        <v>50</v>
      </c>
      <c r="F204">
        <v>0.5</v>
      </c>
      <c r="G204">
        <v>2</v>
      </c>
      <c r="H204" t="s">
        <v>93</v>
      </c>
      <c r="I204" t="s">
        <v>47</v>
      </c>
      <c r="J204">
        <v>3.880000114440918</v>
      </c>
      <c r="K204">
        <v>0.5</v>
      </c>
      <c r="L204" t="s">
        <v>180</v>
      </c>
      <c r="M204">
        <f>OPM[[#This Row],[minprod]]*100</f>
        <v>50</v>
      </c>
    </row>
    <row r="205" spans="2:13" x14ac:dyDescent="0.35">
      <c r="B205">
        <v>204</v>
      </c>
      <c r="C205">
        <v>0.81763294234531514</v>
      </c>
      <c r="D205">
        <v>0.85092286856049149</v>
      </c>
      <c r="E205" t="s">
        <v>50</v>
      </c>
      <c r="F205">
        <v>0.92328309331010361</v>
      </c>
      <c r="G205">
        <v>2</v>
      </c>
      <c r="H205" t="s">
        <v>94</v>
      </c>
      <c r="I205" t="s">
        <v>48</v>
      </c>
      <c r="J205">
        <v>6.0080001354217529</v>
      </c>
      <c r="K205">
        <v>0.5</v>
      </c>
      <c r="L205" t="s">
        <v>180</v>
      </c>
      <c r="M205">
        <f>OPM[[#This Row],[minprod]]*100</f>
        <v>50</v>
      </c>
    </row>
    <row r="206" spans="2:13" x14ac:dyDescent="0.35">
      <c r="B206">
        <v>205</v>
      </c>
      <c r="C206">
        <v>0.81761385611326831</v>
      </c>
      <c r="D206">
        <v>0.85206837924690326</v>
      </c>
      <c r="E206" t="s">
        <v>50</v>
      </c>
      <c r="F206">
        <v>0.9232615408573448</v>
      </c>
      <c r="G206">
        <v>2</v>
      </c>
      <c r="H206" t="s">
        <v>64</v>
      </c>
      <c r="I206" t="s">
        <v>46</v>
      </c>
      <c r="J206">
        <v>18.345000028610229</v>
      </c>
      <c r="K206">
        <v>0.6</v>
      </c>
      <c r="L206" t="s">
        <v>180</v>
      </c>
      <c r="M206">
        <f>OPM[[#This Row],[minprod]]*100</f>
        <v>60</v>
      </c>
    </row>
    <row r="207" spans="2:13" x14ac:dyDescent="0.35">
      <c r="B207">
        <v>206</v>
      </c>
      <c r="C207">
        <v>0.53134273654723774</v>
      </c>
      <c r="D207">
        <v>7.1778284234781911</v>
      </c>
      <c r="E207" t="s">
        <v>50</v>
      </c>
      <c r="F207">
        <v>0.6</v>
      </c>
      <c r="G207">
        <v>2</v>
      </c>
      <c r="H207" t="s">
        <v>95</v>
      </c>
      <c r="I207" t="s">
        <v>47</v>
      </c>
      <c r="J207">
        <v>3.651999950408936</v>
      </c>
      <c r="K207">
        <v>0.6</v>
      </c>
      <c r="L207" t="s">
        <v>180</v>
      </c>
      <c r="M207">
        <f>OPM[[#This Row],[minprod]]*100</f>
        <v>60</v>
      </c>
    </row>
    <row r="208" spans="2:13" x14ac:dyDescent="0.35">
      <c r="B208">
        <v>207</v>
      </c>
      <c r="C208">
        <v>0.81763294245465112</v>
      </c>
      <c r="D208">
        <v>0.85092286774044779</v>
      </c>
      <c r="E208" t="s">
        <v>50</v>
      </c>
      <c r="F208">
        <v>0.9232830934335674</v>
      </c>
      <c r="G208">
        <v>2</v>
      </c>
      <c r="H208" t="s">
        <v>54</v>
      </c>
      <c r="I208" t="s">
        <v>48</v>
      </c>
      <c r="J208">
        <v>8.1019999980926514</v>
      </c>
      <c r="K208">
        <v>0.6</v>
      </c>
      <c r="L208" t="s">
        <v>180</v>
      </c>
      <c r="M208">
        <f>OPM[[#This Row],[minprod]]*100</f>
        <v>60</v>
      </c>
    </row>
    <row r="209" spans="2:13" x14ac:dyDescent="0.35">
      <c r="B209">
        <v>208</v>
      </c>
      <c r="C209">
        <v>0.81761293913310906</v>
      </c>
      <c r="D209">
        <v>0.85213621796999617</v>
      </c>
      <c r="E209" t="s">
        <v>50</v>
      </c>
      <c r="F209">
        <v>0.92326050538991922</v>
      </c>
      <c r="G209">
        <v>2</v>
      </c>
      <c r="H209" t="s">
        <v>59</v>
      </c>
      <c r="I209" t="s">
        <v>46</v>
      </c>
      <c r="J209">
        <v>12.30099987983704</v>
      </c>
      <c r="K209">
        <v>0.7</v>
      </c>
      <c r="L209" t="s">
        <v>180</v>
      </c>
      <c r="M209">
        <f>OPM[[#This Row],[minprod]]*100</f>
        <v>70</v>
      </c>
    </row>
    <row r="210" spans="2:13" x14ac:dyDescent="0.35">
      <c r="B210">
        <v>209</v>
      </c>
      <c r="C210">
        <v>0.6198998593051106</v>
      </c>
      <c r="D210">
        <v>5.5542633962825763</v>
      </c>
      <c r="E210" t="s">
        <v>50</v>
      </c>
      <c r="F210">
        <v>0.7</v>
      </c>
      <c r="G210">
        <v>2</v>
      </c>
      <c r="H210" t="s">
        <v>96</v>
      </c>
      <c r="I210" t="s">
        <v>47</v>
      </c>
      <c r="J210">
        <v>5.2089998722076416</v>
      </c>
      <c r="K210">
        <v>0.7</v>
      </c>
      <c r="L210" t="s">
        <v>180</v>
      </c>
      <c r="M210">
        <f>OPM[[#This Row],[minprod]]*100</f>
        <v>70</v>
      </c>
    </row>
    <row r="211" spans="2:13" x14ac:dyDescent="0.35">
      <c r="B211">
        <v>210</v>
      </c>
      <c r="C211">
        <v>0.81763294245465679</v>
      </c>
      <c r="D211">
        <v>0.85092286776413228</v>
      </c>
      <c r="E211" t="s">
        <v>50</v>
      </c>
      <c r="F211">
        <v>0.92328309343357384</v>
      </c>
      <c r="G211">
        <v>2</v>
      </c>
      <c r="H211" t="s">
        <v>97</v>
      </c>
      <c r="I211" t="s">
        <v>48</v>
      </c>
      <c r="J211">
        <v>5.692000150680542</v>
      </c>
      <c r="K211">
        <v>0.7</v>
      </c>
      <c r="L211" t="s">
        <v>180</v>
      </c>
      <c r="M211">
        <f>OPM[[#This Row],[minprod]]*100</f>
        <v>70</v>
      </c>
    </row>
    <row r="212" spans="2:13" x14ac:dyDescent="0.35">
      <c r="B212">
        <v>211</v>
      </c>
      <c r="C212">
        <v>0.70845698206298369</v>
      </c>
      <c r="D212">
        <v>3.9494893458572609</v>
      </c>
      <c r="E212" t="s">
        <v>50</v>
      </c>
      <c r="F212">
        <v>0.8</v>
      </c>
      <c r="G212">
        <v>2</v>
      </c>
      <c r="H212" t="s">
        <v>93</v>
      </c>
      <c r="I212" t="s">
        <v>46</v>
      </c>
      <c r="J212">
        <v>8.4549999237060547</v>
      </c>
      <c r="K212">
        <v>0.8</v>
      </c>
      <c r="L212" t="s">
        <v>180</v>
      </c>
      <c r="M212">
        <f>OPM[[#This Row],[minprod]]*100</f>
        <v>80</v>
      </c>
    </row>
    <row r="213" spans="2:13" x14ac:dyDescent="0.35">
      <c r="B213">
        <v>212</v>
      </c>
      <c r="C213">
        <v>0.70845698206298369</v>
      </c>
      <c r="D213">
        <v>3.9494552928039921</v>
      </c>
      <c r="E213" t="s">
        <v>50</v>
      </c>
      <c r="F213">
        <v>0.8</v>
      </c>
      <c r="G213">
        <v>2</v>
      </c>
      <c r="H213" t="s">
        <v>93</v>
      </c>
      <c r="I213" t="s">
        <v>47</v>
      </c>
      <c r="J213">
        <v>5.0939998626708984</v>
      </c>
      <c r="K213">
        <v>0.8</v>
      </c>
      <c r="L213" t="s">
        <v>180</v>
      </c>
      <c r="M213">
        <f>OPM[[#This Row],[minprod]]*100</f>
        <v>80</v>
      </c>
    </row>
    <row r="214" spans="2:13" x14ac:dyDescent="0.35">
      <c r="B214">
        <v>213</v>
      </c>
      <c r="C214">
        <v>0.81763294234531936</v>
      </c>
      <c r="D214">
        <v>0.85092286854741772</v>
      </c>
      <c r="E214" t="s">
        <v>50</v>
      </c>
      <c r="F214">
        <v>0.92328309331010838</v>
      </c>
      <c r="G214">
        <v>2</v>
      </c>
      <c r="H214" t="s">
        <v>57</v>
      </c>
      <c r="I214" t="s">
        <v>48</v>
      </c>
      <c r="J214">
        <v>4.7210001945495614</v>
      </c>
      <c r="K214">
        <v>0.8</v>
      </c>
      <c r="L214" t="s">
        <v>180</v>
      </c>
      <c r="M214">
        <f>OPM[[#This Row],[minprod]]*100</f>
        <v>80</v>
      </c>
    </row>
    <row r="215" spans="2:13" x14ac:dyDescent="0.35">
      <c r="B215">
        <v>214</v>
      </c>
      <c r="C215">
        <v>0.80576308344254055</v>
      </c>
      <c r="D215">
        <v>1.505960907707377</v>
      </c>
      <c r="E215" t="s">
        <v>50</v>
      </c>
      <c r="F215">
        <v>0.90987947479459641</v>
      </c>
      <c r="G215">
        <v>2</v>
      </c>
      <c r="H215" t="s">
        <v>98</v>
      </c>
      <c r="I215" t="s">
        <v>46</v>
      </c>
      <c r="J215">
        <v>14.11299991607666</v>
      </c>
      <c r="K215">
        <v>0.9</v>
      </c>
      <c r="L215" t="s">
        <v>180</v>
      </c>
      <c r="M215">
        <f>OPM[[#This Row],[minprod]]*100</f>
        <v>90</v>
      </c>
    </row>
    <row r="216" spans="2:13" x14ac:dyDescent="0.35">
      <c r="B216">
        <v>215</v>
      </c>
      <c r="C216">
        <v>0.79701410482085655</v>
      </c>
      <c r="D216">
        <v>2.3173078379603469</v>
      </c>
      <c r="E216" t="s">
        <v>50</v>
      </c>
      <c r="F216">
        <v>0.9</v>
      </c>
      <c r="G216">
        <v>2</v>
      </c>
      <c r="H216" t="s">
        <v>17</v>
      </c>
      <c r="I216" t="s">
        <v>47</v>
      </c>
      <c r="J216">
        <v>4.8860001564025879</v>
      </c>
      <c r="K216">
        <v>0.9</v>
      </c>
      <c r="L216" t="s">
        <v>180</v>
      </c>
      <c r="M216">
        <f>OPM[[#This Row],[minprod]]*100</f>
        <v>90</v>
      </c>
    </row>
    <row r="217" spans="2:13" x14ac:dyDescent="0.35">
      <c r="B217">
        <v>216</v>
      </c>
      <c r="C217">
        <v>0.81763294245465101</v>
      </c>
      <c r="D217">
        <v>0.85092286774044767</v>
      </c>
      <c r="E217" t="s">
        <v>50</v>
      </c>
      <c r="F217">
        <v>0.92328309343356718</v>
      </c>
      <c r="G217">
        <v>2</v>
      </c>
      <c r="H217" t="s">
        <v>54</v>
      </c>
      <c r="I217" t="s">
        <v>48</v>
      </c>
      <c r="J217">
        <v>4.5019998550415039</v>
      </c>
      <c r="K217">
        <v>0.9</v>
      </c>
      <c r="L217" t="s">
        <v>180</v>
      </c>
      <c r="M217">
        <f>OPM[[#This Row],[minprod]]*100</f>
        <v>90</v>
      </c>
    </row>
    <row r="218" spans="2:13" x14ac:dyDescent="0.35">
      <c r="B218">
        <v>217</v>
      </c>
      <c r="C218">
        <v>8.8557122566271504E-2</v>
      </c>
      <c r="D218">
        <v>15.13322019123007</v>
      </c>
      <c r="E218" t="s">
        <v>50</v>
      </c>
      <c r="F218">
        <v>9.9999999783640894E-2</v>
      </c>
      <c r="G218">
        <v>3</v>
      </c>
      <c r="H218" t="s">
        <v>99</v>
      </c>
      <c r="I218" t="s">
        <v>46</v>
      </c>
      <c r="J218">
        <v>6.0789999961853027</v>
      </c>
      <c r="K218">
        <v>0.1</v>
      </c>
      <c r="L218" t="s">
        <v>180</v>
      </c>
      <c r="M218">
        <f>OPM[[#This Row],[minprod]]*100</f>
        <v>10</v>
      </c>
    </row>
    <row r="219" spans="2:13" x14ac:dyDescent="0.35">
      <c r="B219">
        <v>218</v>
      </c>
      <c r="C219">
        <v>8.8557122566271504E-2</v>
      </c>
      <c r="D219">
        <v>15.132602115155811</v>
      </c>
      <c r="E219" t="s">
        <v>50</v>
      </c>
      <c r="F219">
        <v>9.9999999783640894E-2</v>
      </c>
      <c r="G219">
        <v>3</v>
      </c>
      <c r="H219" t="s">
        <v>100</v>
      </c>
      <c r="I219" t="s">
        <v>47</v>
      </c>
      <c r="J219">
        <v>3.464999914169312</v>
      </c>
      <c r="K219">
        <v>0.1</v>
      </c>
      <c r="L219" t="s">
        <v>180</v>
      </c>
      <c r="M219">
        <f>OPM[[#This Row],[minprod]]*100</f>
        <v>10</v>
      </c>
    </row>
    <row r="220" spans="2:13" x14ac:dyDescent="0.35">
      <c r="B220">
        <v>219</v>
      </c>
      <c r="C220">
        <v>0.81763294245884832</v>
      </c>
      <c r="D220">
        <v>0.85092286779864101</v>
      </c>
      <c r="E220" t="s">
        <v>50</v>
      </c>
      <c r="F220">
        <v>0.92328309343830695</v>
      </c>
      <c r="G220">
        <v>3</v>
      </c>
      <c r="H220" t="s">
        <v>79</v>
      </c>
      <c r="I220" t="s">
        <v>48</v>
      </c>
      <c r="J220">
        <v>398.06599998474121</v>
      </c>
      <c r="K220">
        <v>0.1</v>
      </c>
      <c r="L220" t="s">
        <v>180</v>
      </c>
      <c r="M220">
        <f>OPM[[#This Row],[minprod]]*100</f>
        <v>10</v>
      </c>
    </row>
    <row r="221" spans="2:13" x14ac:dyDescent="0.35">
      <c r="B221">
        <v>220</v>
      </c>
      <c r="C221">
        <v>0.1771142453071661</v>
      </c>
      <c r="D221">
        <v>13.54424328545702</v>
      </c>
      <c r="E221" t="s">
        <v>50</v>
      </c>
      <c r="F221">
        <v>0.19999999976446861</v>
      </c>
      <c r="G221">
        <v>3</v>
      </c>
      <c r="H221" t="s">
        <v>101</v>
      </c>
      <c r="I221" t="s">
        <v>46</v>
      </c>
      <c r="J221">
        <v>12.805999994277951</v>
      </c>
      <c r="K221">
        <v>0.2</v>
      </c>
      <c r="L221" t="s">
        <v>180</v>
      </c>
      <c r="M221">
        <f>OPM[[#This Row],[minprod]]*100</f>
        <v>20</v>
      </c>
    </row>
    <row r="222" spans="2:13" x14ac:dyDescent="0.35">
      <c r="B222">
        <v>221</v>
      </c>
      <c r="C222">
        <v>0.1771142453071661</v>
      </c>
      <c r="D222">
        <v>13.543009421532579</v>
      </c>
      <c r="E222" t="s">
        <v>50</v>
      </c>
      <c r="F222">
        <v>0.19999999976446861</v>
      </c>
      <c r="G222">
        <v>3</v>
      </c>
      <c r="H222" t="s">
        <v>102</v>
      </c>
      <c r="I222" t="s">
        <v>47</v>
      </c>
      <c r="J222">
        <v>17.76999998092651</v>
      </c>
      <c r="K222">
        <v>0.2</v>
      </c>
      <c r="L222" t="s">
        <v>180</v>
      </c>
      <c r="M222">
        <f>OPM[[#This Row],[minprod]]*100</f>
        <v>20</v>
      </c>
    </row>
    <row r="223" spans="2:13" x14ac:dyDescent="0.35">
      <c r="B223">
        <v>222</v>
      </c>
      <c r="C223">
        <v>0.8176329424563139</v>
      </c>
      <c r="D223">
        <v>0.85092286770841696</v>
      </c>
      <c r="E223" t="s">
        <v>50</v>
      </c>
      <c r="F223">
        <v>0.92328309343544501</v>
      </c>
      <c r="G223">
        <v>3</v>
      </c>
      <c r="H223" t="s">
        <v>103</v>
      </c>
      <c r="I223" t="s">
        <v>48</v>
      </c>
      <c r="J223">
        <v>280.76600003242493</v>
      </c>
      <c r="K223">
        <v>0.2</v>
      </c>
      <c r="L223" t="s">
        <v>180</v>
      </c>
      <c r="M223">
        <f>OPM[[#This Row],[minprod]]*100</f>
        <v>20</v>
      </c>
    </row>
    <row r="224" spans="2:13" x14ac:dyDescent="0.35">
      <c r="B224">
        <v>223</v>
      </c>
      <c r="C224">
        <v>0.26567136810626829</v>
      </c>
      <c r="D224">
        <v>11.95342371144088</v>
      </c>
      <c r="E224" t="s">
        <v>50</v>
      </c>
      <c r="F224">
        <v>0.29999999981102538</v>
      </c>
      <c r="G224">
        <v>3</v>
      </c>
      <c r="H224" t="s">
        <v>104</v>
      </c>
      <c r="I224" t="s">
        <v>46</v>
      </c>
      <c r="J224">
        <v>8.5130000114440918</v>
      </c>
      <c r="K224">
        <v>0.3</v>
      </c>
      <c r="L224" t="s">
        <v>180</v>
      </c>
      <c r="M224">
        <f>OPM[[#This Row],[minprod]]*100</f>
        <v>30</v>
      </c>
    </row>
    <row r="225" spans="2:13" x14ac:dyDescent="0.35">
      <c r="B225">
        <v>224</v>
      </c>
      <c r="C225">
        <v>0.26567136810626829</v>
      </c>
      <c r="D225">
        <v>11.95526065628559</v>
      </c>
      <c r="E225" t="s">
        <v>50</v>
      </c>
      <c r="F225">
        <v>0.29999999981102538</v>
      </c>
      <c r="G225">
        <v>3</v>
      </c>
      <c r="H225" t="s">
        <v>105</v>
      </c>
      <c r="I225" t="s">
        <v>47</v>
      </c>
      <c r="J225">
        <v>2.6109998226165771</v>
      </c>
      <c r="K225">
        <v>0.3</v>
      </c>
      <c r="L225" t="s">
        <v>180</v>
      </c>
      <c r="M225">
        <f>OPM[[#This Row],[minprod]]*100</f>
        <v>30</v>
      </c>
    </row>
    <row r="226" spans="2:13" x14ac:dyDescent="0.35">
      <c r="B226">
        <v>225</v>
      </c>
      <c r="C226">
        <v>0.81763294242903761</v>
      </c>
      <c r="D226">
        <v>0.85102713604187419</v>
      </c>
      <c r="E226" t="s">
        <v>50</v>
      </c>
      <c r="F226">
        <v>0.92328309340464421</v>
      </c>
      <c r="G226">
        <v>3</v>
      </c>
      <c r="H226" t="s">
        <v>106</v>
      </c>
      <c r="I226" t="s">
        <v>48</v>
      </c>
      <c r="J226">
        <v>227.6870000362396</v>
      </c>
      <c r="K226">
        <v>0.3</v>
      </c>
      <c r="L226" t="s">
        <v>180</v>
      </c>
      <c r="M226">
        <f>OPM[[#This Row],[minprod]]*100</f>
        <v>30</v>
      </c>
    </row>
    <row r="227" spans="2:13" x14ac:dyDescent="0.35">
      <c r="B227">
        <v>226</v>
      </c>
      <c r="C227">
        <v>0.3542284908471629</v>
      </c>
      <c r="D227">
        <v>10.36316756943943</v>
      </c>
      <c r="E227" t="s">
        <v>50</v>
      </c>
      <c r="F227">
        <v>0.39999999979185308</v>
      </c>
      <c r="G227">
        <v>3</v>
      </c>
      <c r="H227" t="s">
        <v>107</v>
      </c>
      <c r="I227" t="s">
        <v>46</v>
      </c>
      <c r="J227">
        <v>4.3180000782012939</v>
      </c>
      <c r="K227">
        <v>0.4</v>
      </c>
      <c r="L227" t="s">
        <v>180</v>
      </c>
      <c r="M227">
        <f>OPM[[#This Row],[minprod]]*100</f>
        <v>40</v>
      </c>
    </row>
    <row r="228" spans="2:13" x14ac:dyDescent="0.35">
      <c r="B228">
        <v>227</v>
      </c>
      <c r="C228">
        <v>0.3542284908555125</v>
      </c>
      <c r="D228">
        <v>10.362629220976499</v>
      </c>
      <c r="E228" t="s">
        <v>50</v>
      </c>
      <c r="F228">
        <v>0.39999999980128159</v>
      </c>
      <c r="G228">
        <v>3</v>
      </c>
      <c r="H228" t="s">
        <v>108</v>
      </c>
      <c r="I228" t="s">
        <v>47</v>
      </c>
      <c r="J228">
        <v>2.6940000057220459</v>
      </c>
      <c r="K228">
        <v>0.4</v>
      </c>
      <c r="L228" t="s">
        <v>180</v>
      </c>
      <c r="M228">
        <f>OPM[[#This Row],[minprod]]*100</f>
        <v>40</v>
      </c>
    </row>
    <row r="229" spans="2:13" x14ac:dyDescent="0.35">
      <c r="B229">
        <v>228</v>
      </c>
      <c r="C229">
        <v>0.81763294242927309</v>
      </c>
      <c r="D229">
        <v>0.85092286786260285</v>
      </c>
      <c r="E229" t="s">
        <v>50</v>
      </c>
      <c r="F229">
        <v>0.92328309340491022</v>
      </c>
      <c r="G229">
        <v>3</v>
      </c>
      <c r="H229" t="s">
        <v>109</v>
      </c>
      <c r="I229" t="s">
        <v>48</v>
      </c>
      <c r="J229">
        <v>120.4919998645782</v>
      </c>
      <c r="K229">
        <v>0.4</v>
      </c>
      <c r="L229" t="s">
        <v>180</v>
      </c>
      <c r="M229">
        <f>OPM[[#This Row],[minprod]]*100</f>
        <v>40</v>
      </c>
    </row>
    <row r="230" spans="2:13" x14ac:dyDescent="0.35">
      <c r="B230">
        <v>229</v>
      </c>
      <c r="C230">
        <v>0.44278561378936471</v>
      </c>
      <c r="D230">
        <v>8.7437648230999407</v>
      </c>
      <c r="E230" t="s">
        <v>50</v>
      </c>
      <c r="F230">
        <v>0.5</v>
      </c>
      <c r="G230">
        <v>3</v>
      </c>
      <c r="H230" t="s">
        <v>108</v>
      </c>
      <c r="I230" t="s">
        <v>46</v>
      </c>
      <c r="J230">
        <v>25.511000156402591</v>
      </c>
      <c r="K230">
        <v>0.5</v>
      </c>
      <c r="L230" t="s">
        <v>180</v>
      </c>
      <c r="M230">
        <f>OPM[[#This Row],[minprod]]*100</f>
        <v>50</v>
      </c>
    </row>
    <row r="231" spans="2:13" x14ac:dyDescent="0.35">
      <c r="B231">
        <v>230</v>
      </c>
      <c r="C231">
        <v>0.44278561378936471</v>
      </c>
      <c r="D231">
        <v>8.7557547955560935</v>
      </c>
      <c r="E231" t="s">
        <v>50</v>
      </c>
      <c r="F231">
        <v>0.5</v>
      </c>
      <c r="G231">
        <v>3</v>
      </c>
      <c r="H231" t="s">
        <v>110</v>
      </c>
      <c r="I231" t="s">
        <v>47</v>
      </c>
      <c r="J231">
        <v>11.55099987983704</v>
      </c>
      <c r="K231">
        <v>0.5</v>
      </c>
      <c r="L231" t="s">
        <v>180</v>
      </c>
      <c r="M231">
        <f>OPM[[#This Row],[minprod]]*100</f>
        <v>50</v>
      </c>
    </row>
    <row r="232" spans="2:13" x14ac:dyDescent="0.35">
      <c r="B232">
        <v>231</v>
      </c>
      <c r="C232">
        <v>0.81763294245766183</v>
      </c>
      <c r="D232">
        <v>0.85092286778551618</v>
      </c>
      <c r="E232" t="s">
        <v>50</v>
      </c>
      <c r="F232">
        <v>0.92328309343696724</v>
      </c>
      <c r="G232">
        <v>3</v>
      </c>
      <c r="H232" t="s">
        <v>111</v>
      </c>
      <c r="I232" t="s">
        <v>48</v>
      </c>
      <c r="J232">
        <v>385.11100006103521</v>
      </c>
      <c r="K232">
        <v>0.5</v>
      </c>
      <c r="L232" t="s">
        <v>180</v>
      </c>
      <c r="M232">
        <f>OPM[[#This Row],[minprod]]*100</f>
        <v>50</v>
      </c>
    </row>
    <row r="233" spans="2:13" x14ac:dyDescent="0.35">
      <c r="B233">
        <v>232</v>
      </c>
      <c r="C233">
        <v>0.53134273654723774</v>
      </c>
      <c r="D233">
        <v>7.1778179229257582</v>
      </c>
      <c r="E233" t="s">
        <v>50</v>
      </c>
      <c r="F233">
        <v>0.6</v>
      </c>
      <c r="G233">
        <v>3</v>
      </c>
      <c r="H233" t="s">
        <v>112</v>
      </c>
      <c r="I233" t="s">
        <v>46</v>
      </c>
      <c r="J233">
        <v>8.5360000133514404</v>
      </c>
      <c r="K233">
        <v>0.6</v>
      </c>
      <c r="L233" t="s">
        <v>180</v>
      </c>
      <c r="M233">
        <f>OPM[[#This Row],[minprod]]*100</f>
        <v>60</v>
      </c>
    </row>
    <row r="234" spans="2:13" x14ac:dyDescent="0.35">
      <c r="B234">
        <v>233</v>
      </c>
      <c r="C234">
        <v>0.53134273654723774</v>
      </c>
      <c r="D234">
        <v>3.2031441084109251</v>
      </c>
      <c r="E234" t="s">
        <v>50</v>
      </c>
      <c r="F234">
        <v>0.6</v>
      </c>
      <c r="G234">
        <v>3</v>
      </c>
      <c r="H234" t="s">
        <v>113</v>
      </c>
      <c r="I234" t="s">
        <v>47</v>
      </c>
      <c r="J234">
        <v>89.577000141143799</v>
      </c>
      <c r="K234">
        <v>0.6</v>
      </c>
      <c r="L234" t="s">
        <v>180</v>
      </c>
      <c r="M234">
        <f>OPM[[#This Row],[minprod]]*100</f>
        <v>60</v>
      </c>
    </row>
    <row r="235" spans="2:13" x14ac:dyDescent="0.35">
      <c r="B235">
        <v>234</v>
      </c>
      <c r="C235">
        <v>0.81763294251204865</v>
      </c>
      <c r="D235">
        <v>0.85103955158299982</v>
      </c>
      <c r="E235" t="s">
        <v>50</v>
      </c>
      <c r="F235">
        <v>0.92328309349838156</v>
      </c>
      <c r="G235">
        <v>3</v>
      </c>
      <c r="H235" t="s">
        <v>114</v>
      </c>
      <c r="I235" t="s">
        <v>48</v>
      </c>
      <c r="J235">
        <v>361.1949999332428</v>
      </c>
      <c r="K235">
        <v>0.6</v>
      </c>
      <c r="L235" t="s">
        <v>180</v>
      </c>
      <c r="M235">
        <f>OPM[[#This Row],[minprod]]*100</f>
        <v>60</v>
      </c>
    </row>
    <row r="236" spans="2:13" x14ac:dyDescent="0.35">
      <c r="B236">
        <v>235</v>
      </c>
      <c r="C236">
        <v>0.6198998593051106</v>
      </c>
      <c r="D236">
        <v>5.5542612346235556</v>
      </c>
      <c r="E236" t="s">
        <v>50</v>
      </c>
      <c r="F236">
        <v>0.7</v>
      </c>
      <c r="G236">
        <v>3</v>
      </c>
      <c r="H236" t="s">
        <v>115</v>
      </c>
      <c r="I236" t="s">
        <v>46</v>
      </c>
      <c r="J236">
        <v>8.4730000495910645</v>
      </c>
      <c r="K236">
        <v>0.7</v>
      </c>
      <c r="L236" t="s">
        <v>180</v>
      </c>
      <c r="M236">
        <f>OPM[[#This Row],[minprod]]*100</f>
        <v>70</v>
      </c>
    </row>
    <row r="237" spans="2:13" x14ac:dyDescent="0.35">
      <c r="B237">
        <v>236</v>
      </c>
      <c r="C237">
        <v>0.6198998593051106</v>
      </c>
      <c r="D237">
        <v>5.5461768395225839</v>
      </c>
      <c r="E237" t="s">
        <v>50</v>
      </c>
      <c r="F237">
        <v>0.7</v>
      </c>
      <c r="G237">
        <v>3</v>
      </c>
      <c r="H237" t="s">
        <v>34</v>
      </c>
      <c r="I237" t="s">
        <v>47</v>
      </c>
      <c r="J237">
        <v>16.869999885559078</v>
      </c>
      <c r="K237">
        <v>0.7</v>
      </c>
      <c r="L237" t="s">
        <v>180</v>
      </c>
      <c r="M237">
        <f>OPM[[#This Row],[minprod]]*100</f>
        <v>70</v>
      </c>
    </row>
    <row r="238" spans="2:13" x14ac:dyDescent="0.35">
      <c r="B238">
        <v>237</v>
      </c>
      <c r="C238">
        <v>0.81763294251205032</v>
      </c>
      <c r="D238">
        <v>0.85092292210244658</v>
      </c>
      <c r="E238" t="s">
        <v>50</v>
      </c>
      <c r="F238">
        <v>0.92328309349838344</v>
      </c>
      <c r="G238">
        <v>3</v>
      </c>
      <c r="H238" t="s">
        <v>116</v>
      </c>
      <c r="I238" t="s">
        <v>48</v>
      </c>
      <c r="J238">
        <v>217.712000131607</v>
      </c>
      <c r="K238">
        <v>0.7</v>
      </c>
      <c r="L238" t="s">
        <v>180</v>
      </c>
      <c r="M238">
        <f>OPM[[#This Row],[minprod]]*100</f>
        <v>70</v>
      </c>
    </row>
    <row r="239" spans="2:13" x14ac:dyDescent="0.35">
      <c r="B239">
        <v>238</v>
      </c>
      <c r="C239">
        <v>0.70845698206298369</v>
      </c>
      <c r="D239">
        <v>3.9494891639565282</v>
      </c>
      <c r="E239" t="s">
        <v>50</v>
      </c>
      <c r="F239">
        <v>0.8</v>
      </c>
      <c r="G239">
        <v>3</v>
      </c>
      <c r="H239" t="s">
        <v>117</v>
      </c>
      <c r="I239" t="s">
        <v>46</v>
      </c>
      <c r="J239">
        <v>21.279999971389771</v>
      </c>
      <c r="K239">
        <v>0.8</v>
      </c>
      <c r="L239" t="s">
        <v>180</v>
      </c>
      <c r="M239">
        <f>OPM[[#This Row],[minprod]]*100</f>
        <v>80</v>
      </c>
    </row>
    <row r="240" spans="2:13" x14ac:dyDescent="0.35">
      <c r="B240">
        <v>239</v>
      </c>
      <c r="C240">
        <v>0.70845698206298369</v>
      </c>
      <c r="D240">
        <v>3.9377223851071652</v>
      </c>
      <c r="E240" t="s">
        <v>50</v>
      </c>
      <c r="F240">
        <v>0.8</v>
      </c>
      <c r="G240">
        <v>3</v>
      </c>
      <c r="H240" t="s">
        <v>118</v>
      </c>
      <c r="I240" t="s">
        <v>47</v>
      </c>
      <c r="J240">
        <v>11.671999931335449</v>
      </c>
      <c r="K240">
        <v>0.8</v>
      </c>
      <c r="L240" t="s">
        <v>180</v>
      </c>
      <c r="M240">
        <f>OPM[[#This Row],[minprod]]*100</f>
        <v>80</v>
      </c>
    </row>
    <row r="241" spans="2:13" x14ac:dyDescent="0.35">
      <c r="B241">
        <v>240</v>
      </c>
      <c r="C241">
        <v>0.81763294245560247</v>
      </c>
      <c r="D241">
        <v>0.85092286782542204</v>
      </c>
      <c r="E241" t="s">
        <v>50</v>
      </c>
      <c r="F241">
        <v>0.92328309343464166</v>
      </c>
      <c r="G241">
        <v>3</v>
      </c>
      <c r="H241" t="s">
        <v>103</v>
      </c>
      <c r="I241" t="s">
        <v>48</v>
      </c>
      <c r="J241">
        <v>145.27900004386899</v>
      </c>
      <c r="K241">
        <v>0.8</v>
      </c>
      <c r="L241" t="s">
        <v>180</v>
      </c>
      <c r="M241">
        <f>OPM[[#This Row],[minprod]]*100</f>
        <v>80</v>
      </c>
    </row>
    <row r="242" spans="2:13" x14ac:dyDescent="0.35">
      <c r="B242">
        <v>241</v>
      </c>
      <c r="C242">
        <v>0.79701410482085655</v>
      </c>
      <c r="D242">
        <v>2.317337369372904</v>
      </c>
      <c r="E242" t="s">
        <v>50</v>
      </c>
      <c r="F242">
        <v>0.9</v>
      </c>
      <c r="G242">
        <v>3</v>
      </c>
      <c r="H242" t="s">
        <v>119</v>
      </c>
      <c r="I242" t="s">
        <v>46</v>
      </c>
      <c r="J242">
        <v>24.847999811172489</v>
      </c>
      <c r="K242">
        <v>0.9</v>
      </c>
      <c r="L242" t="s">
        <v>180</v>
      </c>
      <c r="M242">
        <f>OPM[[#This Row],[minprod]]*100</f>
        <v>90</v>
      </c>
    </row>
    <row r="243" spans="2:13" x14ac:dyDescent="0.35">
      <c r="B243">
        <v>242</v>
      </c>
      <c r="C243">
        <v>0.81763294251181129</v>
      </c>
      <c r="D243">
        <v>0.85104175494110956</v>
      </c>
      <c r="E243" t="s">
        <v>50</v>
      </c>
      <c r="F243">
        <v>0.92328309349811355</v>
      </c>
      <c r="G243">
        <v>3</v>
      </c>
      <c r="H243" t="s">
        <v>79</v>
      </c>
      <c r="I243" t="s">
        <v>47</v>
      </c>
      <c r="J243">
        <v>57.516999959945679</v>
      </c>
      <c r="K243">
        <v>0.9</v>
      </c>
      <c r="L243" t="s">
        <v>180</v>
      </c>
      <c r="M243">
        <f>OPM[[#This Row],[minprod]]*100</f>
        <v>90</v>
      </c>
    </row>
    <row r="244" spans="2:13" x14ac:dyDescent="0.35">
      <c r="B244">
        <v>243</v>
      </c>
      <c r="C244">
        <v>0.79701322282198817</v>
      </c>
      <c r="D244">
        <v>2.1517002759100059</v>
      </c>
      <c r="E244" t="s">
        <v>50</v>
      </c>
      <c r="F244">
        <v>0.89999900403396027</v>
      </c>
      <c r="G244">
        <v>3</v>
      </c>
      <c r="H244" t="s">
        <v>120</v>
      </c>
      <c r="I244" t="s">
        <v>48</v>
      </c>
      <c r="J244">
        <v>9.9939999580383301</v>
      </c>
      <c r="K244">
        <v>0.9</v>
      </c>
      <c r="L244" t="s">
        <v>180</v>
      </c>
      <c r="M244">
        <f>OPM[[#This Row],[minprod]]*100</f>
        <v>90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930BC-2697-434A-B2CD-ECA30793435E}">
  <dimension ref="A1:AA54"/>
  <sheetViews>
    <sheetView tabSelected="1" zoomScale="90" zoomScaleNormal="90" workbookViewId="0">
      <selection activeCell="Y39" sqref="Y39"/>
    </sheetView>
  </sheetViews>
  <sheetFormatPr defaultRowHeight="14.5" x14ac:dyDescent="0.35"/>
  <cols>
    <col min="1" max="1" width="12.81640625" bestFit="1" customWidth="1"/>
    <col min="2" max="2" width="15.54296875" bestFit="1" customWidth="1"/>
    <col min="3" max="3" width="7.7265625" bestFit="1" customWidth="1"/>
    <col min="4" max="4" width="8.1796875" bestFit="1" customWidth="1"/>
    <col min="5" max="5" width="10.7265625" bestFit="1" customWidth="1"/>
  </cols>
  <sheetData>
    <row r="1" spans="1:23" x14ac:dyDescent="0.35">
      <c r="A1" s="3" t="s">
        <v>4</v>
      </c>
      <c r="B1" t="s" vm="1">
        <v>135</v>
      </c>
    </row>
    <row r="2" spans="1:23" x14ac:dyDescent="0.35">
      <c r="V2" t="s">
        <v>136</v>
      </c>
      <c r="W2" t="s">
        <v>137</v>
      </c>
    </row>
    <row r="3" spans="1:23" x14ac:dyDescent="0.35">
      <c r="A3" s="3" t="s">
        <v>128</v>
      </c>
      <c r="B3" s="3" t="s">
        <v>131</v>
      </c>
      <c r="U3" t="s">
        <v>132</v>
      </c>
      <c r="V3" s="7">
        <v>127.071</v>
      </c>
      <c r="W3" s="7">
        <v>27.556999999999999</v>
      </c>
    </row>
    <row r="4" spans="1:23" x14ac:dyDescent="0.35">
      <c r="A4" s="3" t="s">
        <v>129</v>
      </c>
      <c r="B4" t="s">
        <v>46</v>
      </c>
      <c r="C4" t="s">
        <v>47</v>
      </c>
      <c r="D4" t="s">
        <v>48</v>
      </c>
      <c r="E4" t="s">
        <v>130</v>
      </c>
      <c r="U4" t="s">
        <v>133</v>
      </c>
      <c r="V4" s="7">
        <v>292.834</v>
      </c>
      <c r="W4" s="7">
        <v>130.79</v>
      </c>
    </row>
    <row r="5" spans="1:23" x14ac:dyDescent="0.35">
      <c r="A5" s="4">
        <v>0.1</v>
      </c>
      <c r="B5">
        <v>31.918999910354618</v>
      </c>
      <c r="C5">
        <v>74.401999950408936</v>
      </c>
      <c r="D5">
        <v>442.48399996757507</v>
      </c>
      <c r="E5">
        <v>548.80499982833862</v>
      </c>
      <c r="U5" t="s">
        <v>134</v>
      </c>
      <c r="V5" s="7">
        <v>473.82499999999999</v>
      </c>
      <c r="W5" s="7">
        <v>724.45</v>
      </c>
    </row>
    <row r="6" spans="1:23" x14ac:dyDescent="0.35">
      <c r="A6" s="4">
        <v>0.2</v>
      </c>
      <c r="B6">
        <v>124.72499990463255</v>
      </c>
      <c r="C6">
        <v>87.494000196456909</v>
      </c>
      <c r="D6">
        <v>315.32200026512146</v>
      </c>
      <c r="E6">
        <v>527.54100036621094</v>
      </c>
    </row>
    <row r="7" spans="1:23" x14ac:dyDescent="0.35">
      <c r="A7" s="4">
        <v>0.3</v>
      </c>
      <c r="B7">
        <v>80.095999956130981</v>
      </c>
      <c r="C7">
        <v>59.575999736785889</v>
      </c>
      <c r="D7">
        <v>253.34100031852719</v>
      </c>
      <c r="E7">
        <v>393.01300001144409</v>
      </c>
    </row>
    <row r="8" spans="1:23" x14ac:dyDescent="0.35">
      <c r="A8" s="4">
        <v>0.4</v>
      </c>
      <c r="B8">
        <v>22.180999994277951</v>
      </c>
      <c r="C8">
        <v>55.801999807357788</v>
      </c>
      <c r="D8">
        <v>143.50599980354306</v>
      </c>
      <c r="E8">
        <v>221.48899960517878</v>
      </c>
    </row>
    <row r="9" spans="1:23" x14ac:dyDescent="0.35">
      <c r="A9" s="4">
        <v>0.5</v>
      </c>
      <c r="B9">
        <v>54.314000129699721</v>
      </c>
      <c r="C9">
        <v>79.48199987411499</v>
      </c>
      <c r="D9">
        <v>439.75399994850164</v>
      </c>
      <c r="E9">
        <v>573.54999995231628</v>
      </c>
      <c r="V9">
        <f>SUM(V3:V5)</f>
        <v>893.73</v>
      </c>
      <c r="W9">
        <f>SUM(W3:W5)</f>
        <v>882.79700000000003</v>
      </c>
    </row>
    <row r="10" spans="1:23" x14ac:dyDescent="0.35">
      <c r="A10" s="4">
        <v>0.6</v>
      </c>
      <c r="B10">
        <v>43.905999660491943</v>
      </c>
      <c r="C10">
        <v>155.14100003242493</v>
      </c>
      <c r="D10">
        <v>403.76999998092651</v>
      </c>
      <c r="E10">
        <v>602.81699967384338</v>
      </c>
    </row>
    <row r="11" spans="1:23" x14ac:dyDescent="0.35">
      <c r="A11" s="4">
        <v>0.7</v>
      </c>
      <c r="B11">
        <v>38.801000118255622</v>
      </c>
      <c r="C11">
        <v>73.676999568939209</v>
      </c>
      <c r="D11">
        <v>245.71800017356867</v>
      </c>
      <c r="E11">
        <v>358.19599986076349</v>
      </c>
      <c r="V11" s="5">
        <f>(V9-W9)/V9</f>
        <v>1.2233001018204594E-2</v>
      </c>
    </row>
    <row r="12" spans="1:23" x14ac:dyDescent="0.35">
      <c r="A12" s="4">
        <v>0.8</v>
      </c>
      <c r="B12">
        <v>40.654999971389771</v>
      </c>
      <c r="C12">
        <v>55.2940001487732</v>
      </c>
      <c r="D12">
        <v>159.20700001716611</v>
      </c>
      <c r="E12">
        <v>255.15600013732907</v>
      </c>
    </row>
    <row r="13" spans="1:23" x14ac:dyDescent="0.35">
      <c r="A13" s="4">
        <v>0.9</v>
      </c>
      <c r="B13">
        <v>37.227999925613403</v>
      </c>
      <c r="C13">
        <v>83.585999965667725</v>
      </c>
      <c r="D13">
        <v>17.361000061035156</v>
      </c>
      <c r="E13">
        <v>138.17499995231628</v>
      </c>
    </row>
    <row r="14" spans="1:23" x14ac:dyDescent="0.35">
      <c r="A14" s="4" t="s">
        <v>130</v>
      </c>
      <c r="B14">
        <v>473.82499957084656</v>
      </c>
      <c r="C14">
        <v>724.45399928092957</v>
      </c>
      <c r="D14">
        <v>2420.463000535965</v>
      </c>
      <c r="E14">
        <v>3618.7419993877411</v>
      </c>
    </row>
    <row r="17" spans="1:25" x14ac:dyDescent="0.35">
      <c r="A17" s="3" t="s">
        <v>9</v>
      </c>
      <c r="B17" t="s">
        <v>165</v>
      </c>
    </row>
    <row r="19" spans="1:25" x14ac:dyDescent="0.35">
      <c r="A19" s="3" t="s">
        <v>128</v>
      </c>
      <c r="B19" s="3" t="s">
        <v>131</v>
      </c>
    </row>
    <row r="20" spans="1:25" x14ac:dyDescent="0.35">
      <c r="A20" s="3" t="s">
        <v>129</v>
      </c>
      <c r="B20">
        <v>1</v>
      </c>
      <c r="C20">
        <v>2</v>
      </c>
      <c r="D20">
        <v>3</v>
      </c>
      <c r="E20" t="s">
        <v>130</v>
      </c>
    </row>
    <row r="21" spans="1:25" x14ac:dyDescent="0.35">
      <c r="A21" s="4" t="s">
        <v>136</v>
      </c>
      <c r="B21" s="32"/>
      <c r="C21" s="32"/>
      <c r="D21" s="32"/>
      <c r="E21" s="32"/>
    </row>
    <row r="22" spans="1:25" x14ac:dyDescent="0.35">
      <c r="A22" s="4" t="s">
        <v>137</v>
      </c>
      <c r="B22" s="32">
        <v>-0.78313698303443668</v>
      </c>
      <c r="C22" s="32">
        <v>-0.55335787635468081</v>
      </c>
      <c r="D22" s="32">
        <v>0.52894845129970569</v>
      </c>
      <c r="E22" s="32">
        <v>-1.222628764200384E-2</v>
      </c>
    </row>
    <row r="23" spans="1:25" x14ac:dyDescent="0.35">
      <c r="A23" s="4" t="s">
        <v>48</v>
      </c>
      <c r="B23" s="32">
        <v>-0.79954514250846676</v>
      </c>
      <c r="C23" s="32">
        <v>-0.64362744652596837</v>
      </c>
      <c r="D23" s="32">
        <v>4.1083480245411916</v>
      </c>
      <c r="E23" s="32">
        <v>1.8535385429261821</v>
      </c>
    </row>
    <row r="24" spans="1:25" x14ac:dyDescent="0.35">
      <c r="A24" s="4" t="s">
        <v>130</v>
      </c>
      <c r="B24" s="32"/>
      <c r="C24" s="32"/>
      <c r="D24" s="32"/>
      <c r="E24" s="32"/>
    </row>
    <row r="27" spans="1:25" x14ac:dyDescent="0.35">
      <c r="S27" t="s">
        <v>179</v>
      </c>
      <c r="T27">
        <v>1</v>
      </c>
      <c r="U27">
        <v>2</v>
      </c>
      <c r="W27" t="s">
        <v>178</v>
      </c>
      <c r="X27">
        <v>1</v>
      </c>
      <c r="Y27">
        <v>2</v>
      </c>
    </row>
    <row r="28" spans="1:25" x14ac:dyDescent="0.35">
      <c r="S28" t="s">
        <v>46</v>
      </c>
      <c r="T28">
        <f>SUMIFS(OPM[Time],OPM[Method],$S$28,OPM[Bacteria],$S$27,OPM[K],T27)</f>
        <v>73.045000076293945</v>
      </c>
      <c r="U28">
        <f>SUMIFS(OPM[Time],OPM[Method],$S$28,OPM[Bacteria],$S$27,OPM[K],U27)</f>
        <v>174.71000027656555</v>
      </c>
      <c r="W28" t="s">
        <v>46</v>
      </c>
      <c r="X28">
        <f>SUMIFS(OPM[Time],OPM[Method],$W$28,OPM[Bacteria],$W$27,OPM[K],X27)</f>
        <v>10.777999639511108</v>
      </c>
      <c r="Y28">
        <f>SUMIFS(OPM[Time],OPM[Method],$W$28,OPM[Bacteria],$W$27,OPM[K],Y27)</f>
        <v>16.730000257492065</v>
      </c>
    </row>
    <row r="29" spans="1:25" x14ac:dyDescent="0.35">
      <c r="A29" s="3" t="s">
        <v>128</v>
      </c>
      <c r="B29" s="3" t="s">
        <v>131</v>
      </c>
      <c r="S29" t="s">
        <v>47</v>
      </c>
      <c r="T29">
        <f>SUMIFS(OPM[Time],OPM[Method],$S$29,OPM[Bacteria],$S$27,OPM[K],T27)</f>
        <v>12.145999908447266</v>
      </c>
      <c r="U29">
        <f>SUMIFS(OPM[Time],OPM[Method],$S$29,OPM[Bacteria],$S$27,OPM[K],U27)</f>
        <v>74.778999805450439</v>
      </c>
      <c r="W29" t="s">
        <v>47</v>
      </c>
      <c r="X29">
        <f>SUMIFS(OPM[Time],OPM[Method],$W$29,OPM[Bacteria],$W$27,OPM[K],X27)</f>
        <v>3.5239999294281006</v>
      </c>
      <c r="Y29">
        <f>SUMIFS(OPM[Time],OPM[Method],$W$29,OPM[Bacteria],$W$27,OPM[K],Y27)</f>
        <v>13.315999984741211</v>
      </c>
    </row>
    <row r="30" spans="1:25" x14ac:dyDescent="0.35">
      <c r="A30" s="3" t="s">
        <v>129</v>
      </c>
      <c r="B30">
        <v>1</v>
      </c>
      <c r="C30">
        <v>2</v>
      </c>
      <c r="D30" t="s">
        <v>130</v>
      </c>
    </row>
    <row r="31" spans="1:25" x14ac:dyDescent="0.35">
      <c r="A31" s="4" t="s">
        <v>47</v>
      </c>
      <c r="B31">
        <v>27.557000398635864</v>
      </c>
      <c r="C31">
        <v>130.79199957847595</v>
      </c>
      <c r="D31">
        <v>158.34899997711182</v>
      </c>
    </row>
    <row r="32" spans="1:25" x14ac:dyDescent="0.35">
      <c r="A32" s="4" t="s">
        <v>48</v>
      </c>
      <c r="B32">
        <v>25.471999168395996</v>
      </c>
      <c r="C32">
        <v>104.3580002784729</v>
      </c>
      <c r="D32">
        <v>129.8299994468689</v>
      </c>
      <c r="S32" t="s">
        <v>180</v>
      </c>
      <c r="T32">
        <v>1</v>
      </c>
      <c r="U32">
        <v>2</v>
      </c>
    </row>
    <row r="33" spans="1:27" x14ac:dyDescent="0.35">
      <c r="A33" s="4" t="s">
        <v>130</v>
      </c>
      <c r="B33">
        <v>53.02899956703186</v>
      </c>
      <c r="C33">
        <v>235.14999985694885</v>
      </c>
      <c r="D33">
        <v>288.17899942398071</v>
      </c>
      <c r="S33" t="s">
        <v>46</v>
      </c>
      <c r="T33">
        <f>SUMIFS(OPM[Time],OPM[Method],$S$33,OPM[Bacteria],$S$32,OPM[K],T32)</f>
        <v>43.248000144958496</v>
      </c>
      <c r="U33">
        <f>SUMIFS(OPM[Time],OPM[Method],$S$33,OPM[Bacteria],$S$32,OPM[K],U32)</f>
        <v>101.39399933815002</v>
      </c>
    </row>
    <row r="34" spans="1:27" x14ac:dyDescent="0.35">
      <c r="S34" t="s">
        <v>47</v>
      </c>
      <c r="T34">
        <f>SUMIFS(OPM[Time],OPM[Method],$S$34,OPM[Bacteria],$S$32,OPM[K],T32)</f>
        <v>11.887000560760498</v>
      </c>
      <c r="U34">
        <f>SUMIFS(OPM[Time],OPM[Method],$S$34,OPM[Bacteria],$S$32,OPM[K],U32)</f>
        <v>42.696999788284302</v>
      </c>
    </row>
    <row r="37" spans="1:27" x14ac:dyDescent="0.35">
      <c r="T37" t="s">
        <v>48</v>
      </c>
      <c r="U37" t="s">
        <v>47</v>
      </c>
    </row>
    <row r="38" spans="1:27" x14ac:dyDescent="0.35">
      <c r="S38" t="s">
        <v>179</v>
      </c>
      <c r="T38" t="s">
        <v>144</v>
      </c>
      <c r="U38" t="s">
        <v>145</v>
      </c>
      <c r="V38" t="s">
        <v>178</v>
      </c>
      <c r="W38" t="s">
        <v>144</v>
      </c>
      <c r="X38" t="s">
        <v>145</v>
      </c>
      <c r="Y38" t="s">
        <v>180</v>
      </c>
      <c r="Z38" t="s">
        <v>144</v>
      </c>
      <c r="AA38" t="s">
        <v>145</v>
      </c>
    </row>
    <row r="39" spans="1:27" x14ac:dyDescent="0.35">
      <c r="R39">
        <v>1</v>
      </c>
      <c r="S39" t="s">
        <v>132</v>
      </c>
      <c r="T39" s="8">
        <f>SUMIFS(OPM[Time],OPM[Method],$T$37,OPM[Bacteria],$S$38,OPM[K],$R$39)</f>
        <v>10.61899948120117</v>
      </c>
      <c r="U39" s="8">
        <f>SUMIFS(OPM[Time],OPM[Method],$U$37,OPM[Bacteria],$S$38,OPM[K],$R$39)</f>
        <v>12.145999908447266</v>
      </c>
      <c r="V39" t="s">
        <v>132</v>
      </c>
      <c r="W39" s="8">
        <f>SUMIFS(OPM[Time],OPM[Method],$T$37,OPM[Bacteria],$V$38,OPM[K],$R$39)</f>
        <v>3.3399999141693115</v>
      </c>
      <c r="X39" s="8">
        <f>SUMIFS(OPM[Time],OPM[Method],$U$37,OPM[Bacteria],$V$38,OPM[K],$R$39)</f>
        <v>3.5239999294281006</v>
      </c>
      <c r="Y39" t="s">
        <v>132</v>
      </c>
      <c r="Z39" s="8">
        <f>SUMIFS(OPM[Time],OPM[Method],$T$37,OPM[Bacteria],$Y$38,OPM[K],$R$39)</f>
        <v>11.512999773025513</v>
      </c>
      <c r="AA39" s="8">
        <f>SUMIFS(OPM[Time],OPM[Method],$U$37,OPM[Bacteria],$Y$38,OPM[K],$R$39)</f>
        <v>11.887000560760498</v>
      </c>
    </row>
    <row r="40" spans="1:27" x14ac:dyDescent="0.35">
      <c r="R40">
        <v>2</v>
      </c>
      <c r="S40" t="s">
        <v>133</v>
      </c>
      <c r="T40" s="8">
        <f>SUMIFS(OPM[Time],OPM[Method],$T$37,OPM[Bacteria],$S$38,OPM[K],$R$40)</f>
        <v>35.82099986076355</v>
      </c>
      <c r="U40" s="8">
        <f>SUMIFS(OPM[Time],OPM[Method],$U$37,OPM[Bacteria],$S$38,OPM[K],$R$40)</f>
        <v>74.778999805450439</v>
      </c>
      <c r="V40" t="s">
        <v>133</v>
      </c>
      <c r="W40" s="8">
        <f>SUMIFS(OPM[Time],OPM[Method],$T$37,OPM[Bacteria],$V$38,OPM[K],$R$40)</f>
        <v>11.911000013351442</v>
      </c>
      <c r="X40" s="8">
        <f>SUMIFS(OPM[Time],OPM[Method],$U$37,OPM[Bacteria],$V$38,OPM[K],$R$40)</f>
        <v>13.315999984741211</v>
      </c>
      <c r="Y40" t="s">
        <v>133</v>
      </c>
      <c r="Z40" s="8">
        <f>SUMIFS(OPM[Time],OPM[Method],$T$37,OPM[Bacteria],$Y$38,OPM[K],$R$40)</f>
        <v>56.62600040435791</v>
      </c>
      <c r="AA40" s="8">
        <f>SUMIFS(OPM[Time],OPM[Method],$U$37,OPM[Bacteria],$Y$38,OPM[K],$R$40)</f>
        <v>42.696999788284302</v>
      </c>
    </row>
    <row r="43" spans="1:27" x14ac:dyDescent="0.35">
      <c r="I43" s="4" t="s">
        <v>145</v>
      </c>
      <c r="J43" s="4" t="s">
        <v>144</v>
      </c>
    </row>
    <row r="44" spans="1:27" x14ac:dyDescent="0.35">
      <c r="H44" t="s">
        <v>146</v>
      </c>
      <c r="I44">
        <v>27.557000398635864</v>
      </c>
      <c r="J44">
        <v>25.471999168395996</v>
      </c>
    </row>
    <row r="45" spans="1:27" x14ac:dyDescent="0.35">
      <c r="H45" t="s">
        <v>147</v>
      </c>
      <c r="I45">
        <v>130.79199957847595</v>
      </c>
      <c r="J45">
        <v>104.3580002784729</v>
      </c>
    </row>
    <row r="54" spans="10:10" x14ac:dyDescent="0.35">
      <c r="J54">
        <f>2/3</f>
        <v>0.66666666666666663</v>
      </c>
    </row>
  </sheetData>
  <pageMargins left="0.7" right="0.7" top="0.75" bottom="0.75" header="0.3" footer="0.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EF9F2-2AE4-4C98-BCDA-94D9472ABD32}">
  <dimension ref="B2:Z37"/>
  <sheetViews>
    <sheetView workbookViewId="0">
      <selection activeCell="H39" sqref="H39"/>
    </sheetView>
  </sheetViews>
  <sheetFormatPr defaultRowHeight="14.5" x14ac:dyDescent="0.35"/>
  <cols>
    <col min="3" max="3" width="8.81640625" bestFit="1" customWidth="1"/>
    <col min="4" max="6" width="9.36328125" bestFit="1" customWidth="1"/>
  </cols>
  <sheetData>
    <row r="2" spans="2:26" x14ac:dyDescent="0.35">
      <c r="D2" t="s">
        <v>148</v>
      </c>
      <c r="E2" t="s">
        <v>145</v>
      </c>
      <c r="F2" t="s">
        <v>144</v>
      </c>
    </row>
    <row r="3" spans="2:26" x14ac:dyDescent="0.35">
      <c r="B3" t="str">
        <f>_xlfn.CONCAT(C3*100,"%")</f>
        <v>10%</v>
      </c>
      <c r="C3">
        <v>0.1</v>
      </c>
      <c r="D3">
        <v>8.4565000000000001</v>
      </c>
      <c r="E3">
        <v>3.4337</v>
      </c>
      <c r="F3">
        <v>2.6867999999999999</v>
      </c>
    </row>
    <row r="4" spans="2:26" x14ac:dyDescent="0.35">
      <c r="B4" t="str">
        <f t="shared" ref="B4:B11" si="0">_xlfn.CONCAT(C4*100,"%")</f>
        <v>20%</v>
      </c>
      <c r="C4">
        <v>0.2</v>
      </c>
      <c r="D4">
        <v>8.8516999999999992</v>
      </c>
      <c r="E4">
        <v>2.8866999999999998</v>
      </c>
      <c r="F4">
        <v>2.6355</v>
      </c>
      <c r="W4" t="s">
        <v>176</v>
      </c>
      <c r="X4" t="s">
        <v>148</v>
      </c>
      <c r="Y4" t="s">
        <v>145</v>
      </c>
      <c r="Z4" t="s">
        <v>144</v>
      </c>
    </row>
    <row r="5" spans="2:26" x14ac:dyDescent="0.35">
      <c r="B5" t="str">
        <f t="shared" si="0"/>
        <v>30%</v>
      </c>
      <c r="C5">
        <v>0.3</v>
      </c>
      <c r="D5">
        <v>9.8855000000000004</v>
      </c>
      <c r="E5">
        <v>2.8805000000000001</v>
      </c>
      <c r="F5">
        <v>2.6533000000000002</v>
      </c>
      <c r="W5" t="s">
        <v>167</v>
      </c>
      <c r="X5">
        <v>8.4565000000000001</v>
      </c>
      <c r="Y5">
        <v>3.4337</v>
      </c>
      <c r="Z5">
        <v>2.6867999999999999</v>
      </c>
    </row>
    <row r="6" spans="2:26" x14ac:dyDescent="0.35">
      <c r="B6" t="str">
        <f t="shared" si="0"/>
        <v>40%</v>
      </c>
      <c r="C6">
        <v>0.4</v>
      </c>
      <c r="D6">
        <v>7.0122999999999998</v>
      </c>
      <c r="E6">
        <v>3.8932000000000002</v>
      </c>
      <c r="F6">
        <v>2.7814999999999999</v>
      </c>
      <c r="W6" t="s">
        <v>168</v>
      </c>
      <c r="X6">
        <v>8.8516999999999992</v>
      </c>
      <c r="Y6">
        <v>2.8866999999999998</v>
      </c>
      <c r="Z6">
        <v>2.6355</v>
      </c>
    </row>
    <row r="7" spans="2:26" x14ac:dyDescent="0.35">
      <c r="B7" t="str">
        <f t="shared" si="0"/>
        <v>50%</v>
      </c>
      <c r="C7">
        <v>0.5</v>
      </c>
      <c r="D7">
        <v>7.0321999999999996</v>
      </c>
      <c r="E7">
        <v>3.1038000000000001</v>
      </c>
      <c r="F7">
        <v>2.5038</v>
      </c>
      <c r="W7" t="s">
        <v>169</v>
      </c>
      <c r="X7">
        <v>9.8855000000000004</v>
      </c>
      <c r="Y7">
        <v>2.8805000000000001</v>
      </c>
      <c r="Z7">
        <v>2.6533000000000002</v>
      </c>
    </row>
    <row r="8" spans="2:26" x14ac:dyDescent="0.35">
      <c r="B8" t="str">
        <f t="shared" si="0"/>
        <v>60%</v>
      </c>
      <c r="C8">
        <v>0.6</v>
      </c>
      <c r="D8">
        <v>8.2117000000000004</v>
      </c>
      <c r="E8">
        <v>2.7713000000000001</v>
      </c>
      <c r="F8">
        <v>2.7484999999999999</v>
      </c>
      <c r="W8" t="s">
        <v>170</v>
      </c>
      <c r="X8">
        <v>7.0122999999999998</v>
      </c>
      <c r="Y8">
        <v>3.8932000000000002</v>
      </c>
      <c r="Z8">
        <v>2.7814999999999999</v>
      </c>
    </row>
    <row r="9" spans="2:26" x14ac:dyDescent="0.35">
      <c r="B9" t="str">
        <f t="shared" si="0"/>
        <v>70%</v>
      </c>
      <c r="C9">
        <v>0.7</v>
      </c>
      <c r="D9">
        <v>6.5250000000000004</v>
      </c>
      <c r="E9">
        <v>2.8376999999999999</v>
      </c>
      <c r="F9">
        <v>2.1924999999999999</v>
      </c>
      <c r="W9" t="s">
        <v>171</v>
      </c>
      <c r="X9">
        <v>7.0321999999999996</v>
      </c>
      <c r="Y9">
        <v>3.1038000000000001</v>
      </c>
      <c r="Z9">
        <v>2.5038</v>
      </c>
    </row>
    <row r="10" spans="2:26" x14ac:dyDescent="0.35">
      <c r="B10" t="str">
        <f t="shared" si="0"/>
        <v>80%</v>
      </c>
      <c r="C10">
        <v>0.8</v>
      </c>
      <c r="D10">
        <v>6.0621999999999998</v>
      </c>
      <c r="E10">
        <v>2.4868000000000001</v>
      </c>
      <c r="F10">
        <v>1.8394999999999999</v>
      </c>
      <c r="W10" t="s">
        <v>172</v>
      </c>
      <c r="X10">
        <v>8.2117000000000004</v>
      </c>
      <c r="Y10">
        <v>2.7713000000000001</v>
      </c>
      <c r="Z10">
        <v>2.7484999999999999</v>
      </c>
    </row>
    <row r="11" spans="2:26" x14ac:dyDescent="0.35">
      <c r="B11" t="str">
        <f t="shared" si="0"/>
        <v>90%</v>
      </c>
      <c r="C11">
        <v>0.9</v>
      </c>
      <c r="D11">
        <v>7.9471999999999996</v>
      </c>
      <c r="E11">
        <v>2.0977999999999999</v>
      </c>
      <c r="F11">
        <v>1.5968</v>
      </c>
      <c r="W11" t="s">
        <v>173</v>
      </c>
      <c r="X11">
        <v>6.5250000000000004</v>
      </c>
      <c r="Y11">
        <v>2.8376999999999999</v>
      </c>
      <c r="Z11">
        <v>2.1924999999999999</v>
      </c>
    </row>
    <row r="12" spans="2:26" x14ac:dyDescent="0.35">
      <c r="W12" t="s">
        <v>174</v>
      </c>
      <c r="X12">
        <v>6.0621999999999998</v>
      </c>
      <c r="Y12">
        <v>2.4868000000000001</v>
      </c>
      <c r="Z12">
        <v>1.8394999999999999</v>
      </c>
    </row>
    <row r="13" spans="2:26" x14ac:dyDescent="0.35">
      <c r="W13" t="s">
        <v>175</v>
      </c>
      <c r="X13">
        <v>7.9471999999999996</v>
      </c>
      <c r="Y13">
        <v>2.0977999999999999</v>
      </c>
      <c r="Z13">
        <v>1.5968</v>
      </c>
    </row>
    <row r="18" spans="2:11" x14ac:dyDescent="0.35">
      <c r="C18" t="s">
        <v>151</v>
      </c>
      <c r="D18" t="s">
        <v>151</v>
      </c>
      <c r="E18" t="s">
        <v>151</v>
      </c>
      <c r="F18" t="s">
        <v>152</v>
      </c>
      <c r="G18" t="s">
        <v>152</v>
      </c>
      <c r="H18" t="s">
        <v>152</v>
      </c>
      <c r="I18" t="s">
        <v>153</v>
      </c>
      <c r="J18" t="s">
        <v>153</v>
      </c>
      <c r="K18" t="s">
        <v>153</v>
      </c>
    </row>
    <row r="19" spans="2:11" x14ac:dyDescent="0.35">
      <c r="C19" t="s">
        <v>148</v>
      </c>
      <c r="D19" t="s">
        <v>149</v>
      </c>
      <c r="E19" t="s">
        <v>150</v>
      </c>
      <c r="F19" t="s">
        <v>148</v>
      </c>
      <c r="G19" t="s">
        <v>149</v>
      </c>
      <c r="H19" t="s">
        <v>150</v>
      </c>
      <c r="I19" t="s">
        <v>148</v>
      </c>
      <c r="J19" t="s">
        <v>149</v>
      </c>
      <c r="K19" t="s">
        <v>150</v>
      </c>
    </row>
    <row r="20" spans="2:11" x14ac:dyDescent="0.35">
      <c r="B20">
        <v>0.1</v>
      </c>
      <c r="C20">
        <v>28.265000000000001</v>
      </c>
      <c r="D20">
        <v>10.473000000000001</v>
      </c>
      <c r="E20">
        <v>6.633</v>
      </c>
      <c r="F20">
        <v>8.4565000000000001</v>
      </c>
      <c r="G20">
        <v>3.4337</v>
      </c>
      <c r="H20">
        <v>2.6867999999999999</v>
      </c>
      <c r="I20">
        <v>0.95499999999999996</v>
      </c>
      <c r="J20">
        <v>0.38300000000000001</v>
      </c>
      <c r="K20">
        <v>0.38</v>
      </c>
    </row>
    <row r="21" spans="2:11" x14ac:dyDescent="0.35">
      <c r="B21">
        <v>0.2</v>
      </c>
      <c r="C21">
        <v>23.559000000000001</v>
      </c>
      <c r="D21">
        <v>9.9209999999999994</v>
      </c>
      <c r="E21">
        <v>6.625</v>
      </c>
      <c r="F21">
        <v>8.8516999999999992</v>
      </c>
      <c r="G21">
        <v>2.8866999999999998</v>
      </c>
      <c r="H21">
        <v>2.6355</v>
      </c>
      <c r="I21">
        <v>0.94599999999999995</v>
      </c>
      <c r="J21">
        <v>0.45100000000000001</v>
      </c>
      <c r="K21">
        <v>0.4</v>
      </c>
    </row>
    <row r="22" spans="2:11" x14ac:dyDescent="0.35">
      <c r="B22">
        <v>0.3</v>
      </c>
      <c r="C22">
        <v>29.638999999999999</v>
      </c>
      <c r="D22">
        <v>10.083</v>
      </c>
      <c r="E22">
        <v>6.6150000000000002</v>
      </c>
      <c r="F22">
        <v>9.8855000000000004</v>
      </c>
      <c r="G22">
        <v>2.8805000000000001</v>
      </c>
      <c r="H22">
        <v>2.6533000000000002</v>
      </c>
      <c r="I22">
        <v>1.137</v>
      </c>
      <c r="J22">
        <v>0.41099999999999998</v>
      </c>
      <c r="K22">
        <v>0.378</v>
      </c>
    </row>
    <row r="23" spans="2:11" x14ac:dyDescent="0.35">
      <c r="B23">
        <v>0.4</v>
      </c>
      <c r="C23">
        <v>15.593999999999999</v>
      </c>
      <c r="D23">
        <v>9.6839999999999993</v>
      </c>
      <c r="E23">
        <v>7.7279999999999998</v>
      </c>
      <c r="F23">
        <v>7.0122999999999998</v>
      </c>
      <c r="G23">
        <v>3.8932000000000002</v>
      </c>
      <c r="H23">
        <v>2.7814999999999999</v>
      </c>
      <c r="I23">
        <v>1.7070000000000001</v>
      </c>
      <c r="J23">
        <v>0.377</v>
      </c>
      <c r="K23">
        <v>0.36399999999999999</v>
      </c>
    </row>
    <row r="24" spans="2:11" x14ac:dyDescent="0.35">
      <c r="B24">
        <v>0.5</v>
      </c>
      <c r="C24">
        <v>18.431999999999999</v>
      </c>
      <c r="D24">
        <v>9.5350000000000001</v>
      </c>
      <c r="E24">
        <v>6.008</v>
      </c>
      <c r="F24">
        <v>7.0321999999999996</v>
      </c>
      <c r="G24">
        <v>3.1038000000000001</v>
      </c>
      <c r="H24">
        <v>2.5038</v>
      </c>
      <c r="I24">
        <v>0.995</v>
      </c>
      <c r="J24">
        <v>0.36899999999999999</v>
      </c>
      <c r="K24">
        <v>0.34699999999999998</v>
      </c>
    </row>
    <row r="25" spans="2:11" x14ac:dyDescent="0.35">
      <c r="B25">
        <v>0.6</v>
      </c>
      <c r="C25">
        <v>18.344999999999999</v>
      </c>
      <c r="D25">
        <v>8.4019999999999992</v>
      </c>
      <c r="E25">
        <v>8.1020000000000003</v>
      </c>
      <c r="F25">
        <v>8.2117000000000004</v>
      </c>
      <c r="G25">
        <v>2.7713000000000001</v>
      </c>
      <c r="H25">
        <v>2.7484999999999999</v>
      </c>
      <c r="I25">
        <v>1.234</v>
      </c>
      <c r="J25">
        <v>0.377</v>
      </c>
      <c r="K25">
        <v>0.34300000000000003</v>
      </c>
    </row>
    <row r="26" spans="2:11" x14ac:dyDescent="0.35">
      <c r="B26">
        <v>0.7</v>
      </c>
      <c r="C26">
        <v>12.301</v>
      </c>
      <c r="D26">
        <v>7.1870000000000003</v>
      </c>
      <c r="E26">
        <v>5.6920000000000002</v>
      </c>
      <c r="F26">
        <v>6.5250000000000004</v>
      </c>
      <c r="G26">
        <v>2.8376999999999999</v>
      </c>
      <c r="H26">
        <v>2.1924999999999999</v>
      </c>
      <c r="I26">
        <v>1.169</v>
      </c>
      <c r="J26">
        <v>0.41499999999999998</v>
      </c>
      <c r="K26">
        <v>0.38200000000000001</v>
      </c>
    </row>
    <row r="27" spans="2:11" x14ac:dyDescent="0.35">
      <c r="B27">
        <v>0.8</v>
      </c>
      <c r="C27">
        <v>13.292</v>
      </c>
      <c r="D27">
        <v>5.6319999999999997</v>
      </c>
      <c r="E27">
        <v>4.7210000000000001</v>
      </c>
      <c r="F27">
        <v>6.0621999999999998</v>
      </c>
      <c r="G27">
        <v>2.4868000000000001</v>
      </c>
      <c r="H27">
        <v>1.8394999999999999</v>
      </c>
      <c r="I27">
        <v>1.4059999999999999</v>
      </c>
      <c r="J27">
        <v>0.36299999999999999</v>
      </c>
      <c r="K27">
        <v>0.35099999999999998</v>
      </c>
    </row>
    <row r="28" spans="2:11" x14ac:dyDescent="0.35">
      <c r="B28">
        <v>0.9</v>
      </c>
      <c r="C28">
        <v>21.059000000000001</v>
      </c>
      <c r="D28">
        <v>4.8860000000000001</v>
      </c>
      <c r="E28">
        <v>4.5019999999999998</v>
      </c>
      <c r="F28">
        <v>7.9471999999999996</v>
      </c>
      <c r="G28">
        <v>2.0977999999999999</v>
      </c>
      <c r="H28">
        <v>1.5968</v>
      </c>
      <c r="I28">
        <v>1.04</v>
      </c>
      <c r="J28">
        <v>0.378</v>
      </c>
      <c r="K28">
        <v>0.39500000000000002</v>
      </c>
    </row>
    <row r="33" spans="4:13" x14ac:dyDescent="0.35">
      <c r="K33" t="s">
        <v>136</v>
      </c>
      <c r="L33" t="s">
        <v>145</v>
      </c>
      <c r="M33" t="s">
        <v>144</v>
      </c>
    </row>
    <row r="34" spans="4:13" x14ac:dyDescent="0.35">
      <c r="D34" t="s">
        <v>136</v>
      </c>
      <c r="J34" t="s">
        <v>146</v>
      </c>
      <c r="K34" s="34"/>
      <c r="L34" s="34">
        <v>-0.78313698303443668</v>
      </c>
      <c r="M34" s="34">
        <v>-0.79954514250846676</v>
      </c>
    </row>
    <row r="35" spans="4:13" x14ac:dyDescent="0.35">
      <c r="D35" t="s">
        <v>137</v>
      </c>
      <c r="E35">
        <v>-0.78313698303443668</v>
      </c>
      <c r="F35">
        <v>-0.55335787635468081</v>
      </c>
      <c r="G35">
        <v>0.52894845129970569</v>
      </c>
      <c r="H35">
        <v>-1.222628764200384E-2</v>
      </c>
      <c r="J35" t="s">
        <v>147</v>
      </c>
      <c r="K35" s="34"/>
      <c r="L35" s="34">
        <v>-0.55335787635468081</v>
      </c>
      <c r="M35" s="34">
        <v>-0.64362744652596837</v>
      </c>
    </row>
    <row r="36" spans="4:13" x14ac:dyDescent="0.35">
      <c r="D36" t="s">
        <v>48</v>
      </c>
      <c r="E36">
        <v>-0.79954514250846676</v>
      </c>
      <c r="F36">
        <v>-0.64362744652596837</v>
      </c>
      <c r="G36">
        <v>4.1083480245411916</v>
      </c>
      <c r="H36">
        <v>1.8535385429261821</v>
      </c>
      <c r="J36" t="s">
        <v>166</v>
      </c>
      <c r="K36" s="34"/>
      <c r="L36" s="34">
        <v>0.52894845129970569</v>
      </c>
      <c r="M36" s="34">
        <v>4.1083480245411916</v>
      </c>
    </row>
    <row r="37" spans="4:13" x14ac:dyDescent="0.35">
      <c r="K37" s="34"/>
      <c r="L37" s="34"/>
      <c r="M37" s="34"/>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1CF5C-66B8-4710-9C69-5B83F24148E9}">
  <dimension ref="A1:I13"/>
  <sheetViews>
    <sheetView workbookViewId="0">
      <selection activeCell="E28" sqref="E28"/>
    </sheetView>
  </sheetViews>
  <sheetFormatPr defaultRowHeight="14.5" x14ac:dyDescent="0.35"/>
  <cols>
    <col min="1" max="1" width="12.6328125" bestFit="1" customWidth="1"/>
    <col min="2" max="2" width="15.6328125" bestFit="1" customWidth="1"/>
    <col min="3" max="3" width="10.81640625" bestFit="1" customWidth="1"/>
    <col min="4" max="5" width="11.81640625" bestFit="1" customWidth="1"/>
    <col min="6" max="6" width="12.6328125" bestFit="1" customWidth="1"/>
    <col min="7" max="7" width="13.453125" bestFit="1" customWidth="1"/>
    <col min="8" max="8" width="22.1796875" customWidth="1"/>
    <col min="9" max="9" width="17.26953125" customWidth="1"/>
  </cols>
  <sheetData>
    <row r="1" spans="1:9" x14ac:dyDescent="0.35">
      <c r="B1" s="3" t="s">
        <v>131</v>
      </c>
    </row>
    <row r="2" spans="1:9" x14ac:dyDescent="0.35">
      <c r="B2" t="s">
        <v>139</v>
      </c>
      <c r="D2" t="s">
        <v>141</v>
      </c>
      <c r="F2" t="s">
        <v>140</v>
      </c>
      <c r="G2" t="s">
        <v>142</v>
      </c>
    </row>
    <row r="3" spans="1:9" x14ac:dyDescent="0.35">
      <c r="A3" s="3" t="s">
        <v>129</v>
      </c>
      <c r="B3" t="s">
        <v>136</v>
      </c>
      <c r="C3" t="s">
        <v>48</v>
      </c>
      <c r="D3" t="s">
        <v>136</v>
      </c>
      <c r="E3" t="s">
        <v>48</v>
      </c>
      <c r="H3" t="s">
        <v>136</v>
      </c>
      <c r="I3" t="s">
        <v>143</v>
      </c>
    </row>
    <row r="4" spans="1:9" x14ac:dyDescent="0.35">
      <c r="A4" s="4">
        <v>0.1</v>
      </c>
      <c r="B4" s="6">
        <v>5.30965540313545E-2</v>
      </c>
      <c r="C4" s="6">
        <v>0.2400860500265968</v>
      </c>
      <c r="D4" s="6">
        <v>8.9796501627673031</v>
      </c>
      <c r="E4" s="6">
        <v>0.25037226966013848</v>
      </c>
      <c r="F4" s="6">
        <v>0.29318260405795132</v>
      </c>
      <c r="G4" s="6">
        <v>9.2300224324274414</v>
      </c>
      <c r="H4" t="e" cm="1">
        <f t="array" ref="H4">_xlfn.XLOOKUP("iJR"&amp;"M"&amp;A4&amp;3,OPM[Bacteria]&amp;OPM[Method]&amp;OPM[minprod]&amp;OPM[K],OPM[Strat])</f>
        <v>#N/A</v>
      </c>
      <c r="I4" t="e" cm="1">
        <f t="array" ref="I4">_xlfn.XLOOKUP("iJR"&amp;"P"&amp;A4&amp;3,OPM[Bacteria]&amp;OPM[Method]&amp;OPM[minprod]&amp;OPM[K],OPM[Strat])</f>
        <v>#N/A</v>
      </c>
    </row>
    <row r="5" spans="1:9" x14ac:dyDescent="0.35">
      <c r="A5" s="4">
        <v>0.2</v>
      </c>
      <c r="B5" s="6">
        <v>5.3096554031355901E-2</v>
      </c>
      <c r="C5" s="6">
        <v>0.2400860500268254</v>
      </c>
      <c r="D5" s="6">
        <v>8.9796501364646506</v>
      </c>
      <c r="E5" s="6">
        <v>0.25037182769087563</v>
      </c>
      <c r="F5" s="6">
        <v>0.29318260405818131</v>
      </c>
      <c r="G5" s="6">
        <v>9.2300219641555259</v>
      </c>
      <c r="H5" t="e" cm="1">
        <f t="array" ref="H5">_xlfn.XLOOKUP("iJR"&amp;"M"&amp;A5&amp;3,OPM[Bacteria]&amp;OPM[Method]&amp;OPM[minprod]&amp;OPM[K],OPM[Strat])</f>
        <v>#N/A</v>
      </c>
      <c r="I5" t="e" cm="1">
        <f t="array" ref="I5">_xlfn.XLOOKUP("iJR"&amp;"P"&amp;A5&amp;3,OPM[Bacteria]&amp;OPM[Method]&amp;OPM[minprod]&amp;OPM[K],OPM[Strat])</f>
        <v>#N/A</v>
      </c>
    </row>
    <row r="6" spans="1:9" x14ac:dyDescent="0.35">
      <c r="A6" s="4">
        <v>0.3</v>
      </c>
      <c r="B6" s="6">
        <v>0.1172938106698696</v>
      </c>
      <c r="C6" s="6">
        <v>0.24008605002682321</v>
      </c>
      <c r="D6" s="6">
        <v>2.3131671641027971</v>
      </c>
      <c r="E6" s="6">
        <v>0.2503716554090456</v>
      </c>
      <c r="F6" s="6">
        <v>0.35737986069669281</v>
      </c>
      <c r="G6" s="6">
        <v>2.5635388195118427</v>
      </c>
      <c r="H6" t="e" cm="1">
        <f t="array" ref="H6">_xlfn.XLOOKUP("iJR"&amp;"M"&amp;A6&amp;3,OPM[Bacteria]&amp;OPM[Method]&amp;OPM[minprod]&amp;OPM[K],OPM[Strat])</f>
        <v>#N/A</v>
      </c>
      <c r="I6" t="e" cm="1">
        <f t="array" ref="I6">_xlfn.XLOOKUP("iJR"&amp;"P"&amp;A6&amp;3,OPM[Bacteria]&amp;OPM[Method]&amp;OPM[minprod]&amp;OPM[K],OPM[Strat])</f>
        <v>#N/A</v>
      </c>
    </row>
    <row r="7" spans="1:9" x14ac:dyDescent="0.35">
      <c r="A7" s="4">
        <v>0.4</v>
      </c>
      <c r="B7" s="6">
        <v>0.1172938106698725</v>
      </c>
      <c r="C7" s="6">
        <v>0.24008605002682229</v>
      </c>
      <c r="D7" s="6">
        <v>2.313167513851067</v>
      </c>
      <c r="E7" s="6">
        <v>0.25037179317195069</v>
      </c>
      <c r="F7" s="6">
        <v>0.35737986069669481</v>
      </c>
      <c r="G7" s="6">
        <v>2.5635393070230177</v>
      </c>
      <c r="H7" t="e" cm="1">
        <f t="array" ref="H7">_xlfn.XLOOKUP("iJR"&amp;"M"&amp;A7&amp;3,OPM[Bacteria]&amp;OPM[Method]&amp;OPM[minprod]&amp;OPM[K],OPM[Strat])</f>
        <v>#N/A</v>
      </c>
      <c r="I7" t="e" cm="1">
        <f t="array" ref="I7">_xlfn.XLOOKUP("iJR"&amp;"P"&amp;A7&amp;3,OPM[Bacteria]&amp;OPM[Method]&amp;OPM[minprod]&amp;OPM[K],OPM[Strat])</f>
        <v>#N/A</v>
      </c>
    </row>
    <row r="8" spans="1:9" x14ac:dyDescent="0.35">
      <c r="A8" s="4">
        <v>0.5</v>
      </c>
      <c r="B8" s="6">
        <v>0.18310921116800441</v>
      </c>
      <c r="C8" s="6">
        <v>0.2400860500268252</v>
      </c>
      <c r="D8" s="6">
        <v>1.4148327109608201</v>
      </c>
      <c r="E8" s="6">
        <v>0.25037166110590903</v>
      </c>
      <c r="F8" s="6">
        <v>0.42319526119482964</v>
      </c>
      <c r="G8" s="6">
        <v>1.6652043720667291</v>
      </c>
      <c r="H8" t="e" cm="1">
        <f t="array" ref="H8">_xlfn.XLOOKUP("iJR"&amp;"M"&amp;A8&amp;3,OPM[Bacteria]&amp;OPM[Method]&amp;OPM[minprod]&amp;OPM[K],OPM[Strat])</f>
        <v>#N/A</v>
      </c>
      <c r="I8" t="e" cm="1">
        <f t="array" ref="I8">_xlfn.XLOOKUP("iJR"&amp;"P"&amp;A8&amp;3,OPM[Bacteria]&amp;OPM[Method]&amp;OPM[minprod]&amp;OPM[K],OPM[Strat])</f>
        <v>#N/A</v>
      </c>
    </row>
    <row r="9" spans="1:9" x14ac:dyDescent="0.35">
      <c r="A9" s="4">
        <v>0.6</v>
      </c>
      <c r="B9" s="6">
        <v>0.1831092111680033</v>
      </c>
      <c r="C9" s="6">
        <v>0.24008605002682501</v>
      </c>
      <c r="D9" s="6">
        <v>1.4148330512443059</v>
      </c>
      <c r="E9" s="6">
        <v>0.2503718377657812</v>
      </c>
      <c r="F9" s="6">
        <v>0.42319526119482831</v>
      </c>
      <c r="G9" s="6">
        <v>1.665204889010087</v>
      </c>
      <c r="H9" t="e" cm="1">
        <f t="array" ref="H9">_xlfn.XLOOKUP("iJR"&amp;"M"&amp;A9&amp;3,OPM[Bacteria]&amp;OPM[Method]&amp;OPM[minprod]&amp;OPM[K],OPM[Strat])</f>
        <v>#N/A</v>
      </c>
      <c r="I9" t="e" cm="1">
        <f t="array" ref="I9">_xlfn.XLOOKUP("iJR"&amp;"P"&amp;A9&amp;3,OPM[Bacteria]&amp;OPM[Method]&amp;OPM[minprod]&amp;OPM[K],OPM[Strat])</f>
        <v>#N/A</v>
      </c>
    </row>
    <row r="10" spans="1:9" x14ac:dyDescent="0.35">
      <c r="A10" s="4">
        <v>0.7</v>
      </c>
      <c r="B10" s="6">
        <v>0.1831092111680043</v>
      </c>
      <c r="C10" s="6">
        <v>0.2400860500268252</v>
      </c>
      <c r="D10" s="6">
        <v>1.4148350941107879</v>
      </c>
      <c r="E10" s="6">
        <v>0.25037203008073161</v>
      </c>
      <c r="F10" s="6">
        <v>0.42319526119482953</v>
      </c>
      <c r="G10" s="6">
        <v>1.6652071241915194</v>
      </c>
      <c r="H10" t="e" cm="1">
        <f t="array" ref="H10">_xlfn.XLOOKUP("iJR"&amp;"M"&amp;A10&amp;3,OPM[Bacteria]&amp;OPM[Method]&amp;OPM[minprod]&amp;OPM[K],OPM[Strat])</f>
        <v>#N/A</v>
      </c>
      <c r="I10" t="e" cm="1">
        <f t="array" ref="I10">_xlfn.XLOOKUP("iJR"&amp;"P"&amp;A10&amp;3,OPM[Bacteria]&amp;OPM[Method]&amp;OPM[minprod]&amp;OPM[K],OPM[Strat])</f>
        <v>#N/A</v>
      </c>
    </row>
    <row r="11" spans="1:9" x14ac:dyDescent="0.35">
      <c r="A11" s="4">
        <v>0.8</v>
      </c>
      <c r="B11" s="6">
        <v>0.24008248237491309</v>
      </c>
      <c r="C11" s="6">
        <v>0.24008605002685299</v>
      </c>
      <c r="D11" s="6">
        <v>0.250409032562667</v>
      </c>
      <c r="E11" s="6">
        <v>0.25037133640977699</v>
      </c>
      <c r="F11" s="6">
        <v>0.48016853240176605</v>
      </c>
      <c r="G11" s="6">
        <v>0.50078036897244393</v>
      </c>
      <c r="H11" t="e" cm="1">
        <f t="array" ref="H11">_xlfn.XLOOKUP("iJR"&amp;"M"&amp;A11&amp;3,OPM[Bacteria]&amp;OPM[Method]&amp;OPM[minprod]&amp;OPM[K],OPM[Strat])</f>
        <v>#N/A</v>
      </c>
      <c r="I11" t="e" cm="1">
        <f t="array" ref="I11">_xlfn.XLOOKUP("iJR"&amp;"P"&amp;A11&amp;3,OPM[Bacteria]&amp;OPM[Method]&amp;OPM[minprod]&amp;OPM[K],OPM[Strat])</f>
        <v>#N/A</v>
      </c>
    </row>
    <row r="12" spans="1:9" x14ac:dyDescent="0.35">
      <c r="A12" s="4">
        <v>0.9</v>
      </c>
      <c r="B12" s="6">
        <v>0.2400835961941882</v>
      </c>
      <c r="C12" s="6">
        <v>0.2400860500268267</v>
      </c>
      <c r="D12" s="6">
        <v>0.25054761992332691</v>
      </c>
      <c r="E12" s="6">
        <v>0.250371860667221</v>
      </c>
      <c r="F12" s="6">
        <v>0.48016964622101488</v>
      </c>
      <c r="G12" s="6">
        <v>0.50091948059054792</v>
      </c>
      <c r="H12" t="e" cm="1">
        <f t="array" ref="H12">_xlfn.XLOOKUP("iJR"&amp;"M"&amp;A12&amp;3,OPM[Bacteria]&amp;OPM[Method]&amp;OPM[minprod]&amp;OPM[K],OPM[Strat])</f>
        <v>#N/A</v>
      </c>
      <c r="I12" t="e" cm="1">
        <f t="array" ref="I12">_xlfn.XLOOKUP("iJR"&amp;"P"&amp;A12&amp;3,OPM[Bacteria]&amp;OPM[Method]&amp;OPM[minprod]&amp;OPM[K],OPM[Strat])</f>
        <v>#N/A</v>
      </c>
    </row>
    <row r="13" spans="1:9" x14ac:dyDescent="0.35">
      <c r="A13" s="4" t="s">
        <v>130</v>
      </c>
      <c r="B13">
        <v>1.3702744414755659</v>
      </c>
      <c r="C13">
        <v>2.1607744502412225</v>
      </c>
      <c r="D13">
        <v>27.331092485987728</v>
      </c>
      <c r="E13">
        <v>2.2533462719614299</v>
      </c>
      <c r="F13">
        <v>3.5310488917167886</v>
      </c>
      <c r="G13">
        <v>29.584438757949147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428E7-BC6E-4383-A9EE-AAD23119B2E7}">
  <dimension ref="A2:U105"/>
  <sheetViews>
    <sheetView topLeftCell="A34" workbookViewId="0">
      <selection activeCell="C20" sqref="C20"/>
    </sheetView>
  </sheetViews>
  <sheetFormatPr defaultRowHeight="14.5" x14ac:dyDescent="0.35"/>
  <cols>
    <col min="1" max="1" width="12.6328125" bestFit="1" customWidth="1"/>
    <col min="2" max="2" width="15.6328125" bestFit="1" customWidth="1"/>
    <col min="3" max="3" width="11.81640625" bestFit="1" customWidth="1"/>
    <col min="4" max="4" width="10.81640625" bestFit="1" customWidth="1"/>
    <col min="5" max="5" width="11.81640625" bestFit="1" customWidth="1"/>
    <col min="6" max="6" width="17.453125" bestFit="1" customWidth="1"/>
    <col min="7" max="7" width="15.08984375" bestFit="1" customWidth="1"/>
    <col min="8" max="8" width="17.453125" bestFit="1" customWidth="1"/>
    <col min="9" max="9" width="15.1796875" bestFit="1" customWidth="1"/>
    <col min="10" max="10" width="8.81640625" bestFit="1" customWidth="1"/>
    <col min="11" max="11" width="9.36328125" bestFit="1" customWidth="1"/>
    <col min="12" max="12" width="8.81640625" bestFit="1" customWidth="1"/>
    <col min="13" max="13" width="9.36328125" bestFit="1" customWidth="1"/>
  </cols>
  <sheetData>
    <row r="2" spans="1:7" x14ac:dyDescent="0.35">
      <c r="B2" s="3" t="s">
        <v>131</v>
      </c>
    </row>
    <row r="3" spans="1:7" x14ac:dyDescent="0.35">
      <c r="B3" t="s">
        <v>154</v>
      </c>
      <c r="D3" t="s">
        <v>155</v>
      </c>
      <c r="F3" t="s">
        <v>156</v>
      </c>
      <c r="G3" t="s">
        <v>157</v>
      </c>
    </row>
    <row r="4" spans="1:7" x14ac:dyDescent="0.35">
      <c r="A4" s="3" t="s">
        <v>129</v>
      </c>
      <c r="B4" t="s">
        <v>47</v>
      </c>
      <c r="C4" t="s">
        <v>48</v>
      </c>
      <c r="D4" t="s">
        <v>47</v>
      </c>
      <c r="E4" t="s">
        <v>48</v>
      </c>
    </row>
    <row r="5" spans="1:7" x14ac:dyDescent="0.35">
      <c r="A5" s="4">
        <v>0.1</v>
      </c>
      <c r="B5" s="9">
        <v>0.2198600583527188</v>
      </c>
      <c r="C5" s="9">
        <v>0.99413758761973603</v>
      </c>
      <c r="D5" s="9">
        <v>8.9802979756927304</v>
      </c>
      <c r="E5" s="9">
        <v>0.25037226966013848</v>
      </c>
      <c r="F5">
        <v>1.2139976459724549</v>
      </c>
      <c r="G5">
        <v>9.2306702453528686</v>
      </c>
    </row>
    <row r="6" spans="1:7" x14ac:dyDescent="0.35">
      <c r="A6" s="4">
        <v>0.2</v>
      </c>
      <c r="B6" s="9">
        <v>0.2198600583527143</v>
      </c>
      <c r="C6" s="9">
        <v>0.99413758762068305</v>
      </c>
      <c r="D6" s="9">
        <v>8.9796329339166654</v>
      </c>
      <c r="E6" s="9">
        <v>0.25037182769087563</v>
      </c>
      <c r="F6">
        <v>1.2139976459733974</v>
      </c>
      <c r="G6">
        <v>9.2300047616075407</v>
      </c>
    </row>
    <row r="7" spans="1:7" x14ac:dyDescent="0.35">
      <c r="A7" s="4">
        <v>0.3</v>
      </c>
      <c r="B7" s="9">
        <v>0.4856862952153202</v>
      </c>
      <c r="C7" s="9">
        <v>0.99413758762067361</v>
      </c>
      <c r="D7" s="9">
        <v>2.3135030115141579</v>
      </c>
      <c r="E7" s="9">
        <v>0.2503716554090456</v>
      </c>
      <c r="F7">
        <v>1.4798238828359938</v>
      </c>
      <c r="G7">
        <v>2.5638746669232035</v>
      </c>
    </row>
    <row r="8" spans="1:7" x14ac:dyDescent="0.35">
      <c r="A8" s="4">
        <v>0.4</v>
      </c>
      <c r="B8" s="9">
        <v>0.48568629521532591</v>
      </c>
      <c r="C8" s="9">
        <v>0.99413758762067017</v>
      </c>
      <c r="D8" s="9">
        <v>2.3135029311418092</v>
      </c>
      <c r="E8" s="9">
        <v>0.25037179317195069</v>
      </c>
      <c r="F8">
        <v>1.479823882835996</v>
      </c>
      <c r="G8">
        <v>2.5638747243137598</v>
      </c>
    </row>
    <row r="9" spans="1:7" x14ac:dyDescent="0.35">
      <c r="A9" s="4">
        <v>0.5</v>
      </c>
      <c r="B9" s="9">
        <v>0.75821132093023003</v>
      </c>
      <c r="C9" s="9">
        <v>0.99413758762068205</v>
      </c>
      <c r="D9" s="9">
        <v>1.414795534342119</v>
      </c>
      <c r="E9" s="9">
        <v>0.25037166110590903</v>
      </c>
      <c r="F9">
        <v>1.7523489085509121</v>
      </c>
      <c r="G9">
        <v>1.665167195448028</v>
      </c>
    </row>
    <row r="10" spans="1:7" x14ac:dyDescent="0.35">
      <c r="A10" s="4">
        <v>0.6</v>
      </c>
      <c r="B10" s="9">
        <v>0.75821132093023591</v>
      </c>
      <c r="C10" s="9">
        <v>0.99413758762068105</v>
      </c>
      <c r="D10" s="9">
        <v>1.414828073101551</v>
      </c>
      <c r="E10" s="9">
        <v>0.2503718377657812</v>
      </c>
      <c r="F10">
        <v>1.752348908550917</v>
      </c>
      <c r="G10">
        <v>1.6651999108673321</v>
      </c>
    </row>
    <row r="11" spans="1:7" x14ac:dyDescent="0.35">
      <c r="A11" s="4">
        <v>0.7</v>
      </c>
      <c r="B11" s="9">
        <v>0.75821132093034616</v>
      </c>
      <c r="C11" s="9">
        <v>0.99413758762068205</v>
      </c>
      <c r="D11" s="9">
        <v>1.414794688748225</v>
      </c>
      <c r="E11" s="9">
        <v>0.25037203008073161</v>
      </c>
      <c r="F11">
        <v>1.7523489085510282</v>
      </c>
      <c r="G11">
        <v>1.6651667188289565</v>
      </c>
    </row>
    <row r="12" spans="1:7" x14ac:dyDescent="0.35">
      <c r="A12" s="4">
        <v>0.8</v>
      </c>
      <c r="B12" s="9">
        <v>0.99413758762068205</v>
      </c>
      <c r="C12" s="9">
        <v>0.99413758762079685</v>
      </c>
      <c r="D12" s="9">
        <v>0.25037169662335068</v>
      </c>
      <c r="E12" s="9">
        <v>0.25037133640977699</v>
      </c>
      <c r="F12">
        <v>1.9882751752414789</v>
      </c>
      <c r="G12">
        <v>0.50074303303312773</v>
      </c>
    </row>
    <row r="13" spans="1:7" x14ac:dyDescent="0.35">
      <c r="A13" s="4">
        <v>0.9</v>
      </c>
      <c r="B13" s="9">
        <v>0.99413758762068083</v>
      </c>
      <c r="C13" s="9">
        <v>0.99413758762068816</v>
      </c>
      <c r="D13" s="9">
        <v>0.25037165052346771</v>
      </c>
      <c r="E13" s="9">
        <v>0.250371860667221</v>
      </c>
      <c r="F13">
        <v>1.988275175241369</v>
      </c>
      <c r="G13">
        <v>0.50074351119068872</v>
      </c>
    </row>
    <row r="14" spans="1:7" x14ac:dyDescent="0.35">
      <c r="A14" s="4" t="s">
        <v>130</v>
      </c>
      <c r="B14">
        <v>5.6740018451682541</v>
      </c>
      <c r="C14">
        <v>8.947238288585293</v>
      </c>
      <c r="D14">
        <v>27.332098495604075</v>
      </c>
      <c r="E14">
        <v>2.2533462719614299</v>
      </c>
      <c r="F14">
        <v>14.621240133753549</v>
      </c>
      <c r="G14">
        <v>29.585444767565505</v>
      </c>
    </row>
    <row r="18" spans="2:17" x14ac:dyDescent="0.35">
      <c r="B18" s="10" t="s">
        <v>159</v>
      </c>
      <c r="C18" s="11"/>
      <c r="D18" s="11" t="s">
        <v>160</v>
      </c>
      <c r="E18" s="12"/>
      <c r="F18" s="10" t="s">
        <v>161</v>
      </c>
      <c r="G18" s="11"/>
      <c r="H18" s="12" t="s">
        <v>162</v>
      </c>
      <c r="I18" s="10"/>
      <c r="J18" s="11" t="s">
        <v>163</v>
      </c>
      <c r="K18" s="11"/>
      <c r="L18" s="11" t="s">
        <v>164</v>
      </c>
      <c r="M18" s="12"/>
    </row>
    <row r="19" spans="2:17" x14ac:dyDescent="0.35">
      <c r="B19" s="13" t="s">
        <v>158</v>
      </c>
      <c r="C19" t="s">
        <v>1</v>
      </c>
      <c r="D19" t="s">
        <v>158</v>
      </c>
      <c r="E19" s="14" t="s">
        <v>1</v>
      </c>
      <c r="F19" s="13" t="s">
        <v>158</v>
      </c>
      <c r="G19" t="s">
        <v>1</v>
      </c>
      <c r="H19" s="14" t="s">
        <v>158</v>
      </c>
      <c r="I19" s="13" t="s">
        <v>1</v>
      </c>
      <c r="J19" t="s">
        <v>158</v>
      </c>
      <c r="K19" t="s">
        <v>1</v>
      </c>
      <c r="L19" t="s">
        <v>158</v>
      </c>
      <c r="M19" s="14" t="s">
        <v>1</v>
      </c>
    </row>
    <row r="20" spans="2:17" x14ac:dyDescent="0.35">
      <c r="B20" s="21">
        <v>0.1580963639217807</v>
      </c>
      <c r="C20" s="6">
        <v>17.40033989559079</v>
      </c>
      <c r="D20" s="6">
        <v>0.39303568407080097</v>
      </c>
      <c r="E20" s="22">
        <v>14.458375964599311</v>
      </c>
      <c r="F20" s="15">
        <v>0.39303568409742268</v>
      </c>
      <c r="G20" s="16">
        <v>14.458609643866479</v>
      </c>
      <c r="H20" s="17">
        <v>0.39303568413100148</v>
      </c>
      <c r="I20" s="26">
        <v>7.8774526331303516</v>
      </c>
      <c r="J20" s="27">
        <v>0.15577420158965949</v>
      </c>
      <c r="K20" s="27">
        <v>22.65999622899778</v>
      </c>
      <c r="L20" s="27">
        <v>0.15444266660857381</v>
      </c>
      <c r="M20" s="28">
        <v>17.74691014303464</v>
      </c>
      <c r="Q20" t="s">
        <v>49</v>
      </c>
    </row>
    <row r="21" spans="2:17" x14ac:dyDescent="0.35">
      <c r="B21" s="21">
        <v>0.19999999978020239</v>
      </c>
      <c r="C21" s="6">
        <v>17.331383320336851</v>
      </c>
      <c r="D21" s="6">
        <v>0.3930356840719339</v>
      </c>
      <c r="E21" s="22">
        <v>14.36625444978908</v>
      </c>
      <c r="F21" s="15">
        <v>0.39303568407106032</v>
      </c>
      <c r="G21" s="16">
        <v>14.4586034699773</v>
      </c>
      <c r="H21" s="17">
        <v>0.39303568413100148</v>
      </c>
      <c r="I21" s="26">
        <v>7.8774526331303516</v>
      </c>
      <c r="J21" s="27">
        <v>0.19999999978020239</v>
      </c>
      <c r="K21" s="27">
        <v>17.33136742681252</v>
      </c>
      <c r="L21" s="27">
        <v>0.27631630458697071</v>
      </c>
      <c r="M21" s="28">
        <v>16.05136145414842</v>
      </c>
    </row>
    <row r="22" spans="2:17" x14ac:dyDescent="0.35">
      <c r="B22" s="21">
        <v>0.29999999985971021</v>
      </c>
      <c r="C22" s="6">
        <v>15.997073093620431</v>
      </c>
      <c r="D22" s="6">
        <v>0.39303568405647032</v>
      </c>
      <c r="E22" s="22">
        <v>14.320193646445169</v>
      </c>
      <c r="F22" s="15">
        <v>0.39303568407106038</v>
      </c>
      <c r="G22" s="16">
        <v>14.458607572598959</v>
      </c>
      <c r="H22" s="17">
        <v>0.39303568413100148</v>
      </c>
      <c r="I22" s="26">
        <v>7.8774526331303516</v>
      </c>
      <c r="J22" s="27">
        <v>0.29999999985971021</v>
      </c>
      <c r="K22" s="27">
        <v>15.997073258977441</v>
      </c>
      <c r="L22" s="27">
        <v>0.39303568409742279</v>
      </c>
      <c r="M22" s="28">
        <v>14.458375964855611</v>
      </c>
    </row>
    <row r="23" spans="2:17" x14ac:dyDescent="0.35">
      <c r="B23" s="21">
        <v>0.39999999974981137</v>
      </c>
      <c r="C23" s="6">
        <v>14.662762924497651</v>
      </c>
      <c r="D23" s="6">
        <v>0.67291053409042123</v>
      </c>
      <c r="E23" s="22">
        <v>6.4585467942531896</v>
      </c>
      <c r="F23" s="15">
        <v>0.80838964620720621</v>
      </c>
      <c r="G23" s="16">
        <v>3.8008553425741058</v>
      </c>
      <c r="H23" s="17">
        <v>0.80838964606987718</v>
      </c>
      <c r="I23" s="26">
        <v>3.8006531917278048</v>
      </c>
      <c r="J23" s="27">
        <v>0.39999999974981137</v>
      </c>
      <c r="K23" s="27">
        <v>14.66276308648564</v>
      </c>
      <c r="L23" s="27">
        <v>0.64925540479019461</v>
      </c>
      <c r="M23" s="28">
        <v>6.9897098467631409</v>
      </c>
    </row>
    <row r="24" spans="2:17" x14ac:dyDescent="0.35">
      <c r="B24" s="21">
        <v>0.4999999817094285</v>
      </c>
      <c r="C24" s="6">
        <v>13.328453433240201</v>
      </c>
      <c r="D24" s="6">
        <v>0.67291053433726777</v>
      </c>
      <c r="E24" s="22">
        <v>6.4585467958730236</v>
      </c>
      <c r="F24" s="15">
        <v>0.80838964620719833</v>
      </c>
      <c r="G24" s="16">
        <v>3.8008553430283318</v>
      </c>
      <c r="H24" s="17">
        <v>0.80838964606987718</v>
      </c>
      <c r="I24" s="26">
        <v>3.8006531917278048</v>
      </c>
      <c r="J24" s="27">
        <v>0.4999999817094285</v>
      </c>
      <c r="K24" s="27">
        <v>13.32845316866042</v>
      </c>
      <c r="L24" s="27">
        <v>0.65143963359262502</v>
      </c>
      <c r="M24" s="28">
        <v>6.9457796760005124</v>
      </c>
    </row>
    <row r="25" spans="2:17" x14ac:dyDescent="0.35">
      <c r="B25" s="21">
        <v>0.59999998317791747</v>
      </c>
      <c r="C25" s="6">
        <v>11.994143096229489</v>
      </c>
      <c r="D25" s="6">
        <v>0.67291053408166679</v>
      </c>
      <c r="E25" s="22">
        <v>6.4607969434937367</v>
      </c>
      <c r="F25" s="15">
        <v>0.80838964620720255</v>
      </c>
      <c r="G25" s="16">
        <v>3.80085584463566</v>
      </c>
      <c r="H25" s="17">
        <v>0.80838964607283359</v>
      </c>
      <c r="I25" s="26">
        <v>3.8006531917157562</v>
      </c>
      <c r="J25" s="27">
        <v>0.64925540479019506</v>
      </c>
      <c r="K25" s="27">
        <v>6.989707512677426</v>
      </c>
      <c r="L25" s="27">
        <v>0.64925540479145738</v>
      </c>
      <c r="M25" s="28">
        <v>6.989711038424276</v>
      </c>
    </row>
    <row r="26" spans="2:17" x14ac:dyDescent="0.35">
      <c r="B26" s="21">
        <v>0.77389179340867831</v>
      </c>
      <c r="C26" s="6">
        <v>4.4290967790397264</v>
      </c>
      <c r="D26" s="6">
        <v>0.77389179351605597</v>
      </c>
      <c r="E26" s="22">
        <v>4.4264297004361328</v>
      </c>
      <c r="F26" s="15">
        <v>0.80838964616440601</v>
      </c>
      <c r="G26" s="16">
        <v>3.8008536646750288</v>
      </c>
      <c r="H26" s="17">
        <v>0.80838964618299669</v>
      </c>
      <c r="I26" s="26">
        <v>3.800653192147458</v>
      </c>
      <c r="J26" s="27">
        <v>0.69999998464640634</v>
      </c>
      <c r="K26" s="27">
        <v>9.3166099416042023</v>
      </c>
      <c r="L26" s="27">
        <v>0.7423762347746351</v>
      </c>
      <c r="M26" s="28">
        <v>5.1234981227115091</v>
      </c>
    </row>
    <row r="27" spans="2:17" x14ac:dyDescent="0.35">
      <c r="B27" s="21">
        <v>0.80271270075707979</v>
      </c>
      <c r="C27" s="6">
        <v>3.8495268304306181</v>
      </c>
      <c r="D27" s="6">
        <v>0.80271270075846224</v>
      </c>
      <c r="E27" s="22">
        <v>3.8464462594896238</v>
      </c>
      <c r="F27" s="15">
        <v>0.80838964620720233</v>
      </c>
      <c r="G27" s="16">
        <v>3.8008554215031651</v>
      </c>
      <c r="H27" s="17">
        <v>0.80838964615141951</v>
      </c>
      <c r="I27" s="26">
        <v>3.8006531918673829</v>
      </c>
      <c r="J27" s="27">
        <v>0.80258902594240622</v>
      </c>
      <c r="K27" s="27">
        <v>3.9174425546676779</v>
      </c>
      <c r="L27" s="27">
        <v>0.80258902594269066</v>
      </c>
      <c r="M27" s="28">
        <v>3.9168920126434821</v>
      </c>
    </row>
    <row r="28" spans="2:17" x14ac:dyDescent="0.35">
      <c r="B28" s="23">
        <v>0.90380368990744575</v>
      </c>
      <c r="C28" s="24">
        <v>1.8886538625362359</v>
      </c>
      <c r="D28" s="24">
        <v>0.9038036899074392</v>
      </c>
      <c r="E28" s="25">
        <v>1.8886480199759981</v>
      </c>
      <c r="F28" s="18">
        <v>0.91608899012918021</v>
      </c>
      <c r="G28" s="19">
        <v>1.6424682436901039</v>
      </c>
      <c r="H28" s="20">
        <v>0.91608899000310318</v>
      </c>
      <c r="I28" s="29">
        <v>1.642462483262336</v>
      </c>
      <c r="J28" s="30">
        <v>0.903803689906164</v>
      </c>
      <c r="K28" s="30">
        <v>1.8886535624816849</v>
      </c>
      <c r="L28" s="30">
        <v>0.90380368990584103</v>
      </c>
      <c r="M28" s="31">
        <v>1.8886536834821219</v>
      </c>
    </row>
    <row r="47" spans="2:21" x14ac:dyDescent="0.35">
      <c r="B47" s="10" t="s">
        <v>159</v>
      </c>
      <c r="C47" s="11"/>
      <c r="D47" s="11" t="s">
        <v>160</v>
      </c>
      <c r="E47" s="12"/>
      <c r="F47" s="10" t="s">
        <v>161</v>
      </c>
      <c r="G47" s="11"/>
      <c r="H47" s="11" t="s">
        <v>162</v>
      </c>
      <c r="I47" s="12"/>
      <c r="J47" s="10" t="s">
        <v>163</v>
      </c>
      <c r="K47" s="11"/>
      <c r="L47" s="11" t="s">
        <v>164</v>
      </c>
      <c r="M47" s="12"/>
      <c r="S47" s="13" t="s">
        <v>158</v>
      </c>
      <c r="T47" t="s">
        <v>1</v>
      </c>
      <c r="U47" t="s">
        <v>6</v>
      </c>
    </row>
    <row r="48" spans="2:21" x14ac:dyDescent="0.35">
      <c r="B48" s="13" t="s">
        <v>158</v>
      </c>
      <c r="C48" t="s">
        <v>1</v>
      </c>
      <c r="D48" t="s">
        <v>158</v>
      </c>
      <c r="E48" s="14" t="s">
        <v>1</v>
      </c>
      <c r="F48" s="13" t="s">
        <v>158</v>
      </c>
      <c r="G48" t="s">
        <v>1</v>
      </c>
      <c r="H48" t="s">
        <v>158</v>
      </c>
      <c r="I48" s="14" t="s">
        <v>1</v>
      </c>
      <c r="J48" s="13" t="s">
        <v>158</v>
      </c>
      <c r="K48" t="s">
        <v>1</v>
      </c>
      <c r="L48" t="s">
        <v>158</v>
      </c>
      <c r="M48" s="14" t="s">
        <v>1</v>
      </c>
      <c r="S48" s="26">
        <v>0.99413758762068483</v>
      </c>
      <c r="T48" s="27">
        <v>0.25038515114845572</v>
      </c>
      <c r="U48" t="s">
        <v>161</v>
      </c>
    </row>
    <row r="49" spans="2:21" x14ac:dyDescent="0.35">
      <c r="B49" s="27">
        <v>0.2198600583527188</v>
      </c>
      <c r="C49" s="27">
        <v>8.9802979756927304</v>
      </c>
      <c r="D49" s="27">
        <v>0.99413758761973603</v>
      </c>
      <c r="E49" s="27">
        <v>0.25037226966013848</v>
      </c>
      <c r="F49" s="26">
        <v>0.99413758762068483</v>
      </c>
      <c r="G49" s="27">
        <v>0.25038515114845572</v>
      </c>
      <c r="H49" s="27">
        <v>0.99413758762068316</v>
      </c>
      <c r="I49" s="28">
        <v>0.25037183293625748</v>
      </c>
      <c r="J49" s="27">
        <v>0.2123462530353907</v>
      </c>
      <c r="K49" s="27">
        <v>9.6087994878395744</v>
      </c>
      <c r="L49" s="27">
        <v>0.21234625303539861</v>
      </c>
      <c r="M49" s="28">
        <v>9.6087997022165403</v>
      </c>
      <c r="S49" s="26">
        <v>0.99413758762078797</v>
      </c>
      <c r="T49" s="27">
        <v>0.25037163851087491</v>
      </c>
      <c r="U49" t="s">
        <v>161</v>
      </c>
    </row>
    <row r="50" spans="2:21" x14ac:dyDescent="0.35">
      <c r="B50" s="27">
        <v>0.2198600583527143</v>
      </c>
      <c r="C50" s="27">
        <v>8.9796329339166654</v>
      </c>
      <c r="D50" s="27">
        <v>0.99413758762068305</v>
      </c>
      <c r="E50" s="27">
        <v>0.25037182769087563</v>
      </c>
      <c r="F50" s="26">
        <v>0.99413758762078797</v>
      </c>
      <c r="G50" s="27">
        <v>0.25037163851087491</v>
      </c>
      <c r="H50" s="27">
        <v>0.99413758762068039</v>
      </c>
      <c r="I50" s="28">
        <v>0.25037186175217818</v>
      </c>
      <c r="J50" s="27">
        <v>0.21234625303512969</v>
      </c>
      <c r="K50" s="27">
        <v>9.6089488541879096</v>
      </c>
      <c r="L50" s="27">
        <v>0.2123462530352701</v>
      </c>
      <c r="M50" s="28">
        <v>9.6087991142431264</v>
      </c>
      <c r="S50" s="26">
        <v>0.99413758762079685</v>
      </c>
      <c r="T50" s="27">
        <v>0.2503717108766379</v>
      </c>
      <c r="U50" t="s">
        <v>161</v>
      </c>
    </row>
    <row r="51" spans="2:21" x14ac:dyDescent="0.35">
      <c r="B51" s="27">
        <v>0.4856862952153202</v>
      </c>
      <c r="C51" s="27">
        <v>2.3135030115141579</v>
      </c>
      <c r="D51" s="27">
        <v>0.99413758762067361</v>
      </c>
      <c r="E51" s="27">
        <v>0.2503716554090456</v>
      </c>
      <c r="F51" s="26">
        <v>0.99413758762079685</v>
      </c>
      <c r="G51" s="27">
        <v>0.2503717108766379</v>
      </c>
      <c r="H51" s="27">
        <v>0.99413758762067705</v>
      </c>
      <c r="I51" s="28">
        <v>0.25037170007984189</v>
      </c>
      <c r="J51" s="27">
        <v>0.4660705684544601</v>
      </c>
      <c r="K51" s="27">
        <v>9.1091271740895845</v>
      </c>
      <c r="L51" s="27">
        <v>0.46607056845448619</v>
      </c>
      <c r="M51" s="28">
        <v>9.1091266257143477</v>
      </c>
      <c r="S51" s="26">
        <v>0.99413758762079441</v>
      </c>
      <c r="T51" s="27">
        <v>0.25038519368490891</v>
      </c>
      <c r="U51" t="s">
        <v>161</v>
      </c>
    </row>
    <row r="52" spans="2:21" x14ac:dyDescent="0.35">
      <c r="B52" s="27">
        <v>0.48568629521532591</v>
      </c>
      <c r="C52" s="27">
        <v>2.3135029311418092</v>
      </c>
      <c r="D52" s="27">
        <v>0.99413758762067017</v>
      </c>
      <c r="E52" s="27">
        <v>0.25037179317195069</v>
      </c>
      <c r="F52" s="26">
        <v>0.99413758762079441</v>
      </c>
      <c r="G52" s="27">
        <v>0.25038519368490891</v>
      </c>
      <c r="H52" s="27">
        <v>0.99413758762067739</v>
      </c>
      <c r="I52" s="28">
        <v>0.25037166506676228</v>
      </c>
      <c r="J52" s="27">
        <v>0.4660705684545699</v>
      </c>
      <c r="K52" s="27">
        <v>9.1091271281541992</v>
      </c>
      <c r="L52" s="27">
        <v>0.46607056845445721</v>
      </c>
      <c r="M52" s="28">
        <v>9.1091266257143584</v>
      </c>
      <c r="S52" s="26">
        <v>0.99413758762069016</v>
      </c>
      <c r="T52" s="27">
        <v>0.25037172646713352</v>
      </c>
      <c r="U52" t="s">
        <v>161</v>
      </c>
    </row>
    <row r="53" spans="2:21" x14ac:dyDescent="0.35">
      <c r="B53" s="27">
        <v>0.75821132093023003</v>
      </c>
      <c r="C53" s="27">
        <v>1.414795534342119</v>
      </c>
      <c r="D53" s="27">
        <v>0.99413758762068205</v>
      </c>
      <c r="E53" s="27">
        <v>0.25037166110590903</v>
      </c>
      <c r="F53" s="26">
        <v>0.99413758762069016</v>
      </c>
      <c r="G53" s="27">
        <v>0.25037172646713352</v>
      </c>
      <c r="H53" s="27">
        <v>0.9941375876206836</v>
      </c>
      <c r="I53" s="28">
        <v>0.25037171255485718</v>
      </c>
      <c r="J53" s="27">
        <v>0.75821132093022703</v>
      </c>
      <c r="K53" s="27">
        <v>1.41479471874873</v>
      </c>
      <c r="L53" s="27">
        <v>0.99413780581935918</v>
      </c>
      <c r="M53" s="28">
        <v>0.2503720945684127</v>
      </c>
      <c r="S53" s="26">
        <v>0.99413758762080096</v>
      </c>
      <c r="T53" s="27">
        <v>0.25037164905776771</v>
      </c>
      <c r="U53" t="s">
        <v>161</v>
      </c>
    </row>
    <row r="54" spans="2:21" x14ac:dyDescent="0.35">
      <c r="B54" s="27">
        <v>0.75821132093023591</v>
      </c>
      <c r="C54" s="27">
        <v>1.414828073101551</v>
      </c>
      <c r="D54" s="27">
        <v>0.99413758762068105</v>
      </c>
      <c r="E54" s="27">
        <v>0.2503718377657812</v>
      </c>
      <c r="F54" s="26">
        <v>0.99413758762080096</v>
      </c>
      <c r="G54" s="27">
        <v>0.25037164905776771</v>
      </c>
      <c r="H54" s="27">
        <v>0.9941375876206836</v>
      </c>
      <c r="I54" s="28">
        <v>0.25037172797426571</v>
      </c>
      <c r="J54" s="27">
        <v>0.75821132093022603</v>
      </c>
      <c r="K54" s="27">
        <v>1.4147949484214981</v>
      </c>
      <c r="L54" s="27">
        <v>0.99413758762068916</v>
      </c>
      <c r="M54" s="28">
        <v>0.2503719970463727</v>
      </c>
      <c r="S54" s="26">
        <v>0.99413758762078885</v>
      </c>
      <c r="T54" s="27">
        <v>0.25037170707713718</v>
      </c>
      <c r="U54" t="s">
        <v>161</v>
      </c>
    </row>
    <row r="55" spans="2:21" x14ac:dyDescent="0.35">
      <c r="B55" s="27">
        <v>0.75821132093034616</v>
      </c>
      <c r="C55" s="27">
        <v>1.414794688748225</v>
      </c>
      <c r="D55" s="27">
        <v>0.99413758762068205</v>
      </c>
      <c r="E55" s="27">
        <v>0.25037203008073161</v>
      </c>
      <c r="F55" s="26">
        <v>0.99413758762078885</v>
      </c>
      <c r="G55" s="27">
        <v>0.25037170707713718</v>
      </c>
      <c r="H55" s="27">
        <v>0.99413758762067916</v>
      </c>
      <c r="I55" s="28">
        <v>0.25037163338905799</v>
      </c>
      <c r="J55" s="27">
        <v>0.75821132093034616</v>
      </c>
      <c r="K55" s="27">
        <v>1.4147951416207121</v>
      </c>
      <c r="L55" s="27">
        <v>0.99413758762068083</v>
      </c>
      <c r="M55" s="28">
        <v>0.25037209433273511</v>
      </c>
      <c r="S55" s="26">
        <v>0.99413758762069016</v>
      </c>
      <c r="T55" s="27">
        <v>0.25037153293346298</v>
      </c>
      <c r="U55" t="s">
        <v>161</v>
      </c>
    </row>
    <row r="56" spans="2:21" x14ac:dyDescent="0.35">
      <c r="B56" s="27">
        <v>0.99413758762068205</v>
      </c>
      <c r="C56" s="27">
        <v>0.25037169662335068</v>
      </c>
      <c r="D56" s="27">
        <v>0.99413758762079685</v>
      </c>
      <c r="E56" s="27">
        <v>0.25037133640977699</v>
      </c>
      <c r="F56" s="26">
        <v>0.99413758762069016</v>
      </c>
      <c r="G56" s="27">
        <v>0.25037153293346298</v>
      </c>
      <c r="H56" s="27">
        <v>0.99413760893699643</v>
      </c>
      <c r="I56" s="28">
        <v>0.2503713364099816</v>
      </c>
      <c r="J56" s="27">
        <v>0.99413758762069104</v>
      </c>
      <c r="K56" s="27">
        <v>0.2503715470626609</v>
      </c>
      <c r="L56" s="27">
        <v>0.99413758762068305</v>
      </c>
      <c r="M56" s="28">
        <v>0.25037168822702283</v>
      </c>
      <c r="S56" s="29">
        <v>0.99413758762069204</v>
      </c>
      <c r="T56" s="30">
        <v>0.25037161181441581</v>
      </c>
      <c r="U56" t="s">
        <v>161</v>
      </c>
    </row>
    <row r="57" spans="2:21" x14ac:dyDescent="0.35">
      <c r="B57" s="27">
        <v>0.99413758762068083</v>
      </c>
      <c r="C57" s="27">
        <v>0.25037165052346771</v>
      </c>
      <c r="D57" s="27">
        <v>0.99413758762068816</v>
      </c>
      <c r="E57" s="27">
        <v>0.250371860667221</v>
      </c>
      <c r="F57" s="29">
        <v>0.99413758762069204</v>
      </c>
      <c r="G57" s="30">
        <v>0.25037161181441581</v>
      </c>
      <c r="H57" s="30">
        <v>0.99413759884448438</v>
      </c>
      <c r="I57" s="31">
        <v>0.25037133640997811</v>
      </c>
      <c r="J57" s="27">
        <v>0.99999999447354637</v>
      </c>
      <c r="K57" s="30">
        <v>8.0064792496897394E-2</v>
      </c>
      <c r="L57" s="30">
        <v>0.99413758762068039</v>
      </c>
      <c r="M57" s="31">
        <v>0.25037133640996762</v>
      </c>
      <c r="S57" s="27">
        <v>0.99413758762068316</v>
      </c>
      <c r="T57" s="28">
        <v>0.25037183293625748</v>
      </c>
      <c r="U57" t="s">
        <v>162</v>
      </c>
    </row>
    <row r="58" spans="2:21" x14ac:dyDescent="0.35">
      <c r="S58" s="27">
        <v>0.99413758762068039</v>
      </c>
      <c r="T58" s="28">
        <v>0.25037186175217818</v>
      </c>
      <c r="U58" t="s">
        <v>162</v>
      </c>
    </row>
    <row r="59" spans="2:21" x14ac:dyDescent="0.35">
      <c r="S59" s="27">
        <v>0.99413758762067705</v>
      </c>
      <c r="T59" s="28">
        <v>0.25037170007984189</v>
      </c>
      <c r="U59" t="s">
        <v>162</v>
      </c>
    </row>
    <row r="60" spans="2:21" x14ac:dyDescent="0.35">
      <c r="S60" s="27">
        <v>0.99413758762067739</v>
      </c>
      <c r="T60" s="28">
        <v>0.25037166506676228</v>
      </c>
      <c r="U60" t="s">
        <v>162</v>
      </c>
    </row>
    <row r="61" spans="2:21" x14ac:dyDescent="0.35">
      <c r="S61" s="27">
        <v>0.9941375876206836</v>
      </c>
      <c r="T61" s="28">
        <v>0.25037171255485718</v>
      </c>
      <c r="U61" t="s">
        <v>162</v>
      </c>
    </row>
    <row r="62" spans="2:21" x14ac:dyDescent="0.35">
      <c r="S62" s="27">
        <v>0.9941375876206836</v>
      </c>
      <c r="T62" s="28">
        <v>0.25037172797426571</v>
      </c>
      <c r="U62" t="s">
        <v>162</v>
      </c>
    </row>
    <row r="63" spans="2:21" x14ac:dyDescent="0.35">
      <c r="S63" s="27">
        <v>0.99413758762067916</v>
      </c>
      <c r="T63" s="28">
        <v>0.25037163338905799</v>
      </c>
      <c r="U63" t="s">
        <v>162</v>
      </c>
    </row>
    <row r="64" spans="2:21" x14ac:dyDescent="0.35">
      <c r="S64" s="27">
        <v>0.99413760893699643</v>
      </c>
      <c r="T64" s="28">
        <v>0.2503713364099816</v>
      </c>
      <c r="U64" t="s">
        <v>162</v>
      </c>
    </row>
    <row r="65" spans="13:21" x14ac:dyDescent="0.35">
      <c r="S65" s="30">
        <v>0.99413759884448438</v>
      </c>
      <c r="T65" s="31">
        <v>0.25037133640997811</v>
      </c>
      <c r="U65" t="s">
        <v>162</v>
      </c>
    </row>
    <row r="66" spans="13:21" x14ac:dyDescent="0.35">
      <c r="S66" s="27">
        <v>0.2198600583527188</v>
      </c>
      <c r="T66" s="27">
        <v>8.9802979756927304</v>
      </c>
      <c r="U66" t="s">
        <v>159</v>
      </c>
    </row>
    <row r="67" spans="13:21" x14ac:dyDescent="0.35">
      <c r="S67" s="27">
        <v>0.2198600583527143</v>
      </c>
      <c r="T67" s="27">
        <v>8.9796329339166654</v>
      </c>
      <c r="U67" t="s">
        <v>159</v>
      </c>
    </row>
    <row r="68" spans="13:21" x14ac:dyDescent="0.35">
      <c r="S68" s="27">
        <v>0.4856862952153202</v>
      </c>
      <c r="T68" s="27">
        <v>2.3135030115141579</v>
      </c>
      <c r="U68" t="s">
        <v>159</v>
      </c>
    </row>
    <row r="69" spans="13:21" x14ac:dyDescent="0.35">
      <c r="S69" s="27">
        <v>0.48568629521532591</v>
      </c>
      <c r="T69" s="27">
        <v>2.3135029311418092</v>
      </c>
      <c r="U69" t="s">
        <v>159</v>
      </c>
    </row>
    <row r="70" spans="13:21" x14ac:dyDescent="0.35">
      <c r="S70" s="27">
        <v>0.75821132093023003</v>
      </c>
      <c r="T70" s="27">
        <v>1.414795534342119</v>
      </c>
      <c r="U70" t="s">
        <v>159</v>
      </c>
    </row>
    <row r="71" spans="13:21" x14ac:dyDescent="0.35">
      <c r="S71" s="27">
        <v>0.75821132093023591</v>
      </c>
      <c r="T71" s="27">
        <v>1.414828073101551</v>
      </c>
      <c r="U71" t="s">
        <v>159</v>
      </c>
    </row>
    <row r="72" spans="13:21" x14ac:dyDescent="0.35">
      <c r="S72" s="27">
        <v>0.75821132093034616</v>
      </c>
      <c r="T72" s="27">
        <v>1.414794688748225</v>
      </c>
      <c r="U72" t="s">
        <v>159</v>
      </c>
    </row>
    <row r="73" spans="13:21" x14ac:dyDescent="0.35">
      <c r="S73" s="27">
        <v>0.99413758762068205</v>
      </c>
      <c r="T73" s="27">
        <v>0.25037169662335068</v>
      </c>
      <c r="U73" t="s">
        <v>159</v>
      </c>
    </row>
    <row r="74" spans="13:21" x14ac:dyDescent="0.35">
      <c r="S74" s="27">
        <v>0.99413758762068083</v>
      </c>
      <c r="T74" s="27">
        <v>0.25037165052346771</v>
      </c>
      <c r="U74" t="s">
        <v>159</v>
      </c>
    </row>
    <row r="75" spans="13:21" x14ac:dyDescent="0.35">
      <c r="S75" s="27">
        <v>0.99413758761973603</v>
      </c>
      <c r="T75" s="27">
        <v>0.25037226966013848</v>
      </c>
      <c r="U75" t="s">
        <v>160</v>
      </c>
    </row>
    <row r="76" spans="13:21" x14ac:dyDescent="0.35">
      <c r="S76" s="27">
        <v>0.99413758762068305</v>
      </c>
      <c r="T76" s="27">
        <v>0.25037182769087563</v>
      </c>
      <c r="U76" t="s">
        <v>160</v>
      </c>
    </row>
    <row r="77" spans="13:21" x14ac:dyDescent="0.35">
      <c r="M77" t="s">
        <v>47</v>
      </c>
      <c r="O77" t="s">
        <v>48</v>
      </c>
      <c r="S77" s="27">
        <v>0.99413758762067361</v>
      </c>
      <c r="T77" s="27">
        <v>0.2503716554090456</v>
      </c>
      <c r="U77" t="s">
        <v>160</v>
      </c>
    </row>
    <row r="78" spans="13:21" x14ac:dyDescent="0.35">
      <c r="S78" s="27">
        <v>0.99413758762067017</v>
      </c>
      <c r="T78" s="27">
        <v>0.25037179317195069</v>
      </c>
      <c r="U78" t="s">
        <v>160</v>
      </c>
    </row>
    <row r="79" spans="13:21" x14ac:dyDescent="0.35">
      <c r="M79" s="27">
        <v>0.2198600583527188</v>
      </c>
      <c r="N79" s="27">
        <v>8.9802979756927304</v>
      </c>
      <c r="O79">
        <v>0.99413758761973603</v>
      </c>
      <c r="P79" s="27">
        <v>0.25037226966013848</v>
      </c>
      <c r="S79" s="27">
        <v>0.99413758762068205</v>
      </c>
      <c r="T79" s="27">
        <v>0.25037166110590903</v>
      </c>
      <c r="U79" t="s">
        <v>160</v>
      </c>
    </row>
    <row r="80" spans="13:21" x14ac:dyDescent="0.35">
      <c r="M80" s="27">
        <v>0.2198600583527143</v>
      </c>
      <c r="N80" s="27">
        <v>8.9796329339166654</v>
      </c>
      <c r="O80">
        <v>0.99413758762068305</v>
      </c>
      <c r="P80" s="27">
        <v>0.25037182769087563</v>
      </c>
      <c r="S80" s="27">
        <v>0.99413758762068105</v>
      </c>
      <c r="T80" s="27">
        <v>0.2503718377657812</v>
      </c>
      <c r="U80" t="s">
        <v>160</v>
      </c>
    </row>
    <row r="81" spans="13:21" x14ac:dyDescent="0.35">
      <c r="M81" s="27">
        <v>0.4856862952153202</v>
      </c>
      <c r="N81" s="27">
        <v>2.3135030115141579</v>
      </c>
      <c r="O81">
        <v>0.99413758762067361</v>
      </c>
      <c r="P81" s="27">
        <v>0.2503716554090456</v>
      </c>
      <c r="S81" s="27">
        <v>0.99413758762068205</v>
      </c>
      <c r="T81" s="27">
        <v>0.25037203008073161</v>
      </c>
      <c r="U81" t="s">
        <v>160</v>
      </c>
    </row>
    <row r="82" spans="13:21" x14ac:dyDescent="0.35">
      <c r="M82" s="27">
        <v>0.48568629521532591</v>
      </c>
      <c r="N82" s="27">
        <v>2.3135029311418092</v>
      </c>
      <c r="O82">
        <v>0.99413758762067017</v>
      </c>
      <c r="P82" s="27">
        <v>0.25037179317195069</v>
      </c>
      <c r="S82" s="27">
        <v>0.99413758762079685</v>
      </c>
      <c r="T82" s="27">
        <v>0.25037133640977699</v>
      </c>
      <c r="U82" t="s">
        <v>160</v>
      </c>
    </row>
    <row r="83" spans="13:21" x14ac:dyDescent="0.35">
      <c r="M83" s="27">
        <v>0.75821132093023003</v>
      </c>
      <c r="N83" s="27">
        <v>1.414795534342119</v>
      </c>
      <c r="O83">
        <v>0.99413758762068205</v>
      </c>
      <c r="P83" s="27">
        <v>0.25037166110590903</v>
      </c>
      <c r="S83" s="27">
        <v>0.99413758762068816</v>
      </c>
      <c r="T83" s="27">
        <v>0.250371860667221</v>
      </c>
      <c r="U83" t="s">
        <v>160</v>
      </c>
    </row>
    <row r="84" spans="13:21" x14ac:dyDescent="0.35">
      <c r="M84" s="27">
        <v>0.75821132093023591</v>
      </c>
      <c r="N84" s="27">
        <v>1.414828073101551</v>
      </c>
      <c r="O84">
        <v>0.99413758762068105</v>
      </c>
      <c r="P84" s="27">
        <v>0.2503718377657812</v>
      </c>
      <c r="S84" s="27">
        <v>0.2123462530353907</v>
      </c>
      <c r="T84" s="27">
        <v>9.6087994878395744</v>
      </c>
      <c r="U84" t="s">
        <v>163</v>
      </c>
    </row>
    <row r="85" spans="13:21" x14ac:dyDescent="0.35">
      <c r="M85" s="27">
        <v>0.75821132093034616</v>
      </c>
      <c r="N85" s="27">
        <v>1.414794688748225</v>
      </c>
      <c r="O85">
        <v>0.99413758762068205</v>
      </c>
      <c r="P85" s="27">
        <v>0.25037203008073161</v>
      </c>
      <c r="S85" s="27">
        <v>0.21234625303512969</v>
      </c>
      <c r="T85" s="27">
        <v>9.6089488541879096</v>
      </c>
      <c r="U85" t="s">
        <v>163</v>
      </c>
    </row>
    <row r="86" spans="13:21" x14ac:dyDescent="0.35">
      <c r="M86" s="27">
        <v>0.99413758762068205</v>
      </c>
      <c r="N86" s="27">
        <v>0.25037169662335068</v>
      </c>
      <c r="O86">
        <v>0.99413758762079685</v>
      </c>
      <c r="P86" s="27">
        <v>0.25037133640977699</v>
      </c>
      <c r="S86" s="27">
        <v>0.4660705684544601</v>
      </c>
      <c r="T86" s="27">
        <v>9.1091271740895845</v>
      </c>
      <c r="U86" t="s">
        <v>163</v>
      </c>
    </row>
    <row r="87" spans="13:21" x14ac:dyDescent="0.35">
      <c r="M87" s="27">
        <v>0.99413758762068083</v>
      </c>
      <c r="N87" s="27">
        <v>0.25037165052346771</v>
      </c>
      <c r="O87">
        <v>0.99413758762068816</v>
      </c>
      <c r="P87" s="27">
        <v>0.250371860667221</v>
      </c>
      <c r="S87" s="27">
        <v>0.4660705684545699</v>
      </c>
      <c r="T87" s="27">
        <v>9.1091271281541992</v>
      </c>
      <c r="U87" t="s">
        <v>163</v>
      </c>
    </row>
    <row r="88" spans="13:21" x14ac:dyDescent="0.35">
      <c r="M88" s="26">
        <v>0.99413758762068483</v>
      </c>
      <c r="N88" s="27">
        <v>0.25038515114845572</v>
      </c>
      <c r="O88">
        <v>0.99413758762068316</v>
      </c>
      <c r="P88" s="28">
        <v>0.25037183293625748</v>
      </c>
      <c r="S88" s="27">
        <v>0.75821132093022703</v>
      </c>
      <c r="T88" s="27">
        <v>1.41479471874873</v>
      </c>
      <c r="U88" t="s">
        <v>163</v>
      </c>
    </row>
    <row r="89" spans="13:21" x14ac:dyDescent="0.35">
      <c r="M89" s="26">
        <v>0.99413758762078797</v>
      </c>
      <c r="N89" s="27">
        <v>0.25037163851087491</v>
      </c>
      <c r="O89">
        <v>0.99413758762068039</v>
      </c>
      <c r="P89" s="28">
        <v>0.25037186175217818</v>
      </c>
      <c r="S89" s="27">
        <v>0.75821132093022603</v>
      </c>
      <c r="T89" s="27">
        <v>1.4147949484214981</v>
      </c>
      <c r="U89" t="s">
        <v>163</v>
      </c>
    </row>
    <row r="90" spans="13:21" x14ac:dyDescent="0.35">
      <c r="M90" s="26">
        <v>0.99413758762079685</v>
      </c>
      <c r="N90" s="27">
        <v>0.2503717108766379</v>
      </c>
      <c r="O90">
        <v>0.99413758762067705</v>
      </c>
      <c r="P90" s="28">
        <v>0.25037170007984189</v>
      </c>
      <c r="S90" s="27">
        <v>0.75821132093034616</v>
      </c>
      <c r="T90" s="27">
        <v>1.4147951416207121</v>
      </c>
      <c r="U90" t="s">
        <v>163</v>
      </c>
    </row>
    <row r="91" spans="13:21" x14ac:dyDescent="0.35">
      <c r="M91" s="26">
        <v>0.99413758762079441</v>
      </c>
      <c r="N91" s="27">
        <v>0.25038519368490891</v>
      </c>
      <c r="O91">
        <v>0.99413758762067739</v>
      </c>
      <c r="P91" s="28">
        <v>0.25037166506676228</v>
      </c>
      <c r="S91" s="27">
        <v>0.99413758762069104</v>
      </c>
      <c r="T91" s="27">
        <v>0.2503715470626609</v>
      </c>
      <c r="U91" t="s">
        <v>163</v>
      </c>
    </row>
    <row r="92" spans="13:21" x14ac:dyDescent="0.35">
      <c r="M92" s="26">
        <v>0.99413758762069016</v>
      </c>
      <c r="N92" s="27">
        <v>0.25037172646713352</v>
      </c>
      <c r="O92">
        <v>0.9941375876206836</v>
      </c>
      <c r="P92" s="28">
        <v>0.25037171255485718</v>
      </c>
      <c r="S92" s="27">
        <v>0.99999999447354637</v>
      </c>
      <c r="T92" s="30">
        <v>8.0064792496897394E-2</v>
      </c>
      <c r="U92" t="s">
        <v>163</v>
      </c>
    </row>
    <row r="93" spans="13:21" x14ac:dyDescent="0.35">
      <c r="M93" s="26">
        <v>0.99413758762080096</v>
      </c>
      <c r="N93" s="27">
        <v>0.25037164905776771</v>
      </c>
      <c r="O93">
        <v>0.9941375876206836</v>
      </c>
      <c r="P93" s="28">
        <v>0.25037172797426571</v>
      </c>
      <c r="S93" s="27">
        <v>0.15444266660857381</v>
      </c>
      <c r="T93" s="28">
        <v>17.74691014303464</v>
      </c>
      <c r="U93" t="s">
        <v>164</v>
      </c>
    </row>
    <row r="94" spans="13:21" x14ac:dyDescent="0.35">
      <c r="M94" s="26">
        <v>0.99413758762078885</v>
      </c>
      <c r="N94" s="27">
        <v>0.25037170707713718</v>
      </c>
      <c r="O94">
        <v>0.99413758762067916</v>
      </c>
      <c r="P94" s="28">
        <v>0.25037163338905799</v>
      </c>
      <c r="S94" s="27">
        <v>0.27631630458697071</v>
      </c>
      <c r="T94" s="28">
        <v>16.05136145414842</v>
      </c>
      <c r="U94" t="s">
        <v>164</v>
      </c>
    </row>
    <row r="95" spans="13:21" x14ac:dyDescent="0.35">
      <c r="M95" s="26">
        <v>0.99413758762069016</v>
      </c>
      <c r="N95" s="27">
        <v>0.25037153293346298</v>
      </c>
      <c r="O95">
        <v>0.99413760893699643</v>
      </c>
      <c r="P95" s="28">
        <v>0.2503713364099816</v>
      </c>
      <c r="S95" s="27">
        <v>0.39303568409742279</v>
      </c>
      <c r="T95" s="28">
        <v>14.458375964855611</v>
      </c>
      <c r="U95" t="s">
        <v>164</v>
      </c>
    </row>
    <row r="96" spans="13:21" x14ac:dyDescent="0.35">
      <c r="M96" s="29">
        <v>0.99413758762069204</v>
      </c>
      <c r="N96" s="30">
        <v>0.25037161181441581</v>
      </c>
      <c r="O96">
        <v>0.99413759884448438</v>
      </c>
      <c r="P96" s="31">
        <v>0.25037133640997811</v>
      </c>
      <c r="S96" s="27">
        <v>0.64925540479019461</v>
      </c>
      <c r="T96" s="28">
        <v>6.9897098467631409</v>
      </c>
      <c r="U96" t="s">
        <v>164</v>
      </c>
    </row>
    <row r="97" spans="13:21" x14ac:dyDescent="0.35">
      <c r="M97" s="27">
        <v>0.2123462530353907</v>
      </c>
      <c r="N97" s="27">
        <v>9.6087994878395744</v>
      </c>
      <c r="O97" s="27">
        <v>0.21234625303539861</v>
      </c>
      <c r="P97" s="28">
        <v>9.6087997022165403</v>
      </c>
      <c r="S97" s="27">
        <v>0.65143963359262502</v>
      </c>
      <c r="T97" s="28">
        <v>6.9457796760005124</v>
      </c>
      <c r="U97" t="s">
        <v>164</v>
      </c>
    </row>
    <row r="98" spans="13:21" x14ac:dyDescent="0.35">
      <c r="M98" s="27">
        <v>0.21234625303512969</v>
      </c>
      <c r="N98" s="27">
        <v>9.6089488541879096</v>
      </c>
      <c r="O98" s="27">
        <v>0.2123462530352701</v>
      </c>
      <c r="P98" s="28">
        <v>9.6087991142431264</v>
      </c>
      <c r="S98" s="27">
        <v>0.64925540479145738</v>
      </c>
      <c r="T98" s="28">
        <v>6.989711038424276</v>
      </c>
      <c r="U98" t="s">
        <v>164</v>
      </c>
    </row>
    <row r="99" spans="13:21" x14ac:dyDescent="0.35">
      <c r="M99" s="27">
        <v>0.4660705684544601</v>
      </c>
      <c r="N99" s="27">
        <v>9.1091271740895845</v>
      </c>
      <c r="O99" s="27">
        <v>0.46607056845448619</v>
      </c>
      <c r="P99" s="28">
        <v>9.1091266257143477</v>
      </c>
      <c r="S99" s="27">
        <v>0.7423762347746351</v>
      </c>
      <c r="T99" s="28">
        <v>5.1234981227115091</v>
      </c>
      <c r="U99" t="s">
        <v>164</v>
      </c>
    </row>
    <row r="100" spans="13:21" x14ac:dyDescent="0.35">
      <c r="M100" s="27">
        <v>0.4660705684545699</v>
      </c>
      <c r="N100" s="27">
        <v>9.1091271281541992</v>
      </c>
      <c r="O100" s="27">
        <v>0.46607056845445721</v>
      </c>
      <c r="P100" s="28">
        <v>9.1091266257143584</v>
      </c>
      <c r="S100" s="27">
        <v>0.80258902594269066</v>
      </c>
      <c r="T100" s="28">
        <v>3.9168920126434821</v>
      </c>
      <c r="U100" t="s">
        <v>164</v>
      </c>
    </row>
    <row r="101" spans="13:21" x14ac:dyDescent="0.35">
      <c r="M101" s="27">
        <v>0.75821132093022703</v>
      </c>
      <c r="N101" s="27">
        <v>1.41479471874873</v>
      </c>
      <c r="O101" s="27">
        <v>0.99413780581935918</v>
      </c>
      <c r="P101" s="28">
        <v>0.2503720945684127</v>
      </c>
      <c r="S101" s="30">
        <v>0.90380368990584103</v>
      </c>
      <c r="T101" s="31">
        <v>1.8886536834821219</v>
      </c>
      <c r="U101" t="s">
        <v>164</v>
      </c>
    </row>
    <row r="102" spans="13:21" x14ac:dyDescent="0.35">
      <c r="M102" s="27">
        <v>0.75821132093022603</v>
      </c>
      <c r="N102" s="27">
        <v>1.4147949484214981</v>
      </c>
      <c r="O102" s="27">
        <v>0.99413758762068916</v>
      </c>
      <c r="P102" s="28">
        <v>0.2503719970463727</v>
      </c>
    </row>
    <row r="103" spans="13:21" x14ac:dyDescent="0.35">
      <c r="M103" s="27">
        <v>0.75821132093034616</v>
      </c>
      <c r="N103" s="27">
        <v>1.4147951416207121</v>
      </c>
      <c r="O103" s="27">
        <v>0.99413758762068083</v>
      </c>
      <c r="P103" s="28">
        <v>0.25037209433273511</v>
      </c>
    </row>
    <row r="104" spans="13:21" x14ac:dyDescent="0.35">
      <c r="M104" s="27">
        <v>0.99413758762069104</v>
      </c>
      <c r="N104" s="27">
        <v>0.2503715470626609</v>
      </c>
      <c r="O104" s="27">
        <v>0.99413758762068305</v>
      </c>
      <c r="P104" s="28">
        <v>0.25037168822702283</v>
      </c>
    </row>
    <row r="105" spans="13:21" x14ac:dyDescent="0.35">
      <c r="M105" s="27">
        <v>0.99999999447354637</v>
      </c>
      <c r="N105" s="30">
        <v>8.0064792496897394E-2</v>
      </c>
      <c r="O105" s="30">
        <v>0.99413758762068039</v>
      </c>
      <c r="P105" s="31">
        <v>0.25037133640996762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E9829-7980-4F6F-A6C5-EF47CE57BABA}">
  <dimension ref="B5:M20"/>
  <sheetViews>
    <sheetView workbookViewId="0">
      <selection activeCell="R22" sqref="R22"/>
    </sheetView>
  </sheetViews>
  <sheetFormatPr defaultRowHeight="14.5" x14ac:dyDescent="0.35"/>
  <cols>
    <col min="4" max="5" width="10.36328125" bestFit="1" customWidth="1"/>
    <col min="6" max="7" width="9.08984375" bestFit="1" customWidth="1"/>
    <col min="8" max="8" width="10.36328125" bestFit="1" customWidth="1"/>
    <col min="9" max="12" width="9.08984375" bestFit="1" customWidth="1"/>
  </cols>
  <sheetData>
    <row r="5" spans="2:13" ht="15.5" x14ac:dyDescent="0.35">
      <c r="C5" s="33" t="s">
        <v>46</v>
      </c>
      <c r="D5" s="33">
        <v>10.639699999999999</v>
      </c>
      <c r="E5" s="33">
        <v>41.575000000000003</v>
      </c>
      <c r="F5" s="33">
        <v>26.698699999999999</v>
      </c>
      <c r="G5" s="33">
        <v>7.3936999999999999</v>
      </c>
      <c r="H5" s="33">
        <v>18.104700000000001</v>
      </c>
      <c r="I5" s="33">
        <v>14.635300000000001</v>
      </c>
      <c r="J5" s="33">
        <v>12.9337</v>
      </c>
      <c r="K5" s="33">
        <v>13.5517</v>
      </c>
      <c r="L5" s="33">
        <v>12.4093</v>
      </c>
    </row>
    <row r="6" spans="2:13" ht="15.5" x14ac:dyDescent="0.35">
      <c r="C6" s="33" t="s">
        <v>47</v>
      </c>
      <c r="D6" s="33">
        <v>24.800699999999999</v>
      </c>
      <c r="E6" s="33">
        <v>29.1647</v>
      </c>
      <c r="F6" s="33">
        <v>19.858699999999999</v>
      </c>
      <c r="G6" s="33">
        <v>18.6007</v>
      </c>
      <c r="H6" s="33">
        <v>26.494</v>
      </c>
      <c r="I6" s="33">
        <v>51.713700000000003</v>
      </c>
      <c r="J6" s="33">
        <v>24.559000000000001</v>
      </c>
      <c r="K6" s="33">
        <v>18.4313</v>
      </c>
      <c r="L6" s="33">
        <v>27.861999999999998</v>
      </c>
    </row>
    <row r="7" spans="2:13" ht="15.5" x14ac:dyDescent="0.35">
      <c r="C7" s="33" t="s">
        <v>48</v>
      </c>
      <c r="D7" s="33">
        <v>147.49469999999999</v>
      </c>
      <c r="E7" s="33">
        <v>105.1073</v>
      </c>
      <c r="F7" s="33">
        <v>84.447000000000003</v>
      </c>
      <c r="G7" s="33">
        <v>47.835299999999997</v>
      </c>
      <c r="H7" s="33">
        <v>146.5847</v>
      </c>
      <c r="I7" s="33">
        <v>134.59</v>
      </c>
      <c r="J7" s="33">
        <v>81.906000000000006</v>
      </c>
      <c r="K7" s="33">
        <v>53.069000000000003</v>
      </c>
      <c r="L7" s="33">
        <v>5.7869999999999999</v>
      </c>
    </row>
    <row r="11" spans="2:13" ht="15.5" x14ac:dyDescent="0.35">
      <c r="C11" s="33" t="s">
        <v>46</v>
      </c>
      <c r="D11" s="33" t="s">
        <v>47</v>
      </c>
      <c r="E11" s="33" t="s">
        <v>48</v>
      </c>
      <c r="F11" s="33"/>
      <c r="G11" s="33"/>
      <c r="H11" s="33"/>
      <c r="I11" s="33"/>
      <c r="J11" s="33"/>
      <c r="K11" s="33"/>
      <c r="L11" s="33"/>
      <c r="M11" s="33"/>
    </row>
    <row r="12" spans="2:13" ht="15.5" x14ac:dyDescent="0.35">
      <c r="B12">
        <v>10</v>
      </c>
      <c r="C12" s="33">
        <v>10.639699999999999</v>
      </c>
      <c r="D12" s="33">
        <v>24.800699999999999</v>
      </c>
      <c r="E12" s="33">
        <v>147.49469999999999</v>
      </c>
      <c r="F12" s="33"/>
      <c r="G12" s="33"/>
      <c r="H12" s="33"/>
      <c r="I12" s="33"/>
      <c r="J12" s="33"/>
      <c r="K12" s="33"/>
      <c r="L12" s="33"/>
      <c r="M12" s="33"/>
    </row>
    <row r="13" spans="2:13" ht="15.5" x14ac:dyDescent="0.35">
      <c r="B13">
        <v>20</v>
      </c>
      <c r="C13" s="33">
        <v>41.575000000000003</v>
      </c>
      <c r="D13" s="33">
        <v>29.1647</v>
      </c>
      <c r="E13" s="33">
        <v>105.1073</v>
      </c>
      <c r="F13" s="33"/>
      <c r="G13" s="33"/>
      <c r="H13" s="33"/>
      <c r="I13" s="33"/>
      <c r="J13" s="33"/>
      <c r="K13" s="33"/>
      <c r="L13" s="33"/>
      <c r="M13" s="33"/>
    </row>
    <row r="14" spans="2:13" ht="15.5" x14ac:dyDescent="0.35">
      <c r="B14">
        <v>30</v>
      </c>
      <c r="C14" s="33">
        <v>26.698699999999999</v>
      </c>
      <c r="D14" s="33">
        <v>19.858699999999999</v>
      </c>
      <c r="E14" s="33">
        <v>84.447000000000003</v>
      </c>
      <c r="F14" s="33"/>
      <c r="G14" s="33"/>
      <c r="H14" s="33"/>
      <c r="I14" s="33"/>
      <c r="J14" s="33"/>
      <c r="K14" s="33"/>
      <c r="L14" s="33"/>
      <c r="M14" s="33"/>
    </row>
    <row r="15" spans="2:13" ht="15.5" x14ac:dyDescent="0.35">
      <c r="B15">
        <v>40</v>
      </c>
      <c r="C15" s="33">
        <v>7.3936999999999999</v>
      </c>
      <c r="D15" s="33">
        <v>18.6007</v>
      </c>
      <c r="E15" s="33">
        <v>47.835299999999997</v>
      </c>
      <c r="F15" s="33"/>
      <c r="G15" s="33"/>
      <c r="H15" s="33"/>
      <c r="I15" s="33"/>
      <c r="J15" s="33"/>
      <c r="K15" s="33"/>
      <c r="L15" s="33"/>
      <c r="M15" s="33"/>
    </row>
    <row r="16" spans="2:13" ht="15.5" x14ac:dyDescent="0.35">
      <c r="B16">
        <v>50</v>
      </c>
      <c r="C16" s="33">
        <v>18.104700000000001</v>
      </c>
      <c r="D16" s="33">
        <v>26.494</v>
      </c>
      <c r="E16" s="33">
        <v>146.5847</v>
      </c>
      <c r="F16" s="33"/>
      <c r="G16" s="33"/>
      <c r="H16" s="33"/>
      <c r="I16" s="33"/>
      <c r="J16" s="33"/>
      <c r="K16" s="33"/>
      <c r="L16" s="33"/>
      <c r="M16" s="33"/>
    </row>
    <row r="17" spans="2:13" ht="15.5" x14ac:dyDescent="0.35">
      <c r="B17">
        <v>60</v>
      </c>
      <c r="C17" s="33">
        <v>14.635300000000001</v>
      </c>
      <c r="D17" s="33">
        <v>51.713700000000003</v>
      </c>
      <c r="E17" s="33">
        <v>134.59</v>
      </c>
      <c r="F17" s="33"/>
      <c r="G17" s="33"/>
      <c r="H17" s="33"/>
      <c r="I17" s="33"/>
      <c r="J17" s="33"/>
      <c r="K17" s="33"/>
      <c r="L17" s="33"/>
      <c r="M17" s="33"/>
    </row>
    <row r="18" spans="2:13" ht="15.5" x14ac:dyDescent="0.35">
      <c r="B18">
        <v>70</v>
      </c>
      <c r="C18" s="33">
        <v>12.9337</v>
      </c>
      <c r="D18" s="33">
        <v>24.559000000000001</v>
      </c>
      <c r="E18" s="33">
        <v>81.906000000000006</v>
      </c>
      <c r="F18" s="33"/>
      <c r="G18" s="33"/>
      <c r="H18" s="33"/>
      <c r="I18" s="33"/>
      <c r="J18" s="33"/>
      <c r="K18" s="33"/>
      <c r="L18" s="33"/>
      <c r="M18" s="33"/>
    </row>
    <row r="19" spans="2:13" ht="15.5" x14ac:dyDescent="0.35">
      <c r="B19">
        <v>80</v>
      </c>
      <c r="C19" s="33">
        <v>13.5517</v>
      </c>
      <c r="D19" s="33">
        <v>18.4313</v>
      </c>
      <c r="E19" s="33">
        <v>53.069000000000003</v>
      </c>
      <c r="F19" s="33"/>
      <c r="G19" s="33"/>
      <c r="H19" s="33"/>
      <c r="I19" s="33"/>
      <c r="J19" s="33"/>
      <c r="K19" s="33"/>
      <c r="L19" s="33"/>
      <c r="M19" s="33"/>
    </row>
    <row r="20" spans="2:13" ht="15.5" x14ac:dyDescent="0.35">
      <c r="B20">
        <v>90</v>
      </c>
      <c r="C20" s="33">
        <v>12.4093</v>
      </c>
      <c r="D20" s="33">
        <v>27.861999999999998</v>
      </c>
      <c r="E20" s="33">
        <v>5.7869999999999999</v>
      </c>
      <c r="F20" s="33"/>
      <c r="G20" s="33"/>
      <c r="H20" s="33"/>
      <c r="I20" s="33"/>
      <c r="J20" s="33"/>
      <c r="K20" s="33"/>
      <c r="L20" s="33"/>
      <c r="M20" s="3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iJR</vt:lpstr>
      <vt:lpstr>iJO</vt:lpstr>
      <vt:lpstr>iAF</vt:lpstr>
      <vt:lpstr>Tables</vt:lpstr>
      <vt:lpstr>All</vt:lpstr>
      <vt:lpstr>time</vt:lpstr>
      <vt:lpstr>OPTime</vt:lpstr>
      <vt:lpstr>strats</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Vindel</dc:creator>
  <cp:lastModifiedBy>Jose Vindel Garduno</cp:lastModifiedBy>
  <dcterms:created xsi:type="dcterms:W3CDTF">2023-09-08T09:16:19Z</dcterms:created>
  <dcterms:modified xsi:type="dcterms:W3CDTF">2024-02-22T16:20:19Z</dcterms:modified>
</cp:coreProperties>
</file>