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/Desktop/collaborations/casey_collab/go_update/"/>
    </mc:Choice>
  </mc:AlternateContent>
  <xr:revisionPtr revIDLastSave="0" documentId="8_{D6A3A3B2-B683-2B4C-A2C8-D59AADC12362}" xr6:coauthVersionLast="43" xr6:coauthVersionMax="43" xr10:uidLastSave="{00000000-0000-0000-0000-000000000000}"/>
  <bookViews>
    <workbookView xWindow="0" yWindow="460" windowWidth="22460" windowHeight="20540" xr2:uid="{00000000-000D-0000-FFFF-FFFF00000000}"/>
  </bookViews>
  <sheets>
    <sheet name="conA_6v0_threshold_down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3" i="1"/>
  <c r="C22" i="1"/>
  <c r="C21" i="1"/>
  <c r="C20" i="1"/>
  <c r="C19" i="1"/>
  <c r="C18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<sst xmlns="http://schemas.openxmlformats.org/spreadsheetml/2006/main" count="46" uniqueCount="45">
  <si>
    <t>FDR</t>
  </si>
  <si>
    <t>rRNA export from nucleus</t>
  </si>
  <si>
    <t>12 / 18</t>
  </si>
  <si>
    <t>87 / 172</t>
  </si>
  <si>
    <t>-LOG10(P-value)</t>
  </si>
  <si>
    <t>14 / 29</t>
  </si>
  <si>
    <t>4 / 14</t>
  </si>
  <si>
    <t>12 / 42</t>
  </si>
  <si>
    <t>6 / 29</t>
  </si>
  <si>
    <t>21 / 104</t>
  </si>
  <si>
    <t>7 /57</t>
  </si>
  <si>
    <t>11 /124</t>
  </si>
  <si>
    <t>Cytoplasmic translation</t>
  </si>
  <si>
    <t>Ribosomal small subunit assembly</t>
  </si>
  <si>
    <t>Polyphosphate metabolic process</t>
  </si>
  <si>
    <t>Ribosomal large subunit assembly</t>
  </si>
  <si>
    <t>Regulation of translational fidelity</t>
  </si>
  <si>
    <t>Maturation of LSU-rRNA</t>
  </si>
  <si>
    <t>Alpha-amino acid biosynthetic process</t>
  </si>
  <si>
    <t>Actual / Total</t>
  </si>
  <si>
    <t>Down-regulated</t>
  </si>
  <si>
    <t>Up-regulated</t>
  </si>
  <si>
    <t>Maturation of SSU-rRNA</t>
  </si>
  <si>
    <t>19 / 50</t>
  </si>
  <si>
    <t>10 / 17</t>
  </si>
  <si>
    <t>10 / 24</t>
  </si>
  <si>
    <t>21 / 109</t>
  </si>
  <si>
    <t>10 / 34</t>
  </si>
  <si>
    <t>6 / 11</t>
  </si>
  <si>
    <t>20 / 115</t>
  </si>
  <si>
    <t>10 / 38</t>
  </si>
  <si>
    <t>Oxidation-reduction process</t>
  </si>
  <si>
    <t>Cellular iron ion homeostasis</t>
  </si>
  <si>
    <t>Iron ion transmembrane transport</t>
  </si>
  <si>
    <t>Ergosterol biosynthetic process</t>
  </si>
  <si>
    <t>Cellular response to oxidative stress</t>
  </si>
  <si>
    <t>Cellular oxidant detoxification</t>
  </si>
  <si>
    <t>Cysteine metabolic process</t>
  </si>
  <si>
    <t>Siderophore transport</t>
  </si>
  <si>
    <t>Copper ion import</t>
  </si>
  <si>
    <t>Cellular response to nutrient levels</t>
  </si>
  <si>
    <t>Methionine biosynthetic process</t>
  </si>
  <si>
    <t xml:space="preserve">GO Biological Process </t>
  </si>
  <si>
    <t>72 / 451</t>
  </si>
  <si>
    <t>7 /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</si>
</sst>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12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20" fillId="35" borderId="10" xfId="0" applyFont="1" applyFill="1" applyBorder="1" applyAlignment="1">
      <alignment vertical="center"/>
    </xf>
    <xf numFmtId="49" fontId="20" fillId="35" borderId="11" xfId="0" applyNumberFormat="1" applyFont="1" applyFill="1" applyBorder="1" applyAlignment="1">
      <alignment horizontal="center" vertical="center"/>
    </xf>
    <xf numFmtId="0" fontId="20" fillId="35" borderId="11" xfId="0" applyFont="1" applyFill="1" applyBorder="1" applyAlignment="1">
      <alignment horizontal="center" vertical="center"/>
    </xf>
    <xf numFmtId="0" fontId="20" fillId="36" borderId="10" xfId="0" applyFont="1" applyFill="1" applyBorder="1" applyAlignment="1">
      <alignment vertical="center"/>
    </xf>
    <xf numFmtId="49" fontId="20" fillId="36" borderId="11" xfId="0" applyNumberFormat="1" applyFont="1" applyFill="1" applyBorder="1" applyAlignment="1">
      <alignment horizontal="center" vertical="center"/>
    </xf>
    <xf numFmtId="0" fontId="20" fillId="36" borderId="11" xfId="0" applyFont="1" applyFill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0" fillId="0" borderId="11" xfId="0" applyFont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11" fontId="21" fillId="0" borderId="0" xfId="0" applyNumberFormat="1" applyFont="1"/>
    <xf numFmtId="11" fontId="21" fillId="36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F5" sqref="F5"/>
    </sheetView>
  </sheetViews>
  <sheetFormatPr baseColWidth="10" defaultRowHeight="16" x14ac:dyDescent="0.2"/>
  <cols>
    <col min="1" max="1" width="33.33203125" customWidth="1"/>
    <col min="2" max="2" width="15.83203125" customWidth="1"/>
    <col min="3" max="3" width="15.1640625" customWidth="1"/>
    <col min="5" max="5" width="10.83203125" customWidth="1"/>
  </cols>
  <sheetData>
    <row r="1" spans="1:4" ht="21" customHeight="1" x14ac:dyDescent="0.2">
      <c r="A1" s="1" t="s">
        <v>42</v>
      </c>
      <c r="B1" s="2" t="s">
        <v>19</v>
      </c>
      <c r="C1" s="3" t="s">
        <v>4</v>
      </c>
      <c r="D1" s="2" t="s">
        <v>0</v>
      </c>
    </row>
    <row r="2" spans="1:4" ht="21" customHeight="1" x14ac:dyDescent="0.2">
      <c r="A2" s="12" t="s">
        <v>20</v>
      </c>
      <c r="B2" s="13"/>
      <c r="C2" s="13"/>
      <c r="D2" s="13"/>
    </row>
    <row r="3" spans="1:4" ht="19" customHeight="1" x14ac:dyDescent="0.2">
      <c r="A3" s="4" t="s">
        <v>12</v>
      </c>
      <c r="B3" s="5" t="s">
        <v>3</v>
      </c>
      <c r="C3" s="6">
        <f>-LOG10(1.49E-85)</f>
        <v>84.82681373158772</v>
      </c>
      <c r="D3" s="16">
        <v>7.9100000000000006E-82</v>
      </c>
    </row>
    <row r="4" spans="1:4" ht="19" customHeight="1" x14ac:dyDescent="0.2">
      <c r="A4" s="7" t="s">
        <v>13</v>
      </c>
      <c r="B4" s="8" t="s">
        <v>5</v>
      </c>
      <c r="C4" s="9">
        <f>-LOG10(0.000000000000502)</f>
        <v>12.29929628285498</v>
      </c>
      <c r="D4" s="17">
        <v>7.4300000000000005E-11</v>
      </c>
    </row>
    <row r="5" spans="1:4" ht="19" customHeight="1" x14ac:dyDescent="0.2">
      <c r="A5" s="4" t="s">
        <v>22</v>
      </c>
      <c r="B5" s="5" t="s">
        <v>9</v>
      </c>
      <c r="C5" s="6">
        <f>-LOG10(0.00000000000104)</f>
        <v>11.982966660701219</v>
      </c>
      <c r="D5" s="16">
        <v>1.4600000000000001E-10</v>
      </c>
    </row>
    <row r="6" spans="1:4" ht="19" customHeight="1" x14ac:dyDescent="0.2">
      <c r="A6" s="7" t="s">
        <v>1</v>
      </c>
      <c r="B6" s="8" t="s">
        <v>2</v>
      </c>
      <c r="C6" s="9">
        <f>-LOG10(0.00000000000142)</f>
        <v>11.847711655616944</v>
      </c>
      <c r="D6" s="17">
        <v>1.95E-10</v>
      </c>
    </row>
    <row r="7" spans="1:4" ht="19" customHeight="1" x14ac:dyDescent="0.2">
      <c r="A7" s="4" t="s">
        <v>15</v>
      </c>
      <c r="B7" s="5" t="s">
        <v>7</v>
      </c>
      <c r="C7" s="6">
        <f>-LOG10(0.00000000344)</f>
        <v>8.4634415574284692</v>
      </c>
      <c r="D7" s="16">
        <v>3.9000000000000002E-7</v>
      </c>
    </row>
    <row r="8" spans="1:4" ht="19" customHeight="1" x14ac:dyDescent="0.2">
      <c r="A8" s="7" t="s">
        <v>16</v>
      </c>
      <c r="B8" s="8" t="s">
        <v>8</v>
      </c>
      <c r="C8" s="9">
        <f>-LOG10(0.000159)</f>
        <v>3.7986028756795487</v>
      </c>
      <c r="D8" s="17">
        <v>1.09E-2</v>
      </c>
    </row>
    <row r="9" spans="1:4" ht="19" customHeight="1" x14ac:dyDescent="0.2">
      <c r="A9" s="4" t="s">
        <v>18</v>
      </c>
      <c r="B9" s="5" t="s">
        <v>11</v>
      </c>
      <c r="C9" s="6">
        <f>-LOG10(0.000371)</f>
        <v>3.4306260903849539</v>
      </c>
      <c r="D9" s="16">
        <v>2.3300000000000001E-2</v>
      </c>
    </row>
    <row r="10" spans="1:4" ht="19" customHeight="1" x14ac:dyDescent="0.2">
      <c r="A10" s="7" t="s">
        <v>14</v>
      </c>
      <c r="B10" s="8" t="s">
        <v>6</v>
      </c>
      <c r="C10" s="9">
        <f>-LOG10(0.000755)</f>
        <v>3.1220530483708115</v>
      </c>
      <c r="D10" s="17">
        <v>4.3200000000000002E-2</v>
      </c>
    </row>
    <row r="11" spans="1:4" ht="19" customHeight="1" x14ac:dyDescent="0.2">
      <c r="A11" s="4" t="s">
        <v>17</v>
      </c>
      <c r="B11" s="5" t="s">
        <v>10</v>
      </c>
      <c r="C11" s="6">
        <f>-LOG10(0.000795)</f>
        <v>3.0996328713435295</v>
      </c>
      <c r="D11" s="16">
        <v>4.4999999999999998E-2</v>
      </c>
    </row>
    <row r="12" spans="1:4" ht="21" customHeight="1" x14ac:dyDescent="0.2">
      <c r="A12" s="14" t="s">
        <v>21</v>
      </c>
      <c r="B12" s="15"/>
      <c r="C12" s="15"/>
      <c r="D12" s="15"/>
    </row>
    <row r="13" spans="1:4" ht="19" customHeight="1" x14ac:dyDescent="0.2">
      <c r="A13" s="7" t="s">
        <v>31</v>
      </c>
      <c r="B13" s="9" t="s">
        <v>43</v>
      </c>
      <c r="C13" s="9">
        <f>-LOG10(0.000000000412)</f>
        <v>9.3851027839668646</v>
      </c>
      <c r="D13" s="17">
        <v>2.4400000000000001E-7</v>
      </c>
    </row>
    <row r="14" spans="1:4" ht="19" customHeight="1" x14ac:dyDescent="0.2">
      <c r="A14" s="10" t="s">
        <v>32</v>
      </c>
      <c r="B14" s="11" t="s">
        <v>23</v>
      </c>
      <c r="C14" s="11">
        <f>-LOG10(0.000000044)</f>
        <v>7.356547323513813</v>
      </c>
      <c r="D14" s="16">
        <v>1.0200000000000001E-5</v>
      </c>
    </row>
    <row r="15" spans="1:4" ht="19" customHeight="1" x14ac:dyDescent="0.2">
      <c r="A15" s="7" t="s">
        <v>33</v>
      </c>
      <c r="B15" s="9" t="s">
        <v>24</v>
      </c>
      <c r="C15" s="9">
        <f>-LOG10(0.00000386)</f>
        <v>5.4134126953282449</v>
      </c>
      <c r="D15" s="17">
        <v>5.1400000000000003E-4</v>
      </c>
    </row>
    <row r="16" spans="1:4" ht="19" customHeight="1" x14ac:dyDescent="0.2">
      <c r="A16" s="10" t="s">
        <v>34</v>
      </c>
      <c r="B16" s="11" t="s">
        <v>25</v>
      </c>
      <c r="C16" s="11">
        <f>-LOG10(0.0000396)</f>
        <v>4.4023048140744878</v>
      </c>
      <c r="D16" s="16">
        <v>3.46E-3</v>
      </c>
    </row>
    <row r="17" spans="1:4" ht="19" customHeight="1" x14ac:dyDescent="0.2">
      <c r="A17" s="7" t="s">
        <v>35</v>
      </c>
      <c r="B17" s="9" t="s">
        <v>26</v>
      </c>
      <c r="C17" s="9">
        <f>-LOG10(0.0000881)</f>
        <v>4.0550240915879519</v>
      </c>
      <c r="D17" s="17">
        <v>6.43E-3</v>
      </c>
    </row>
    <row r="18" spans="1:4" ht="19" customHeight="1" x14ac:dyDescent="0.2">
      <c r="A18" s="10" t="s">
        <v>36</v>
      </c>
      <c r="B18" s="11" t="s">
        <v>27</v>
      </c>
      <c r="C18" s="11">
        <f>-LOG10(0.000416)</f>
        <v>3.3809066693732572</v>
      </c>
      <c r="D18" s="16">
        <v>2.2200000000000001E-2</v>
      </c>
    </row>
    <row r="19" spans="1:4" ht="19" customHeight="1" x14ac:dyDescent="0.2">
      <c r="A19" s="7" t="s">
        <v>37</v>
      </c>
      <c r="B19" s="8" t="s">
        <v>44</v>
      </c>
      <c r="C19" s="9">
        <f>-LOG10(0.00106)</f>
        <v>2.9746941347352296</v>
      </c>
      <c r="D19" s="17">
        <v>4.5900000000000003E-2</v>
      </c>
    </row>
    <row r="20" spans="1:4" ht="19" customHeight="1" x14ac:dyDescent="0.2">
      <c r="A20" s="10" t="s">
        <v>38</v>
      </c>
      <c r="B20" s="11" t="s">
        <v>28</v>
      </c>
      <c r="C20" s="11">
        <f>-LOG10(0.000495)</f>
        <v>3.3053948010664311</v>
      </c>
      <c r="D20" s="16">
        <v>2.5100000000000001E-2</v>
      </c>
    </row>
    <row r="21" spans="1:4" ht="19" customHeight="1" x14ac:dyDescent="0.2">
      <c r="A21" s="7" t="s">
        <v>39</v>
      </c>
      <c r="B21" s="9" t="s">
        <v>28</v>
      </c>
      <c r="C21" s="9">
        <f>-LOG10(0.000495)</f>
        <v>3.3053948010664311</v>
      </c>
      <c r="D21" s="17">
        <v>2.4899999999999999E-2</v>
      </c>
    </row>
    <row r="22" spans="1:4" ht="19" customHeight="1" x14ac:dyDescent="0.2">
      <c r="A22" s="10" t="s">
        <v>40</v>
      </c>
      <c r="B22" s="11" t="s">
        <v>29</v>
      </c>
      <c r="C22" s="11">
        <f>-LOG10(0.000527)</f>
        <v>3.2781893847874533</v>
      </c>
      <c r="D22" s="16">
        <v>2.5999999999999999E-2</v>
      </c>
    </row>
    <row r="23" spans="1:4" ht="19" customHeight="1" x14ac:dyDescent="0.2">
      <c r="A23" s="7" t="s">
        <v>41</v>
      </c>
      <c r="B23" s="9" t="s">
        <v>30</v>
      </c>
      <c r="C23" s="9">
        <f>-LOG10(0.000867)</f>
        <v>3.0619809025237896</v>
      </c>
      <c r="D23" s="17">
        <v>3.95E-2</v>
      </c>
    </row>
  </sheetData>
  <sortState xmlns:xlrd2="http://schemas.microsoft.com/office/spreadsheetml/2017/richdata2" ref="A3:D12">
    <sortCondition descending="1" ref="C1"/>
  </sortState>
  <mergeCells count="2">
    <mergeCell ref="A2:D2"/>
    <mergeCell ref="A12:D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conA_6v0_threshold_down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2019-03-28T19:28:53Z</dcterms:created>
  <dcterms:modified xsi:type="dcterms:W3CDTF">2019-04-19T01:10:42Z</dcterms:modified>
</cp:coreProperties>
</file>