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erJ\Documents\jweber\Master-Thesis\Documents\"/>
    </mc:Choice>
  </mc:AlternateContent>
  <xr:revisionPtr revIDLastSave="0" documentId="8_{3CDFD9DD-D7C9-42D1-95ED-ACEAF397A138}" xr6:coauthVersionLast="44" xr6:coauthVersionMax="44" xr10:uidLastSave="{00000000-0000-0000-0000-000000000000}"/>
  <bookViews>
    <workbookView xWindow="-120" yWindow="-120" windowWidth="29040" windowHeight="17640" tabRatio="500" xr2:uid="{00000000-000D-0000-FFFF-FFFF00000000}"/>
  </bookViews>
  <sheets>
    <sheet name="Prüfungspass" sheetId="1" r:id="rId1"/>
    <sheet name="Gesamtnotenberechnu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2" l="1"/>
  <c r="D9" i="2"/>
  <c r="D8" i="2"/>
  <c r="F141" i="1"/>
  <c r="E141" i="1"/>
  <c r="D12" i="2" s="1"/>
  <c r="H140" i="1"/>
  <c r="H139" i="1"/>
  <c r="H138" i="1"/>
  <c r="H137" i="1"/>
  <c r="H136" i="1"/>
  <c r="H132" i="1"/>
  <c r="H131" i="1"/>
  <c r="H130" i="1"/>
  <c r="H129" i="1"/>
  <c r="H128" i="1"/>
  <c r="H124" i="1"/>
  <c r="H123" i="1"/>
  <c r="H122" i="1"/>
  <c r="H121" i="1"/>
  <c r="H120" i="1"/>
  <c r="H116" i="1"/>
  <c r="H115" i="1"/>
  <c r="H114" i="1"/>
  <c r="H113" i="1"/>
  <c r="H112" i="1"/>
  <c r="H141" i="1" s="1"/>
  <c r="I142" i="1" s="1"/>
  <c r="F99" i="1"/>
  <c r="E99" i="1"/>
  <c r="H98" i="1"/>
  <c r="H97" i="1"/>
  <c r="H96" i="1"/>
  <c r="H95" i="1"/>
  <c r="H94" i="1"/>
  <c r="H93" i="1"/>
  <c r="H92" i="1"/>
  <c r="H91" i="1"/>
  <c r="H90" i="1"/>
  <c r="H99" i="1" s="1"/>
  <c r="I100" i="1" s="1"/>
  <c r="F65" i="1"/>
  <c r="E65" i="1"/>
  <c r="H64" i="1"/>
  <c r="H63" i="1"/>
  <c r="H61" i="1"/>
  <c r="H60" i="1"/>
  <c r="H58" i="1"/>
  <c r="H57" i="1"/>
  <c r="H65" i="1" s="1"/>
  <c r="I66" i="1" s="1"/>
  <c r="F50" i="1"/>
  <c r="E50" i="1"/>
  <c r="H49" i="1"/>
  <c r="H47" i="1"/>
  <c r="H45" i="1"/>
  <c r="H43" i="1"/>
  <c r="H42" i="1"/>
  <c r="H41" i="1"/>
  <c r="H40" i="1"/>
  <c r="H39" i="1"/>
  <c r="H38" i="1"/>
  <c r="H37" i="1"/>
  <c r="H36" i="1"/>
  <c r="H35" i="1"/>
  <c r="H34" i="1"/>
  <c r="H50" i="1" s="1"/>
  <c r="I51" i="1" s="1"/>
  <c r="F25" i="1"/>
  <c r="D15" i="2" s="1"/>
  <c r="E25" i="1"/>
  <c r="H24" i="1"/>
  <c r="H23" i="1"/>
  <c r="H22" i="1"/>
  <c r="H21" i="1"/>
  <c r="H25" i="1" s="1"/>
  <c r="D11" i="2" l="1"/>
  <c r="D14" i="2" s="1"/>
  <c r="D13" i="2" s="1"/>
  <c r="I26" i="1"/>
</calcChain>
</file>

<file path=xl/sharedStrings.xml><?xml version="1.0" encoding="utf-8"?>
<sst xmlns="http://schemas.openxmlformats.org/spreadsheetml/2006/main" count="209" uniqueCount="112">
  <si>
    <t>Name:</t>
  </si>
  <si>
    <t>Weber</t>
  </si>
  <si>
    <t>PRÜFUNGSPASS</t>
  </si>
  <si>
    <t>Vorname:</t>
  </si>
  <si>
    <t>Jakob</t>
  </si>
  <si>
    <t>geb. am:</t>
  </si>
  <si>
    <t>26.02.1994</t>
  </si>
  <si>
    <t>Master COMPUTATIONAL SCIENCE</t>
  </si>
  <si>
    <t>Matr. Nr.:</t>
  </si>
  <si>
    <t>A - Naturwissenschaften</t>
  </si>
  <si>
    <r>
      <rPr>
        <sz val="11"/>
        <color rgb="FF000000"/>
        <rFont val="Calibri"/>
        <family val="2"/>
        <charset val="1"/>
      </rPr>
      <t xml:space="preserve">Telefonnummer:
</t>
    </r>
    <r>
      <rPr>
        <sz val="9"/>
        <color rgb="FF000000"/>
        <rFont val="Calibri"/>
        <family val="2"/>
        <charset val="1"/>
      </rPr>
      <t>(optional)</t>
    </r>
  </si>
  <si>
    <t>Bearbeitungsdatum:</t>
  </si>
  <si>
    <t>CORE-PROGRAMM (42 ECTS)</t>
  </si>
  <si>
    <t>PM-CCNW1: Computational Concepts in der Naturwissenschaft Teil 1 (12 ECTS)</t>
  </si>
  <si>
    <t>Lehrveranstaltung</t>
  </si>
  <si>
    <t>Typ</t>
  </si>
  <si>
    <t>ECTS</t>
  </si>
  <si>
    <t>Datum</t>
  </si>
  <si>
    <t>Note</t>
  </si>
  <si>
    <t>Produkt</t>
  </si>
  <si>
    <t>CO-AST1: Computational Concepts in Astronomy and Geosciences I</t>
  </si>
  <si>
    <t>VO</t>
  </si>
  <si>
    <t>13.03.2018</t>
  </si>
  <si>
    <t>CO-PHY1 Computational Concepts in Physics I</t>
  </si>
  <si>
    <t>05.03.2020</t>
  </si>
  <si>
    <t>CO-CHE1 Computational Concepts in Chemistry I</t>
  </si>
  <si>
    <t>07.02.2018</t>
  </si>
  <si>
    <t>CO-BIO1 Computational Concepts in Biology I</t>
  </si>
  <si>
    <t>05.04.2018</t>
  </si>
  <si>
    <t>Summe ECTS│Modul-Abschlussdatum│Summe Produkt</t>
  </si>
  <si>
    <t>Modul-Note:</t>
  </si>
  <si>
    <t>WMG MAT-INF-CCNW2: Mathematik, Informatik, Computational Concepts in der Naturwissenschaft Teil 2 (12 ECTS)</t>
  </si>
  <si>
    <r>
      <rPr>
        <sz val="11"/>
        <color rgb="FF000000"/>
        <rFont val="Calibri"/>
        <family val="2"/>
        <charset val="1"/>
      </rPr>
      <t xml:space="preserve">Es sind Module im Ausmaß von </t>
    </r>
    <r>
      <rPr>
        <sz val="11"/>
        <color rgb="FFFF0000"/>
        <rFont val="Calibri"/>
        <family val="2"/>
        <charset val="1"/>
      </rPr>
      <t>insgesamt 12 ECTS</t>
    </r>
    <r>
      <rPr>
        <sz val="11"/>
        <color rgb="FF000000"/>
        <rFont val="Calibri"/>
        <family val="2"/>
        <charset val="1"/>
      </rPr>
      <t xml:space="preserve"> zu absolvieren.</t>
    </r>
  </si>
  <si>
    <t>CO-MAT 3 Advanced Courses in Mathematics</t>
  </si>
  <si>
    <t>Numerische Methoden III</t>
  </si>
  <si>
    <t>05.09.2018</t>
  </si>
  <si>
    <t>Numerische Methoden IV</t>
  </si>
  <si>
    <t>CO-INF 2 Advanced Courses in Computer Science I</t>
  </si>
  <si>
    <t>Databases and Processing of Large Data Sets</t>
  </si>
  <si>
    <t>Übungen zu Databases and Processing of Large Data Sets</t>
  </si>
  <si>
    <t>UE</t>
  </si>
  <si>
    <t>CO-INF 3 Advanced Courses in Computer Science II</t>
  </si>
  <si>
    <t>Computer Architecture and High Performance Computing</t>
  </si>
  <si>
    <t>VU</t>
  </si>
  <si>
    <t>Algorithms and Data Structures</t>
  </si>
  <si>
    <t>CO-AST 2 Computational Concepts in Astronomy and Geosciences II</t>
  </si>
  <si>
    <t>Computational Concepts in Astronomy and Geosciences II</t>
  </si>
  <si>
    <t>CO-PHY 2 Computational Concepts in Physics II</t>
  </si>
  <si>
    <t>Computational Concepts in Physics II</t>
  </si>
  <si>
    <t>13.05.2019</t>
  </si>
  <si>
    <t>CO-CHE 2 Computational Concepts in Chemistry II</t>
  </si>
  <si>
    <t>Computational Concepts in Chemistry II</t>
  </si>
  <si>
    <t>11.05.2018</t>
  </si>
  <si>
    <t>CO-BIO 2 Computational Concepts in Biology II</t>
  </si>
  <si>
    <t>Computational Concepts in Biology II</t>
  </si>
  <si>
    <t>APMG 2a: Basic Courses in Mathematics and Computer Science (18 ECTS)</t>
  </si>
  <si>
    <t>CO-MAT 1 Introductory Courses in Mathematics I</t>
  </si>
  <si>
    <t>Numerische Methoden I</t>
  </si>
  <si>
    <t>04.01.2018</t>
  </si>
  <si>
    <t>Übungen zu Numerische Methoden I</t>
  </si>
  <si>
    <t>24.11.2017</t>
  </si>
  <si>
    <t>CO-MAT 2 Introductory Courses in Mathematics II</t>
  </si>
  <si>
    <t>Numerische Methoden II</t>
  </si>
  <si>
    <t>28.02.2020</t>
  </si>
  <si>
    <t>Übungen zu Numerische Methoden II</t>
  </si>
  <si>
    <t>29.01.2018</t>
  </si>
  <si>
    <t>CO-INF 1 Introductory Courses in Computer Science</t>
  </si>
  <si>
    <t>Programmierung Languages and Software Engineering</t>
  </si>
  <si>
    <t>06.02.2018</t>
  </si>
  <si>
    <t>Übungen zu Programming Languages and Software Engineering</t>
  </si>
  <si>
    <t>SHELL-PROGRAMM (48 ECTS)</t>
  </si>
  <si>
    <t>Shell-Schwerpunkt (24 ECTS)</t>
  </si>
  <si>
    <r>
      <rPr>
        <sz val="11"/>
        <color rgb="FF000000"/>
        <rFont val="Calibri"/>
        <family val="2"/>
        <charset val="1"/>
      </rPr>
      <t xml:space="preserve">Vertiefung in </t>
    </r>
    <r>
      <rPr>
        <sz val="11"/>
        <color rgb="FFFF0000"/>
        <rFont val="Calibri"/>
        <family val="2"/>
        <charset val="1"/>
      </rPr>
      <t>einem</t>
    </r>
    <r>
      <rPr>
        <sz val="11"/>
        <color rgb="FF000000"/>
        <rFont val="Calibri"/>
        <family val="2"/>
        <charset val="1"/>
      </rPr>
      <t xml:space="preserve"> der folgenden sechs Schwerpunkte:</t>
    </r>
  </si>
  <si>
    <t>Mathematik                                            Informatik</t>
  </si>
  <si>
    <t>Astronomie                                             Physik</t>
  </si>
  <si>
    <t>Chemie                                                     Biologie</t>
  </si>
  <si>
    <t>gewähltes Schwerpunktsfach:</t>
  </si>
  <si>
    <t>Informatik</t>
  </si>
  <si>
    <t>Data Mining</t>
  </si>
  <si>
    <t>31.01.2019</t>
  </si>
  <si>
    <t>Foundations of Data Analysis</t>
  </si>
  <si>
    <t>23.07.2018</t>
  </si>
  <si>
    <t>Parallel Computing</t>
  </si>
  <si>
    <t>01.07.2019</t>
  </si>
  <si>
    <t>Numerical Algorithms</t>
  </si>
  <si>
    <t>29.01.2019</t>
  </si>
  <si>
    <t>Computational Optimisation</t>
  </si>
  <si>
    <t>08.03.2019</t>
  </si>
  <si>
    <t>Shell-Ergänzung (24 ECTS)</t>
  </si>
  <si>
    <r>
      <rPr>
        <sz val="11"/>
        <color rgb="FF000000"/>
        <rFont val="Calibri"/>
        <family val="2"/>
        <charset val="1"/>
      </rPr>
      <t xml:space="preserve">Es sind Lehrveranstaltungen aus </t>
    </r>
    <r>
      <rPr>
        <sz val="11"/>
        <color rgb="FFFF0000"/>
        <rFont val="Calibri"/>
        <family val="2"/>
        <charset val="1"/>
      </rPr>
      <t>mindestens 3, aber höchstens 4</t>
    </r>
    <r>
      <rPr>
        <sz val="11"/>
        <color rgb="FF000000"/>
        <rFont val="Calibri"/>
        <family val="2"/>
        <charset val="1"/>
      </rPr>
      <t xml:space="preserve"> der 6 Schwerpunktsfächer zu wählen, die nicht mit dem Shell-Schwerpunkt ident  sein dürfen:</t>
    </r>
  </si>
  <si>
    <t>Mathematik</t>
  </si>
  <si>
    <t>Deep Learning</t>
  </si>
  <si>
    <t>11.12.2019</t>
  </si>
  <si>
    <t>Artificial Intelligence</t>
  </si>
  <si>
    <t>Chemie</t>
  </si>
  <si>
    <t>Modern Quantum Chemistry – Computer Exercises</t>
  </si>
  <si>
    <t>26.06.2018</t>
  </si>
  <si>
    <t>Übungen zu Chemieinformatik</t>
  </si>
  <si>
    <t>25.06.2019</t>
  </si>
  <si>
    <t>Chemieinformatik</t>
  </si>
  <si>
    <t>Physik</t>
  </si>
  <si>
    <t>Anerkennung von Lehrveranstaltungen</t>
  </si>
  <si>
    <t>PM S-E</t>
  </si>
  <si>
    <t>02.07.2018</t>
  </si>
  <si>
    <t>Summe Produkte:</t>
  </si>
  <si>
    <t>Summe ECTS:</t>
  </si>
  <si>
    <t>Abschlussprädikat:</t>
  </si>
  <si>
    <t>Notendurchschnitt:</t>
  </si>
  <si>
    <t>abgeschlossen am:</t>
  </si>
  <si>
    <t>Bestätigung SSC:</t>
  </si>
  <si>
    <t>SPL:</t>
  </si>
  <si>
    <t>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</si>
</sst>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00000000"/>
    <numFmt numFmtId="166" formatCode="000000000000"/>
    <numFmt numFmtId="167" formatCode="d/m/yyyy;@"/>
    <numFmt numFmtId="168" formatCode="0.0"/>
  </numFmts>
  <fonts count="1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A6A6A6"/>
        <bgColor rgb="FF9999FF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2" borderId="17" xfId="0" applyFont="1" applyFill="1" applyBorder="1" applyAlignment="1" applyProtection="1">
      <alignment horizontal="center" wrapText="1"/>
      <protection locked="0"/>
    </xf>
    <xf numFmtId="0" fontId="0" fillId="0" borderId="4" xfId="0" applyFont="1" applyBorder="1" applyAlignment="1" applyProtection="1">
      <alignment horizontal="left" vertical="center" wrapText="1"/>
    </xf>
    <xf numFmtId="0" fontId="0" fillId="2" borderId="34" xfId="0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left" vertical="center" wrapText="1"/>
    </xf>
    <xf numFmtId="0" fontId="6" fillId="0" borderId="9" xfId="0" applyFont="1" applyBorder="1" applyAlignment="1" applyProtection="1">
      <alignment horizontal="left" wrapText="1"/>
    </xf>
    <xf numFmtId="0" fontId="0" fillId="0" borderId="4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/>
    </xf>
    <xf numFmtId="164" fontId="0" fillId="0" borderId="11" xfId="0" applyNumberFormat="1" applyFont="1" applyBorder="1" applyAlignment="1" applyProtection="1">
      <alignment horizontal="center" vertical="center"/>
    </xf>
    <xf numFmtId="166" fontId="0" fillId="2" borderId="9" xfId="0" applyNumberFormat="1" applyFont="1" applyFill="1" applyBorder="1" applyAlignment="1" applyProtection="1">
      <alignment horizontal="center" vertical="center"/>
      <protection locked="0"/>
    </xf>
    <xf numFmtId="165" fontId="0" fillId="2" borderId="9" xfId="0" applyNumberFormat="1" applyFont="1" applyFill="1" applyBorder="1" applyAlignment="1" applyProtection="1">
      <alignment horizontal="center" vertical="center"/>
      <protection locked="0"/>
    </xf>
    <xf numFmtId="164" fontId="0" fillId="2" borderId="9" xfId="0" applyNumberFormat="1" applyFont="1" applyFill="1" applyBorder="1" applyAlignment="1" applyProtection="1">
      <alignment horizontal="center" vertical="center"/>
      <protection locked="0"/>
    </xf>
    <xf numFmtId="0" fontId="0" fillId="2" borderId="9" xfId="0" applyFont="1" applyFill="1" applyBorder="1" applyAlignment="1" applyProtection="1">
      <alignment horizontal="center" vertical="center"/>
      <protection locked="0"/>
    </xf>
    <xf numFmtId="49" fontId="0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Protection="1"/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/>
    </xf>
    <xf numFmtId="0" fontId="0" fillId="0" borderId="5" xfId="0" applyBorder="1" applyProtection="1"/>
    <xf numFmtId="0" fontId="0" fillId="0" borderId="1" xfId="0" applyFont="1" applyBorder="1" applyProtection="1"/>
    <xf numFmtId="0" fontId="0" fillId="0" borderId="6" xfId="0" applyFont="1" applyBorder="1" applyAlignment="1" applyProtection="1">
      <alignment horizontal="center" vertical="center"/>
    </xf>
    <xf numFmtId="0" fontId="1" fillId="0" borderId="4" xfId="0" applyFont="1" applyBorder="1" applyProtection="1"/>
    <xf numFmtId="0" fontId="0" fillId="0" borderId="8" xfId="0" applyFont="1" applyBorder="1" applyAlignment="1" applyProtection="1">
      <alignment horizontal="center" vertical="center"/>
    </xf>
    <xf numFmtId="0" fontId="0" fillId="0" borderId="4" xfId="0" applyFont="1" applyBorder="1" applyProtection="1"/>
    <xf numFmtId="0" fontId="0" fillId="0" borderId="10" xfId="0" applyFont="1" applyBorder="1" applyProtection="1"/>
    <xf numFmtId="0" fontId="0" fillId="0" borderId="9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13" xfId="0" applyBorder="1" applyProtection="1"/>
    <xf numFmtId="0" fontId="0" fillId="0" borderId="12" xfId="0" applyFont="1" applyBorder="1" applyAlignment="1" applyProtection="1">
      <alignment vertical="center"/>
    </xf>
    <xf numFmtId="167" fontId="0" fillId="0" borderId="12" xfId="0" applyNumberFormat="1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14" xfId="0" applyBorder="1" applyProtection="1"/>
    <xf numFmtId="0" fontId="3" fillId="0" borderId="0" xfId="0" applyFont="1" applyProtection="1"/>
    <xf numFmtId="0" fontId="3" fillId="0" borderId="1" xfId="0" applyFont="1" applyBorder="1" applyProtection="1"/>
    <xf numFmtId="0" fontId="4" fillId="0" borderId="2" xfId="0" applyFont="1" applyBorder="1" applyProtection="1"/>
    <xf numFmtId="0" fontId="3" fillId="0" borderId="2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Protection="1"/>
    <xf numFmtId="0" fontId="5" fillId="0" borderId="4" xfId="0" applyFont="1" applyBorder="1" applyProtection="1"/>
    <xf numFmtId="0" fontId="0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vertical="center"/>
    </xf>
    <xf numFmtId="0" fontId="0" fillId="0" borderId="18" xfId="0" applyFont="1" applyBorder="1" applyAlignment="1" applyProtection="1">
      <alignment horizontal="left" vertical="center"/>
    </xf>
    <xf numFmtId="0" fontId="0" fillId="0" borderId="19" xfId="0" applyFont="1" applyBorder="1" applyAlignment="1" applyProtection="1">
      <alignment horizontal="center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0" borderId="20" xfId="0" applyFont="1" applyBorder="1" applyAlignment="1" applyProtection="1">
      <alignment horizontal="center"/>
    </xf>
    <xf numFmtId="164" fontId="0" fillId="2" borderId="19" xfId="0" applyNumberFormat="1" applyFont="1" applyFill="1" applyBorder="1" applyAlignment="1" applyProtection="1">
      <alignment horizontal="center"/>
      <protection locked="0"/>
    </xf>
    <xf numFmtId="0" fontId="0" fillId="0" borderId="21" xfId="0" applyFont="1" applyBorder="1" applyAlignment="1" applyProtection="1">
      <alignment vertical="center" wrapText="1"/>
    </xf>
    <xf numFmtId="0" fontId="0" fillId="0" borderId="22" xfId="0" applyFont="1" applyBorder="1" applyAlignment="1" applyProtection="1">
      <alignment horizontal="center"/>
    </xf>
    <xf numFmtId="164" fontId="0" fillId="2" borderId="22" xfId="0" applyNumberFormat="1" applyFont="1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7" fillId="0" borderId="23" xfId="0" applyFont="1" applyBorder="1" applyAlignment="1" applyProtection="1">
      <alignment horizontal="center" wrapText="1"/>
    </xf>
    <xf numFmtId="0" fontId="0" fillId="0" borderId="24" xfId="0" applyFont="1" applyBorder="1" applyAlignment="1" applyProtection="1">
      <alignment horizontal="center"/>
    </xf>
    <xf numFmtId="164" fontId="0" fillId="0" borderId="24" xfId="0" applyNumberFormat="1" applyFont="1" applyBorder="1" applyAlignment="1" applyProtection="1">
      <alignment horizontal="center"/>
    </xf>
    <xf numFmtId="2" fontId="0" fillId="3" borderId="25" xfId="0" applyNumberFormat="1" applyFont="1" applyFill="1" applyBorder="1" applyAlignment="1" applyProtection="1">
      <alignment horizontal="center"/>
    </xf>
    <xf numFmtId="0" fontId="8" fillId="0" borderId="0" xfId="0" applyFont="1" applyBorder="1" applyAlignment="1" applyProtection="1">
      <alignment wrapTex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 wrapText="1"/>
    </xf>
    <xf numFmtId="2" fontId="0" fillId="3" borderId="26" xfId="0" applyNumberFormat="1" applyFill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0" fillId="0" borderId="27" xfId="0" applyFont="1" applyBorder="1" applyAlignment="1" applyProtection="1">
      <alignment wrapText="1"/>
    </xf>
    <xf numFmtId="0" fontId="0" fillId="0" borderId="28" xfId="0" applyFont="1" applyBorder="1" applyAlignment="1" applyProtection="1">
      <alignment horizontal="center"/>
    </xf>
    <xf numFmtId="0" fontId="0" fillId="2" borderId="28" xfId="0" applyFont="1" applyFill="1" applyBorder="1" applyAlignment="1" applyProtection="1">
      <alignment horizontal="center"/>
      <protection locked="0"/>
    </xf>
    <xf numFmtId="164" fontId="0" fillId="2" borderId="28" xfId="0" applyNumberFormat="1" applyFont="1" applyFill="1" applyBorder="1" applyAlignment="1" applyProtection="1">
      <alignment horizontal="center"/>
      <protection locked="0"/>
    </xf>
    <xf numFmtId="2" fontId="0" fillId="0" borderId="29" xfId="0" applyNumberFormat="1" applyFont="1" applyBorder="1" applyAlignment="1" applyProtection="1">
      <alignment horizontal="center"/>
    </xf>
    <xf numFmtId="2" fontId="0" fillId="0" borderId="30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0" fontId="0" fillId="0" borderId="27" xfId="0" applyFont="1" applyBorder="1" applyAlignment="1" applyProtection="1">
      <alignment vertical="center" wrapText="1"/>
    </xf>
    <xf numFmtId="0" fontId="0" fillId="0" borderId="28" xfId="0" applyFont="1" applyBorder="1" applyAlignment="1" applyProtection="1">
      <alignment horizontal="center" vertical="center"/>
    </xf>
    <xf numFmtId="0" fontId="0" fillId="2" borderId="28" xfId="0" applyFont="1" applyFill="1" applyBorder="1" applyAlignment="1" applyProtection="1">
      <alignment horizontal="center" vertical="center"/>
      <protection locked="0"/>
    </xf>
    <xf numFmtId="2" fontId="0" fillId="0" borderId="29" xfId="0" applyNumberFormat="1" applyFont="1" applyBorder="1" applyAlignment="1" applyProtection="1">
      <alignment horizontal="center" vertical="center"/>
    </xf>
    <xf numFmtId="164" fontId="0" fillId="2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5" fillId="0" borderId="0" xfId="0" applyFont="1" applyBorder="1" applyAlignment="1" applyProtection="1"/>
    <xf numFmtId="0" fontId="3" fillId="0" borderId="2" xfId="0" applyFont="1" applyBorder="1" applyProtection="1"/>
    <xf numFmtId="0" fontId="0" fillId="0" borderId="0" xfId="0" applyFont="1" applyBorder="1" applyProtection="1"/>
    <xf numFmtId="0" fontId="0" fillId="0" borderId="0" xfId="0" applyFont="1" applyBorder="1" applyAlignment="1" applyProtection="1"/>
    <xf numFmtId="0" fontId="0" fillId="0" borderId="5" xfId="0" applyFont="1" applyBorder="1" applyProtection="1"/>
    <xf numFmtId="0" fontId="5" fillId="0" borderId="4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0" fillId="0" borderId="4" xfId="0" applyFont="1" applyBorder="1" applyAlignment="1" applyProtection="1"/>
    <xf numFmtId="0" fontId="3" fillId="0" borderId="0" xfId="0" applyFont="1" applyBorder="1" applyAlignment="1" applyProtection="1"/>
    <xf numFmtId="0" fontId="3" fillId="0" borderId="5" xfId="0" applyFont="1" applyBorder="1" applyAlignment="1" applyProtection="1"/>
    <xf numFmtId="0" fontId="3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31" xfId="0" applyFont="1" applyBorder="1" applyAlignment="1" applyProtection="1"/>
    <xf numFmtId="0" fontId="0" fillId="0" borderId="32" xfId="0" applyFont="1" applyBorder="1" applyAlignment="1" applyProtection="1">
      <alignment horizontal="left"/>
    </xf>
    <xf numFmtId="0" fontId="0" fillId="0" borderId="33" xfId="0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right" vertical="center" wrapText="1"/>
    </xf>
    <xf numFmtId="0" fontId="6" fillId="0" borderId="4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6" fillId="0" borderId="15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0" xfId="0" applyFont="1" applyBorder="1" applyProtection="1"/>
    <xf numFmtId="0" fontId="0" fillId="2" borderId="27" xfId="0" applyFont="1" applyFill="1" applyBorder="1" applyAlignment="1" applyProtection="1">
      <alignment horizontal="left" vertical="center" wrapText="1"/>
      <protection locked="0"/>
    </xf>
    <xf numFmtId="2" fontId="0" fillId="0" borderId="34" xfId="0" applyNumberFormat="1" applyFont="1" applyBorder="1" applyAlignment="1" applyProtection="1">
      <alignment horizontal="center"/>
    </xf>
    <xf numFmtId="0" fontId="10" fillId="0" borderId="24" xfId="0" applyFont="1" applyBorder="1" applyAlignment="1" applyProtection="1">
      <alignment horizontal="center"/>
    </xf>
    <xf numFmtId="0" fontId="11" fillId="0" borderId="0" xfId="0" applyFont="1" applyProtection="1"/>
    <xf numFmtId="0" fontId="11" fillId="0" borderId="4" xfId="0" applyFont="1" applyBorder="1" applyProtection="1"/>
    <xf numFmtId="0" fontId="11" fillId="0" borderId="0" xfId="0" applyFont="1" applyBorder="1" applyProtection="1"/>
    <xf numFmtId="0" fontId="11" fillId="0" borderId="0" xfId="0" applyFont="1" applyBorder="1" applyAlignment="1" applyProtection="1">
      <alignment horizontal="center"/>
    </xf>
    <xf numFmtId="0" fontId="11" fillId="0" borderId="5" xfId="0" applyFont="1" applyBorder="1" applyProtection="1"/>
    <xf numFmtId="0" fontId="11" fillId="0" borderId="0" xfId="0" applyFont="1" applyBorder="1" applyAlignment="1" applyProtection="1">
      <alignment wrapText="1"/>
    </xf>
    <xf numFmtId="0" fontId="11" fillId="0" borderId="5" xfId="0" applyFont="1" applyBorder="1" applyAlignment="1" applyProtection="1">
      <alignment wrapText="1"/>
    </xf>
    <xf numFmtId="0" fontId="5" fillId="0" borderId="13" xfId="0" applyFont="1" applyBorder="1" applyAlignment="1" applyProtection="1">
      <alignment vertical="center"/>
    </xf>
    <xf numFmtId="0" fontId="0" fillId="0" borderId="14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right" vertical="center" wrapText="1"/>
    </xf>
    <xf numFmtId="0" fontId="6" fillId="0" borderId="18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20" xfId="0" applyFont="1" applyBorder="1" applyAlignment="1" applyProtection="1">
      <alignment horizontal="center" vertical="center"/>
    </xf>
    <xf numFmtId="0" fontId="0" fillId="0" borderId="35" xfId="0" applyFont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 applyProtection="1">
      <alignment horizontal="center" vertical="center"/>
      <protection locked="0"/>
    </xf>
    <xf numFmtId="164" fontId="0" fillId="0" borderId="36" xfId="0" applyNumberFormat="1" applyFont="1" applyBorder="1" applyAlignment="1" applyProtection="1">
      <alignment horizontal="center" vertical="center"/>
      <protection locked="0"/>
    </xf>
    <xf numFmtId="2" fontId="0" fillId="0" borderId="37" xfId="0" applyNumberFormat="1" applyFont="1" applyBorder="1" applyAlignment="1" applyProtection="1">
      <alignment horizontal="center"/>
    </xf>
    <xf numFmtId="0" fontId="0" fillId="2" borderId="27" xfId="0" applyFont="1" applyFill="1" applyBorder="1" applyAlignment="1" applyProtection="1">
      <alignment horizontal="left" wrapText="1"/>
      <protection locked="0"/>
    </xf>
    <xf numFmtId="0" fontId="0" fillId="0" borderId="13" xfId="0" applyFont="1" applyBorder="1" applyProtection="1"/>
    <xf numFmtId="0" fontId="6" fillId="0" borderId="12" xfId="0" applyFont="1" applyBorder="1" applyProtection="1"/>
    <xf numFmtId="0" fontId="0" fillId="0" borderId="12" xfId="0" applyFont="1" applyBorder="1" applyAlignment="1" applyProtection="1">
      <alignment horizontal="center"/>
    </xf>
    <xf numFmtId="0" fontId="0" fillId="0" borderId="12" xfId="0" applyFont="1" applyBorder="1" applyProtection="1"/>
    <xf numFmtId="0" fontId="0" fillId="0" borderId="14" xfId="0" applyFont="1" applyBorder="1" applyProtection="1"/>
    <xf numFmtId="0" fontId="0" fillId="0" borderId="0" xfId="0" applyFont="1" applyProtection="1"/>
    <xf numFmtId="0" fontId="0" fillId="0" borderId="38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vertical="center"/>
    </xf>
    <xf numFmtId="0" fontId="0" fillId="0" borderId="10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vertical="center"/>
    </xf>
    <xf numFmtId="0" fontId="2" fillId="0" borderId="4" xfId="0" applyFont="1" applyBorder="1" applyProtection="1"/>
    <xf numFmtId="0" fontId="0" fillId="0" borderId="4" xfId="0" applyFont="1" applyBorder="1" applyAlignment="1" applyProtection="1">
      <alignment horizontal="center" vertical="center"/>
    </xf>
    <xf numFmtId="0" fontId="2" fillId="0" borderId="13" xfId="0" applyFont="1" applyBorder="1" applyProtection="1"/>
    <xf numFmtId="0" fontId="0" fillId="0" borderId="11" xfId="0" applyFont="1" applyBorder="1" applyAlignment="1" applyProtection="1">
      <alignment horizontal="center" vertical="center"/>
    </xf>
    <xf numFmtId="0" fontId="12" fillId="0" borderId="38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165" fontId="12" fillId="0" borderId="10" xfId="0" applyNumberFormat="1" applyFont="1" applyBorder="1" applyAlignment="1" applyProtection="1">
      <alignment horizontal="center" vertical="center"/>
    </xf>
    <xf numFmtId="1" fontId="12" fillId="0" borderId="10" xfId="0" applyNumberFormat="1" applyFont="1" applyBorder="1" applyAlignment="1" applyProtection="1">
      <alignment horizontal="center" vertical="center"/>
    </xf>
    <xf numFmtId="168" fontId="12" fillId="0" borderId="10" xfId="0" applyNumberFormat="1" applyFont="1" applyBorder="1" applyAlignment="1" applyProtection="1">
      <alignment horizontal="center" vertical="center"/>
    </xf>
    <xf numFmtId="2" fontId="12" fillId="0" borderId="10" xfId="0" applyNumberFormat="1" applyFont="1" applyBorder="1" applyAlignment="1" applyProtection="1">
      <alignment horizontal="center" vertical="center"/>
    </xf>
    <xf numFmtId="164" fontId="12" fillId="0" borderId="10" xfId="0" applyNumberFormat="1" applyFont="1" applyBorder="1" applyAlignment="1" applyProtection="1">
      <alignment horizontal="center" vertical="center"/>
    </xf>
    <xf numFmtId="1" fontId="9" fillId="0" borderId="10" xfId="0" applyNumberFormat="1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</xdr:colOff>
      <xdr:row>1</xdr:row>
      <xdr:rowOff>57240</xdr:rowOff>
    </xdr:from>
    <xdr:to>
      <xdr:col>2</xdr:col>
      <xdr:colOff>2408400</xdr:colOff>
      <xdr:row>5</xdr:row>
      <xdr:rowOff>180360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1920" y="183600"/>
          <a:ext cx="2408040" cy="884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28440</xdr:colOff>
      <xdr:row>1</xdr:row>
      <xdr:rowOff>19080</xdr:rowOff>
    </xdr:from>
    <xdr:to>
      <xdr:col>1</xdr:col>
      <xdr:colOff>2436480</xdr:colOff>
      <xdr:row>5</xdr:row>
      <xdr:rowOff>141840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1000" y="209520"/>
          <a:ext cx="2408040" cy="884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3"/>
  <sheetViews>
    <sheetView tabSelected="1" zoomScaleNormal="100" workbookViewId="0">
      <selection activeCell="E12" sqref="E12:H12"/>
    </sheetView>
  </sheetViews>
  <sheetFormatPr baseColWidth="10" defaultColWidth="9.140625" defaultRowHeight="15" x14ac:dyDescent="0.25"/>
  <cols>
    <col min="1" max="1" width="2" style="15" customWidth="1"/>
    <col min="2" max="2" width="4" style="15" customWidth="1"/>
    <col min="3" max="3" width="59.7109375" style="15" customWidth="1"/>
    <col min="4" max="4" width="19.140625" style="16" customWidth="1"/>
    <col min="5" max="5" width="8" style="16" customWidth="1"/>
    <col min="6" max="6" width="11.42578125" style="16"/>
    <col min="7" max="8" width="9.140625" style="16" customWidth="1"/>
    <col min="9" max="9" width="8" style="17" customWidth="1"/>
    <col min="10" max="10" width="5.42578125" style="15" customWidth="1"/>
    <col min="11" max="1025" width="11.42578125" style="15"/>
  </cols>
  <sheetData>
    <row r="1" spans="2:10" ht="9.9499999999999993" customHeight="1" x14ac:dyDescent="0.25"/>
    <row r="2" spans="2:10" x14ac:dyDescent="0.25">
      <c r="B2" s="18"/>
      <c r="C2" s="19"/>
      <c r="D2" s="20"/>
      <c r="E2" s="20"/>
      <c r="F2" s="20"/>
      <c r="G2" s="20"/>
      <c r="H2" s="20"/>
      <c r="I2" s="21"/>
      <c r="J2" s="22"/>
    </row>
    <row r="3" spans="2:10" x14ac:dyDescent="0.25">
      <c r="B3" s="23"/>
      <c r="C3" s="24"/>
      <c r="D3" s="25"/>
      <c r="E3" s="25"/>
      <c r="F3" s="25"/>
      <c r="G3" s="25"/>
      <c r="H3" s="25"/>
      <c r="I3" s="26"/>
      <c r="J3" s="27"/>
    </row>
    <row r="4" spans="2:10" x14ac:dyDescent="0.25">
      <c r="B4" s="23"/>
      <c r="C4" s="24"/>
      <c r="D4" s="25"/>
      <c r="E4" s="25"/>
      <c r="F4" s="25"/>
      <c r="G4" s="25"/>
      <c r="H4" s="25"/>
      <c r="I4" s="26"/>
      <c r="J4" s="27"/>
    </row>
    <row r="5" spans="2:10" x14ac:dyDescent="0.25">
      <c r="B5" s="23"/>
      <c r="C5" s="24"/>
      <c r="D5" s="25"/>
      <c r="E5" s="25"/>
      <c r="F5" s="25"/>
      <c r="G5" s="25"/>
      <c r="H5" s="25"/>
      <c r="I5" s="26"/>
      <c r="J5" s="27"/>
    </row>
    <row r="6" spans="2:10" x14ac:dyDescent="0.25">
      <c r="B6" s="23"/>
      <c r="C6" s="24"/>
      <c r="D6" s="25"/>
      <c r="E6" s="25"/>
      <c r="F6" s="25"/>
      <c r="G6" s="25"/>
      <c r="H6" s="25"/>
      <c r="I6" s="26"/>
      <c r="J6" s="27"/>
    </row>
    <row r="7" spans="2:10" ht="11.25" customHeight="1" x14ac:dyDescent="0.25">
      <c r="B7" s="23"/>
      <c r="C7" s="24"/>
      <c r="D7" s="25"/>
      <c r="E7" s="25"/>
      <c r="F7" s="25"/>
      <c r="G7" s="25"/>
      <c r="H7" s="25"/>
      <c r="I7" s="26"/>
      <c r="J7" s="27"/>
    </row>
    <row r="8" spans="2:10" ht="21" customHeight="1" x14ac:dyDescent="0.25">
      <c r="B8" s="23"/>
      <c r="C8" s="28"/>
      <c r="D8" s="29" t="s">
        <v>0</v>
      </c>
      <c r="E8" s="14" t="s">
        <v>1</v>
      </c>
      <c r="F8" s="14"/>
      <c r="G8" s="14"/>
      <c r="H8" s="14"/>
      <c r="I8" s="26"/>
      <c r="J8" s="27"/>
    </row>
    <row r="9" spans="2:10" ht="21" customHeight="1" x14ac:dyDescent="0.35">
      <c r="B9" s="23"/>
      <c r="C9" s="30" t="s">
        <v>2</v>
      </c>
      <c r="D9" s="31" t="s">
        <v>3</v>
      </c>
      <c r="E9" s="13" t="s">
        <v>4</v>
      </c>
      <c r="F9" s="13"/>
      <c r="G9" s="13"/>
      <c r="H9" s="13"/>
      <c r="I9" s="26"/>
      <c r="J9" s="27"/>
    </row>
    <row r="10" spans="2:10" ht="21" customHeight="1" x14ac:dyDescent="0.25">
      <c r="B10" s="23"/>
      <c r="C10" s="32"/>
      <c r="D10" s="31" t="s">
        <v>5</v>
      </c>
      <c r="E10" s="12" t="s">
        <v>6</v>
      </c>
      <c r="F10" s="12"/>
      <c r="G10" s="12"/>
      <c r="H10" s="12"/>
      <c r="I10" s="26"/>
      <c r="J10" s="27"/>
    </row>
    <row r="11" spans="2:10" ht="21" x14ac:dyDescent="0.35">
      <c r="B11" s="23"/>
      <c r="C11" s="30" t="s">
        <v>7</v>
      </c>
      <c r="D11" s="31" t="s">
        <v>8</v>
      </c>
      <c r="E11" s="11">
        <v>1326729</v>
      </c>
      <c r="F11" s="11"/>
      <c r="G11" s="11"/>
      <c r="H11" s="11"/>
      <c r="I11" s="26"/>
      <c r="J11" s="27"/>
    </row>
    <row r="12" spans="2:10" ht="27" x14ac:dyDescent="0.25">
      <c r="B12" s="23"/>
      <c r="C12" s="33" t="s">
        <v>9</v>
      </c>
      <c r="D12" s="34" t="s">
        <v>10</v>
      </c>
      <c r="E12" s="10">
        <v>436769621995</v>
      </c>
      <c r="F12" s="10"/>
      <c r="G12" s="10"/>
      <c r="H12" s="10"/>
      <c r="I12" s="26"/>
      <c r="J12" s="27"/>
    </row>
    <row r="13" spans="2:10" ht="21.75" customHeight="1" x14ac:dyDescent="0.25">
      <c r="B13" s="23"/>
      <c r="C13" s="35"/>
      <c r="D13" s="36" t="s">
        <v>11</v>
      </c>
      <c r="E13" s="9"/>
      <c r="F13" s="9"/>
      <c r="G13" s="9"/>
      <c r="H13" s="9"/>
      <c r="I13" s="26"/>
      <c r="J13" s="27"/>
    </row>
    <row r="14" spans="2:10" ht="21.75" customHeight="1" x14ac:dyDescent="0.25">
      <c r="B14" s="37"/>
      <c r="C14" s="38"/>
      <c r="D14" s="36"/>
      <c r="E14" s="39"/>
      <c r="F14" s="39"/>
      <c r="G14" s="39"/>
      <c r="H14" s="39"/>
      <c r="I14" s="40"/>
      <c r="J14" s="41"/>
    </row>
    <row r="15" spans="2:10" ht="9.9499999999999993" customHeight="1" x14ac:dyDescent="0.25"/>
    <row r="16" spans="2:10" s="42" customFormat="1" ht="18.75" x14ac:dyDescent="0.3">
      <c r="B16" s="43"/>
      <c r="C16" s="44" t="s">
        <v>12</v>
      </c>
      <c r="D16" s="45"/>
      <c r="E16" s="45"/>
      <c r="F16" s="45"/>
      <c r="G16" s="45"/>
      <c r="H16" s="45"/>
      <c r="I16" s="46"/>
      <c r="J16" s="47"/>
    </row>
    <row r="17" spans="2:10" x14ac:dyDescent="0.25">
      <c r="B17" s="23"/>
      <c r="C17" s="24"/>
      <c r="D17" s="25"/>
      <c r="E17" s="25"/>
      <c r="F17" s="25"/>
      <c r="G17" s="25"/>
      <c r="H17" s="25"/>
      <c r="I17" s="26"/>
      <c r="J17" s="27"/>
    </row>
    <row r="18" spans="2:10" ht="15.75" x14ac:dyDescent="0.25">
      <c r="B18" s="23"/>
      <c r="C18" s="8" t="s">
        <v>13</v>
      </c>
      <c r="D18" s="8"/>
      <c r="E18" s="8"/>
      <c r="F18" s="8"/>
      <c r="G18" s="8"/>
      <c r="H18" s="8"/>
      <c r="I18" s="26"/>
      <c r="J18" s="27"/>
    </row>
    <row r="19" spans="2:10" ht="6" customHeight="1" x14ac:dyDescent="0.25">
      <c r="B19" s="23"/>
      <c r="C19" s="48"/>
      <c r="D19" s="49"/>
      <c r="E19" s="49"/>
      <c r="F19" s="49"/>
      <c r="G19" s="49"/>
      <c r="H19" s="50"/>
      <c r="I19" s="26"/>
      <c r="J19" s="27"/>
    </row>
    <row r="20" spans="2:10" x14ac:dyDescent="0.25">
      <c r="B20" s="23"/>
      <c r="C20" s="51" t="s">
        <v>14</v>
      </c>
      <c r="D20" s="52" t="s">
        <v>15</v>
      </c>
      <c r="E20" s="52" t="s">
        <v>16</v>
      </c>
      <c r="F20" s="52" t="s">
        <v>17</v>
      </c>
      <c r="G20" s="52" t="s">
        <v>18</v>
      </c>
      <c r="H20" s="53" t="s">
        <v>19</v>
      </c>
      <c r="I20" s="54"/>
      <c r="J20" s="27"/>
    </row>
    <row r="21" spans="2:10" x14ac:dyDescent="0.25">
      <c r="B21" s="23"/>
      <c r="C21" s="55" t="s">
        <v>20</v>
      </c>
      <c r="D21" s="56" t="s">
        <v>21</v>
      </c>
      <c r="E21" s="56">
        <v>3</v>
      </c>
      <c r="F21" s="57" t="s">
        <v>22</v>
      </c>
      <c r="G21" s="57">
        <v>1</v>
      </c>
      <c r="H21" s="58">
        <f>E21*G21</f>
        <v>3</v>
      </c>
      <c r="I21" s="54"/>
      <c r="J21" s="27"/>
    </row>
    <row r="22" spans="2:10" x14ac:dyDescent="0.25">
      <c r="B22" s="23"/>
      <c r="C22" s="55" t="s">
        <v>23</v>
      </c>
      <c r="D22" s="56" t="s">
        <v>21</v>
      </c>
      <c r="E22" s="56">
        <v>3</v>
      </c>
      <c r="F22" s="59" t="s">
        <v>24</v>
      </c>
      <c r="G22" s="57">
        <v>1</v>
      </c>
      <c r="H22" s="58">
        <f>E22*G22</f>
        <v>3</v>
      </c>
      <c r="I22" s="54"/>
      <c r="J22" s="27"/>
    </row>
    <row r="23" spans="2:10" x14ac:dyDescent="0.25">
      <c r="B23" s="23"/>
      <c r="C23" s="55" t="s">
        <v>25</v>
      </c>
      <c r="D23" s="56" t="s">
        <v>21</v>
      </c>
      <c r="E23" s="56">
        <v>3</v>
      </c>
      <c r="F23" s="59" t="s">
        <v>26</v>
      </c>
      <c r="G23" s="57">
        <v>1</v>
      </c>
      <c r="H23" s="58">
        <f>E23*G23</f>
        <v>3</v>
      </c>
      <c r="I23" s="54"/>
      <c r="J23" s="27"/>
    </row>
    <row r="24" spans="2:10" x14ac:dyDescent="0.25">
      <c r="B24" s="23"/>
      <c r="C24" s="60" t="s">
        <v>27</v>
      </c>
      <c r="D24" s="61" t="s">
        <v>21</v>
      </c>
      <c r="E24" s="61">
        <v>3</v>
      </c>
      <c r="F24" s="62" t="s">
        <v>28</v>
      </c>
      <c r="G24" s="63">
        <v>2</v>
      </c>
      <c r="H24" s="58">
        <f>E24*G24</f>
        <v>6</v>
      </c>
      <c r="I24" s="26"/>
      <c r="J24" s="27"/>
    </row>
    <row r="25" spans="2:10" x14ac:dyDescent="0.25">
      <c r="B25" s="23"/>
      <c r="C25" s="64" t="s">
        <v>29</v>
      </c>
      <c r="D25" s="65"/>
      <c r="E25" s="65">
        <f>SUM(E21:E24)</f>
        <v>12</v>
      </c>
      <c r="F25" s="66">
        <f>MAX(F21:F24)</f>
        <v>0</v>
      </c>
      <c r="G25" s="65"/>
      <c r="H25" s="67">
        <f>SUM(H21:H24)</f>
        <v>15</v>
      </c>
      <c r="I25" s="26"/>
      <c r="J25" s="27"/>
    </row>
    <row r="26" spans="2:10" ht="24" x14ac:dyDescent="0.25">
      <c r="B26" s="23"/>
      <c r="C26" s="68"/>
      <c r="D26" s="69"/>
      <c r="E26" s="49"/>
      <c r="F26" s="49"/>
      <c r="H26" s="70" t="s">
        <v>30</v>
      </c>
      <c r="I26" s="71">
        <f>H25/E25</f>
        <v>1.25</v>
      </c>
      <c r="J26" s="27"/>
    </row>
    <row r="27" spans="2:10" ht="8.1" customHeight="1" x14ac:dyDescent="0.25">
      <c r="B27" s="23"/>
      <c r="C27" s="24"/>
      <c r="D27" s="25"/>
      <c r="E27" s="25"/>
      <c r="F27" s="25"/>
      <c r="G27" s="25"/>
      <c r="H27" s="25"/>
      <c r="I27" s="26"/>
      <c r="J27" s="27"/>
    </row>
    <row r="28" spans="2:10" ht="15.75" customHeight="1" x14ac:dyDescent="0.25">
      <c r="B28" s="23"/>
      <c r="C28" s="7" t="s">
        <v>31</v>
      </c>
      <c r="D28" s="7"/>
      <c r="E28" s="7"/>
      <c r="F28" s="7"/>
      <c r="G28" s="7"/>
      <c r="H28" s="7"/>
      <c r="I28" s="26"/>
      <c r="J28" s="27"/>
    </row>
    <row r="29" spans="2:10" ht="4.5" customHeight="1" x14ac:dyDescent="0.25">
      <c r="B29" s="23"/>
      <c r="C29" s="72"/>
      <c r="D29" s="73"/>
      <c r="E29" s="73"/>
      <c r="F29" s="73"/>
      <c r="G29" s="73"/>
      <c r="H29" s="74"/>
      <c r="I29" s="26"/>
      <c r="J29" s="27"/>
    </row>
    <row r="30" spans="2:10" ht="15.75" x14ac:dyDescent="0.25">
      <c r="B30" s="23"/>
      <c r="C30" s="6" t="s">
        <v>32</v>
      </c>
      <c r="D30" s="6"/>
      <c r="E30" s="73"/>
      <c r="F30" s="73"/>
      <c r="G30" s="73"/>
      <c r="H30" s="74"/>
      <c r="I30" s="26"/>
      <c r="J30" s="27"/>
    </row>
    <row r="31" spans="2:10" ht="6" customHeight="1" x14ac:dyDescent="0.25">
      <c r="B31" s="23"/>
      <c r="C31" s="48"/>
      <c r="D31" s="49"/>
      <c r="E31" s="49"/>
      <c r="F31" s="49"/>
      <c r="G31" s="49"/>
      <c r="H31" s="50"/>
      <c r="I31" s="26"/>
      <c r="J31" s="27"/>
    </row>
    <row r="32" spans="2:10" x14ac:dyDescent="0.25">
      <c r="B32" s="23"/>
      <c r="C32" s="51" t="s">
        <v>14</v>
      </c>
      <c r="D32" s="52" t="s">
        <v>15</v>
      </c>
      <c r="E32" s="52" t="s">
        <v>16</v>
      </c>
      <c r="F32" s="52" t="s">
        <v>17</v>
      </c>
      <c r="G32" s="52" t="s">
        <v>18</v>
      </c>
      <c r="H32" s="53" t="s">
        <v>19</v>
      </c>
      <c r="I32" s="54"/>
      <c r="J32" s="27"/>
    </row>
    <row r="33" spans="2:10" ht="15" customHeight="1" x14ac:dyDescent="0.25">
      <c r="B33" s="23"/>
      <c r="C33" s="5" t="s">
        <v>33</v>
      </c>
      <c r="D33" s="5"/>
      <c r="E33" s="5"/>
      <c r="F33" s="5"/>
      <c r="G33" s="5"/>
      <c r="H33" s="5"/>
      <c r="I33" s="26"/>
      <c r="J33" s="27"/>
    </row>
    <row r="34" spans="2:10" x14ac:dyDescent="0.25">
      <c r="B34" s="23"/>
      <c r="C34" s="75" t="s">
        <v>34</v>
      </c>
      <c r="D34" s="76" t="s">
        <v>21</v>
      </c>
      <c r="E34" s="77">
        <v>3</v>
      </c>
      <c r="F34" s="78" t="s">
        <v>35</v>
      </c>
      <c r="G34" s="77">
        <v>1</v>
      </c>
      <c r="H34" s="79">
        <f t="shared" ref="H34:H43" si="0">E34*G34</f>
        <v>3</v>
      </c>
      <c r="I34" s="26"/>
      <c r="J34" s="27"/>
    </row>
    <row r="35" spans="2:10" x14ac:dyDescent="0.25">
      <c r="B35" s="23"/>
      <c r="C35" s="75" t="s">
        <v>36</v>
      </c>
      <c r="D35" s="76" t="s">
        <v>21</v>
      </c>
      <c r="E35" s="77">
        <v>3</v>
      </c>
      <c r="F35" s="78" t="s">
        <v>35</v>
      </c>
      <c r="G35" s="77">
        <v>1</v>
      </c>
      <c r="H35" s="79">
        <f t="shared" si="0"/>
        <v>3</v>
      </c>
      <c r="I35" s="26"/>
      <c r="J35" s="27"/>
    </row>
    <row r="36" spans="2:10" ht="15" customHeight="1" x14ac:dyDescent="0.25">
      <c r="B36" s="23"/>
      <c r="C36" s="5" t="s">
        <v>37</v>
      </c>
      <c r="D36" s="5"/>
      <c r="E36" s="5"/>
      <c r="F36" s="5"/>
      <c r="G36" s="5"/>
      <c r="H36" s="5">
        <f t="shared" si="0"/>
        <v>0</v>
      </c>
      <c r="I36" s="26"/>
      <c r="J36" s="27"/>
    </row>
    <row r="37" spans="2:10" x14ac:dyDescent="0.25">
      <c r="B37" s="23"/>
      <c r="C37" s="75" t="s">
        <v>38</v>
      </c>
      <c r="D37" s="76" t="s">
        <v>21</v>
      </c>
      <c r="E37" s="77"/>
      <c r="F37" s="78"/>
      <c r="G37" s="77"/>
      <c r="H37" s="79">
        <f t="shared" si="0"/>
        <v>0</v>
      </c>
      <c r="I37" s="26"/>
      <c r="J37" s="27"/>
    </row>
    <row r="38" spans="2:10" x14ac:dyDescent="0.25">
      <c r="B38" s="23"/>
      <c r="C38" s="75" t="s">
        <v>39</v>
      </c>
      <c r="D38" s="76" t="s">
        <v>40</v>
      </c>
      <c r="E38" s="77"/>
      <c r="F38" s="78"/>
      <c r="G38" s="77"/>
      <c r="H38" s="79">
        <f t="shared" si="0"/>
        <v>0</v>
      </c>
      <c r="I38" s="26"/>
      <c r="J38" s="27"/>
    </row>
    <row r="39" spans="2:10" ht="15" customHeight="1" x14ac:dyDescent="0.25">
      <c r="B39" s="23"/>
      <c r="C39" s="5" t="s">
        <v>41</v>
      </c>
      <c r="D39" s="5"/>
      <c r="E39" s="5"/>
      <c r="F39" s="5"/>
      <c r="G39" s="5"/>
      <c r="H39" s="5">
        <f t="shared" si="0"/>
        <v>0</v>
      </c>
      <c r="I39" s="26"/>
      <c r="J39" s="27"/>
    </row>
    <row r="40" spans="2:10" x14ac:dyDescent="0.25">
      <c r="B40" s="23"/>
      <c r="C40" s="75" t="s">
        <v>42</v>
      </c>
      <c r="D40" s="76" t="s">
        <v>43</v>
      </c>
      <c r="E40" s="77"/>
      <c r="F40" s="78"/>
      <c r="G40" s="77"/>
      <c r="H40" s="79">
        <f t="shared" si="0"/>
        <v>0</v>
      </c>
      <c r="I40" s="26"/>
      <c r="J40" s="27"/>
    </row>
    <row r="41" spans="2:10" x14ac:dyDescent="0.25">
      <c r="B41" s="23"/>
      <c r="C41" s="75" t="s">
        <v>44</v>
      </c>
      <c r="D41" s="76" t="s">
        <v>43</v>
      </c>
      <c r="E41" s="77"/>
      <c r="F41" s="78"/>
      <c r="G41" s="77"/>
      <c r="H41" s="79">
        <f t="shared" si="0"/>
        <v>0</v>
      </c>
      <c r="I41" s="26"/>
      <c r="J41" s="27"/>
    </row>
    <row r="42" spans="2:10" ht="15" customHeight="1" x14ac:dyDescent="0.25">
      <c r="B42" s="23"/>
      <c r="C42" s="5" t="s">
        <v>45</v>
      </c>
      <c r="D42" s="5"/>
      <c r="E42" s="5"/>
      <c r="F42" s="5"/>
      <c r="G42" s="5"/>
      <c r="H42" s="5">
        <f t="shared" si="0"/>
        <v>0</v>
      </c>
      <c r="I42" s="26"/>
      <c r="J42" s="27"/>
    </row>
    <row r="43" spans="2:10" x14ac:dyDescent="0.25">
      <c r="B43" s="23"/>
      <c r="C43" s="75" t="s">
        <v>46</v>
      </c>
      <c r="D43" s="76" t="s">
        <v>21</v>
      </c>
      <c r="E43" s="77"/>
      <c r="F43" s="78"/>
      <c r="G43" s="77"/>
      <c r="H43" s="79">
        <f t="shared" si="0"/>
        <v>0</v>
      </c>
      <c r="I43" s="26"/>
      <c r="J43" s="27"/>
    </row>
    <row r="44" spans="2:10" ht="15" customHeight="1" x14ac:dyDescent="0.25">
      <c r="B44" s="23"/>
      <c r="C44" s="5" t="s">
        <v>47</v>
      </c>
      <c r="D44" s="5"/>
      <c r="E44" s="5"/>
      <c r="F44" s="5"/>
      <c r="G44" s="5"/>
      <c r="H44" s="5"/>
      <c r="I44" s="26"/>
      <c r="J44" s="27"/>
    </row>
    <row r="45" spans="2:10" x14ac:dyDescent="0.25">
      <c r="B45" s="23"/>
      <c r="C45" s="75" t="s">
        <v>48</v>
      </c>
      <c r="D45" s="76" t="s">
        <v>21</v>
      </c>
      <c r="E45" s="77">
        <v>3</v>
      </c>
      <c r="F45" s="78" t="s">
        <v>49</v>
      </c>
      <c r="G45" s="77">
        <v>2</v>
      </c>
      <c r="H45" s="80">
        <f>E45*G45</f>
        <v>6</v>
      </c>
      <c r="I45" s="26"/>
      <c r="J45" s="27"/>
    </row>
    <row r="46" spans="2:10" ht="15" customHeight="1" x14ac:dyDescent="0.25">
      <c r="B46" s="23"/>
      <c r="C46" s="5" t="s">
        <v>50</v>
      </c>
      <c r="D46" s="5"/>
      <c r="E46" s="5"/>
      <c r="F46" s="5"/>
      <c r="G46" s="5"/>
      <c r="H46" s="5"/>
      <c r="I46" s="26"/>
      <c r="J46" s="27"/>
    </row>
    <row r="47" spans="2:10" x14ac:dyDescent="0.25">
      <c r="B47" s="23"/>
      <c r="C47" s="75" t="s">
        <v>51</v>
      </c>
      <c r="D47" s="76" t="s">
        <v>21</v>
      </c>
      <c r="E47" s="77">
        <v>3</v>
      </c>
      <c r="F47" s="78" t="s">
        <v>52</v>
      </c>
      <c r="G47" s="77">
        <v>1</v>
      </c>
      <c r="H47" s="79">
        <f>G47*E47</f>
        <v>3</v>
      </c>
      <c r="I47" s="26"/>
      <c r="J47" s="27"/>
    </row>
    <row r="48" spans="2:10" ht="15" customHeight="1" x14ac:dyDescent="0.25">
      <c r="B48" s="23"/>
      <c r="C48" s="5" t="s">
        <v>53</v>
      </c>
      <c r="D48" s="5"/>
      <c r="E48" s="5"/>
      <c r="F48" s="5"/>
      <c r="G48" s="5"/>
      <c r="H48" s="5"/>
      <c r="I48" s="26"/>
      <c r="J48" s="27"/>
    </row>
    <row r="49" spans="2:10" x14ac:dyDescent="0.25">
      <c r="B49" s="23"/>
      <c r="C49" s="75" t="s">
        <v>54</v>
      </c>
      <c r="D49" s="76" t="s">
        <v>21</v>
      </c>
      <c r="E49" s="77"/>
      <c r="F49" s="78"/>
      <c r="G49" s="77"/>
      <c r="H49" s="79">
        <f>E49*G49</f>
        <v>0</v>
      </c>
      <c r="I49" s="26"/>
      <c r="J49" s="27"/>
    </row>
    <row r="50" spans="2:10" x14ac:dyDescent="0.25">
      <c r="B50" s="23"/>
      <c r="C50" s="64" t="s">
        <v>29</v>
      </c>
      <c r="D50" s="65"/>
      <c r="E50" s="65">
        <f>SUM(E34:E35,E37:E38,E40:E41,E43,E45,E47,E49)</f>
        <v>12</v>
      </c>
      <c r="F50" s="66">
        <f>MAX(F33:F49)</f>
        <v>0</v>
      </c>
      <c r="G50" s="65"/>
      <c r="H50" s="67">
        <f>SUM(H34:H35,H37:H38,H40:H41,H43,H45,H47,H49)</f>
        <v>15</v>
      </c>
      <c r="I50" s="26"/>
      <c r="J50" s="27"/>
    </row>
    <row r="51" spans="2:10" ht="24" x14ac:dyDescent="0.25">
      <c r="B51" s="23"/>
      <c r="C51" s="68"/>
      <c r="D51" s="69"/>
      <c r="E51" s="49"/>
      <c r="F51" s="49"/>
      <c r="H51" s="70" t="s">
        <v>30</v>
      </c>
      <c r="I51" s="71">
        <f>H50/E50</f>
        <v>1.25</v>
      </c>
      <c r="J51" s="27"/>
    </row>
    <row r="52" spans="2:10" ht="8.1" customHeight="1" x14ac:dyDescent="0.25">
      <c r="B52" s="23"/>
      <c r="J52" s="27"/>
    </row>
    <row r="53" spans="2:10" ht="15.75" x14ac:dyDescent="0.25">
      <c r="B53" s="23"/>
      <c r="C53" s="8" t="s">
        <v>55</v>
      </c>
      <c r="D53" s="8"/>
      <c r="E53" s="8"/>
      <c r="F53" s="8"/>
      <c r="G53" s="8"/>
      <c r="H53" s="8"/>
      <c r="I53" s="26"/>
      <c r="J53" s="27"/>
    </row>
    <row r="54" spans="2:10" s="81" customFormat="1" ht="6" customHeight="1" x14ac:dyDescent="0.25">
      <c r="B54" s="82"/>
      <c r="C54" s="48"/>
      <c r="D54" s="49"/>
      <c r="E54" s="49"/>
      <c r="F54" s="49"/>
      <c r="G54" s="49"/>
      <c r="H54" s="50"/>
      <c r="I54" s="26"/>
      <c r="J54" s="83"/>
    </row>
    <row r="55" spans="2:10" x14ac:dyDescent="0.25">
      <c r="B55" s="23"/>
      <c r="C55" s="51" t="s">
        <v>14</v>
      </c>
      <c r="D55" s="52" t="s">
        <v>15</v>
      </c>
      <c r="E55" s="52" t="s">
        <v>16</v>
      </c>
      <c r="F55" s="52" t="s">
        <v>17</v>
      </c>
      <c r="G55" s="52" t="s">
        <v>18</v>
      </c>
      <c r="H55" s="53" t="s">
        <v>19</v>
      </c>
      <c r="I55" s="54"/>
      <c r="J55" s="27"/>
    </row>
    <row r="56" spans="2:10" ht="15" customHeight="1" x14ac:dyDescent="0.25">
      <c r="B56" s="23"/>
      <c r="C56" s="5" t="s">
        <v>56</v>
      </c>
      <c r="D56" s="5"/>
      <c r="E56" s="5"/>
      <c r="F56" s="5"/>
      <c r="G56" s="5"/>
      <c r="H56" s="5"/>
      <c r="I56" s="26"/>
      <c r="J56" s="27"/>
    </row>
    <row r="57" spans="2:10" x14ac:dyDescent="0.25">
      <c r="B57" s="23"/>
      <c r="C57" s="84" t="s">
        <v>57</v>
      </c>
      <c r="D57" s="85" t="s">
        <v>21</v>
      </c>
      <c r="E57" s="85">
        <v>4</v>
      </c>
      <c r="F57" s="59" t="s">
        <v>58</v>
      </c>
      <c r="G57" s="86">
        <v>3</v>
      </c>
      <c r="H57" s="87">
        <f>E57*G57</f>
        <v>12</v>
      </c>
      <c r="I57" s="26"/>
      <c r="J57" s="27"/>
    </row>
    <row r="58" spans="2:10" x14ac:dyDescent="0.25">
      <c r="B58" s="23"/>
      <c r="C58" s="84" t="s">
        <v>59</v>
      </c>
      <c r="D58" s="85" t="s">
        <v>40</v>
      </c>
      <c r="E58" s="85">
        <v>2</v>
      </c>
      <c r="F58" s="88" t="s">
        <v>60</v>
      </c>
      <c r="G58" s="86">
        <v>2</v>
      </c>
      <c r="H58" s="87">
        <f>E58*G58</f>
        <v>4</v>
      </c>
      <c r="I58" s="26"/>
      <c r="J58" s="27"/>
    </row>
    <row r="59" spans="2:10" ht="15" customHeight="1" x14ac:dyDescent="0.25">
      <c r="B59" s="23"/>
      <c r="C59" s="4" t="s">
        <v>61</v>
      </c>
      <c r="D59" s="4"/>
      <c r="E59" s="4"/>
      <c r="F59" s="4"/>
      <c r="G59" s="4"/>
      <c r="H59" s="4"/>
      <c r="I59" s="26"/>
      <c r="J59" s="27"/>
    </row>
    <row r="60" spans="2:10" x14ac:dyDescent="0.25">
      <c r="B60" s="23"/>
      <c r="C60" s="84" t="s">
        <v>62</v>
      </c>
      <c r="D60" s="85" t="s">
        <v>21</v>
      </c>
      <c r="E60" s="85">
        <v>4</v>
      </c>
      <c r="F60" s="88" t="s">
        <v>63</v>
      </c>
      <c r="G60" s="86">
        <v>1</v>
      </c>
      <c r="H60" s="87">
        <f>E60*G60</f>
        <v>4</v>
      </c>
      <c r="I60" s="26"/>
      <c r="J60" s="27"/>
    </row>
    <row r="61" spans="2:10" x14ac:dyDescent="0.25">
      <c r="B61" s="23"/>
      <c r="C61" s="84" t="s">
        <v>64</v>
      </c>
      <c r="D61" s="85" t="s">
        <v>40</v>
      </c>
      <c r="E61" s="85">
        <v>2</v>
      </c>
      <c r="F61" s="88" t="s">
        <v>65</v>
      </c>
      <c r="G61" s="86">
        <v>1</v>
      </c>
      <c r="H61" s="87">
        <f>E61*G61</f>
        <v>2</v>
      </c>
      <c r="I61" s="26"/>
      <c r="J61" s="27"/>
    </row>
    <row r="62" spans="2:10" ht="15" customHeight="1" x14ac:dyDescent="0.25">
      <c r="B62" s="23"/>
      <c r="C62" s="4" t="s">
        <v>66</v>
      </c>
      <c r="D62" s="4"/>
      <c r="E62" s="4"/>
      <c r="F62" s="4"/>
      <c r="G62" s="4"/>
      <c r="H62" s="4"/>
      <c r="I62" s="26"/>
      <c r="J62" s="27"/>
    </row>
    <row r="63" spans="2:10" x14ac:dyDescent="0.25">
      <c r="B63" s="23"/>
      <c r="C63" s="84" t="s">
        <v>67</v>
      </c>
      <c r="D63" s="85" t="s">
        <v>21</v>
      </c>
      <c r="E63" s="85">
        <v>3</v>
      </c>
      <c r="F63" s="88" t="s">
        <v>68</v>
      </c>
      <c r="G63" s="86">
        <v>4</v>
      </c>
      <c r="H63" s="87">
        <f>E63*G63</f>
        <v>12</v>
      </c>
      <c r="I63" s="26"/>
      <c r="J63" s="27"/>
    </row>
    <row r="64" spans="2:10" x14ac:dyDescent="0.25">
      <c r="B64" s="23"/>
      <c r="C64" s="84" t="s">
        <v>69</v>
      </c>
      <c r="D64" s="85" t="s">
        <v>40</v>
      </c>
      <c r="E64" s="85">
        <v>3</v>
      </c>
      <c r="F64" s="88" t="s">
        <v>68</v>
      </c>
      <c r="G64" s="86">
        <v>4</v>
      </c>
      <c r="H64" s="87">
        <f>E64*G64</f>
        <v>12</v>
      </c>
      <c r="I64" s="26"/>
      <c r="J64" s="27"/>
    </row>
    <row r="65" spans="1:10" x14ac:dyDescent="0.25">
      <c r="B65" s="23"/>
      <c r="C65" s="64" t="s">
        <v>29</v>
      </c>
      <c r="D65" s="65"/>
      <c r="E65" s="65">
        <f>SUM(E57:E58)+SUM(E60:E61)+SUM(E63:E64)</f>
        <v>18</v>
      </c>
      <c r="F65" s="66">
        <f>MAX(F57:F58,F60:F61,F63:F64)</f>
        <v>0</v>
      </c>
      <c r="G65" s="65"/>
      <c r="H65" s="67">
        <f>SUM(H57:H58)+SUM(H60:H61)+SUM(H63:H64)</f>
        <v>46</v>
      </c>
      <c r="I65" s="26"/>
      <c r="J65" s="27"/>
    </row>
    <row r="66" spans="1:10" ht="24" x14ac:dyDescent="0.25">
      <c r="B66" s="23"/>
      <c r="C66" s="68"/>
      <c r="D66" s="69"/>
      <c r="E66" s="49"/>
      <c r="F66" s="49"/>
      <c r="H66" s="70" t="s">
        <v>30</v>
      </c>
      <c r="I66" s="71">
        <f>H65/E65</f>
        <v>2.5555555555555554</v>
      </c>
      <c r="J66" s="27"/>
    </row>
    <row r="67" spans="1:10" x14ac:dyDescent="0.25">
      <c r="B67" s="37"/>
      <c r="C67" s="89"/>
      <c r="D67" s="90"/>
      <c r="E67" s="90"/>
      <c r="F67" s="90"/>
      <c r="G67" s="90"/>
      <c r="H67" s="90"/>
      <c r="I67" s="40"/>
      <c r="J67" s="41"/>
    </row>
    <row r="68" spans="1:10" s="24" customFormat="1" ht="9.9499999999999993" customHeight="1" x14ac:dyDescent="0.25">
      <c r="C68" s="91"/>
      <c r="D68" s="91"/>
      <c r="E68" s="91"/>
      <c r="F68" s="91"/>
      <c r="G68" s="91"/>
      <c r="H68" s="91"/>
      <c r="I68" s="26"/>
    </row>
    <row r="69" spans="1:10" s="24" customFormat="1" ht="15.75" x14ac:dyDescent="0.25">
      <c r="C69" s="91"/>
      <c r="D69" s="91"/>
      <c r="E69" s="91"/>
      <c r="F69" s="91"/>
      <c r="G69" s="91"/>
      <c r="H69" s="91"/>
      <c r="I69" s="26"/>
    </row>
    <row r="70" spans="1:10" s="24" customFormat="1" ht="15.75" x14ac:dyDescent="0.25">
      <c r="C70" s="91"/>
      <c r="D70" s="91"/>
      <c r="E70" s="91"/>
      <c r="F70" s="91"/>
      <c r="G70" s="91"/>
      <c r="H70" s="91"/>
      <c r="I70" s="26"/>
    </row>
    <row r="71" spans="1:10" s="24" customFormat="1" ht="15.75" x14ac:dyDescent="0.25">
      <c r="C71" s="91"/>
      <c r="D71" s="91"/>
      <c r="E71" s="91"/>
      <c r="F71" s="91"/>
      <c r="G71" s="91"/>
      <c r="H71" s="91"/>
      <c r="I71" s="26"/>
    </row>
    <row r="72" spans="1:10" s="24" customFormat="1" ht="15.75" x14ac:dyDescent="0.25">
      <c r="C72" s="91"/>
      <c r="D72" s="91"/>
      <c r="E72" s="91"/>
      <c r="F72" s="91"/>
      <c r="G72" s="91"/>
      <c r="H72" s="91"/>
      <c r="I72" s="26"/>
    </row>
    <row r="73" spans="1:10" s="24" customFormat="1" ht="15.75" x14ac:dyDescent="0.25">
      <c r="C73" s="91"/>
      <c r="D73" s="91"/>
      <c r="E73" s="91"/>
      <c r="F73" s="91"/>
      <c r="G73" s="91"/>
      <c r="H73" s="91"/>
      <c r="I73" s="26"/>
    </row>
    <row r="74" spans="1:10" s="24" customFormat="1" ht="15.75" x14ac:dyDescent="0.25">
      <c r="C74" s="91"/>
      <c r="D74" s="91"/>
      <c r="E74" s="91"/>
      <c r="F74" s="91"/>
      <c r="G74" s="91"/>
      <c r="H74" s="91"/>
      <c r="I74" s="26"/>
    </row>
    <row r="75" spans="1:10" s="24" customFormat="1" ht="15.75" x14ac:dyDescent="0.25">
      <c r="C75" s="91"/>
      <c r="D75" s="91"/>
      <c r="E75" s="91"/>
      <c r="F75" s="91"/>
      <c r="G75" s="91"/>
      <c r="H75" s="91"/>
      <c r="I75" s="26"/>
    </row>
    <row r="76" spans="1:10" s="24" customFormat="1" ht="15.75" x14ac:dyDescent="0.25">
      <c r="C76" s="91"/>
      <c r="D76" s="91"/>
      <c r="E76" s="91"/>
      <c r="F76" s="91"/>
      <c r="G76" s="91"/>
      <c r="H76" s="91"/>
      <c r="I76" s="26"/>
    </row>
    <row r="77" spans="1:10" s="24" customFormat="1" ht="17.25" customHeight="1" x14ac:dyDescent="0.3">
      <c r="A77" s="42"/>
      <c r="B77" s="43"/>
      <c r="C77" s="44" t="s">
        <v>70</v>
      </c>
      <c r="D77" s="45"/>
      <c r="E77" s="45"/>
      <c r="F77" s="45"/>
      <c r="G77" s="45"/>
      <c r="H77" s="45"/>
      <c r="I77" s="92"/>
      <c r="J77" s="47"/>
    </row>
    <row r="78" spans="1:10" s="93" customFormat="1" x14ac:dyDescent="0.25">
      <c r="B78" s="32"/>
      <c r="C78" s="94"/>
      <c r="D78" s="94"/>
      <c r="E78" s="94"/>
      <c r="F78" s="94"/>
      <c r="G78" s="94"/>
      <c r="H78" s="94"/>
      <c r="J78" s="95"/>
    </row>
    <row r="79" spans="1:10" s="24" customFormat="1" ht="15.75" x14ac:dyDescent="0.25">
      <c r="A79" s="15"/>
      <c r="B79" s="23"/>
      <c r="C79" s="8" t="s">
        <v>71</v>
      </c>
      <c r="D79" s="8"/>
      <c r="E79" s="8"/>
      <c r="F79" s="8"/>
      <c r="G79" s="8"/>
      <c r="H79" s="8"/>
      <c r="J79" s="27"/>
    </row>
    <row r="80" spans="1:10" s="24" customFormat="1" ht="6" customHeight="1" x14ac:dyDescent="0.25">
      <c r="A80" s="15"/>
      <c r="B80" s="23"/>
      <c r="C80" s="96"/>
      <c r="D80" s="97"/>
      <c r="E80" s="97"/>
      <c r="F80" s="97"/>
      <c r="G80" s="97"/>
      <c r="H80" s="98"/>
      <c r="J80" s="27"/>
    </row>
    <row r="81" spans="1:10" s="24" customFormat="1" ht="15.75" x14ac:dyDescent="0.25">
      <c r="A81" s="15"/>
      <c r="B81" s="23"/>
      <c r="C81" s="99" t="s">
        <v>72</v>
      </c>
      <c r="D81" s="100"/>
      <c r="E81" s="100"/>
      <c r="F81" s="100"/>
      <c r="G81" s="100"/>
      <c r="H81" s="101"/>
      <c r="J81" s="27"/>
    </row>
    <row r="82" spans="1:10" s="24" customFormat="1" ht="3.75" customHeight="1" x14ac:dyDescent="0.25">
      <c r="A82" s="15"/>
      <c r="B82" s="23"/>
      <c r="C82" s="102"/>
      <c r="D82" s="100"/>
      <c r="E82" s="100"/>
      <c r="F82" s="100"/>
      <c r="G82" s="100"/>
      <c r="H82" s="101"/>
      <c r="J82" s="27"/>
    </row>
    <row r="83" spans="1:10" s="24" customFormat="1" ht="14.25" customHeight="1" x14ac:dyDescent="0.25">
      <c r="A83" s="15"/>
      <c r="B83" s="23"/>
      <c r="C83" s="99" t="s">
        <v>73</v>
      </c>
      <c r="D83" s="94"/>
      <c r="E83" s="94"/>
      <c r="F83" s="94"/>
      <c r="G83" s="94"/>
      <c r="H83" s="103"/>
      <c r="J83" s="27"/>
    </row>
    <row r="84" spans="1:10" s="24" customFormat="1" x14ac:dyDescent="0.25">
      <c r="A84" s="15"/>
      <c r="B84" s="23"/>
      <c r="C84" s="99" t="s">
        <v>74</v>
      </c>
      <c r="D84" s="94"/>
      <c r="E84" s="94"/>
      <c r="F84" s="94"/>
      <c r="G84" s="94"/>
      <c r="H84" s="103"/>
      <c r="J84" s="27"/>
    </row>
    <row r="85" spans="1:10" s="24" customFormat="1" x14ac:dyDescent="0.25">
      <c r="A85" s="15"/>
      <c r="B85" s="23"/>
      <c r="C85" s="99" t="s">
        <v>75</v>
      </c>
      <c r="D85" s="94"/>
      <c r="E85" s="94"/>
      <c r="F85" s="94"/>
      <c r="G85" s="94"/>
      <c r="H85" s="103"/>
      <c r="J85" s="27"/>
    </row>
    <row r="86" spans="1:10" s="24" customFormat="1" ht="6" customHeight="1" x14ac:dyDescent="0.25">
      <c r="A86" s="15"/>
      <c r="B86" s="23"/>
      <c r="C86" s="104"/>
      <c r="D86" s="105"/>
      <c r="E86" s="105"/>
      <c r="F86" s="105"/>
      <c r="G86" s="105"/>
      <c r="H86" s="106"/>
      <c r="J86" s="27"/>
    </row>
    <row r="87" spans="1:10" s="24" customFormat="1" x14ac:dyDescent="0.25">
      <c r="A87" s="15"/>
      <c r="B87" s="23"/>
      <c r="C87" s="107" t="s">
        <v>76</v>
      </c>
      <c r="D87" s="3" t="s">
        <v>77</v>
      </c>
      <c r="E87" s="3"/>
      <c r="F87" s="3"/>
      <c r="G87" s="3"/>
      <c r="H87" s="3"/>
      <c r="J87" s="27"/>
    </row>
    <row r="88" spans="1:10" ht="4.5" customHeight="1" x14ac:dyDescent="0.25">
      <c r="B88" s="23"/>
      <c r="C88" s="108"/>
      <c r="D88" s="109"/>
      <c r="E88" s="109"/>
      <c r="F88" s="109"/>
      <c r="G88" s="109"/>
      <c r="H88" s="110"/>
      <c r="I88" s="24"/>
      <c r="J88" s="27"/>
    </row>
    <row r="89" spans="1:10" x14ac:dyDescent="0.25">
      <c r="B89" s="23"/>
      <c r="C89" s="111" t="s">
        <v>14</v>
      </c>
      <c r="D89" s="112" t="s">
        <v>15</v>
      </c>
      <c r="E89" s="112" t="s">
        <v>16</v>
      </c>
      <c r="F89" s="112" t="s">
        <v>17</v>
      </c>
      <c r="G89" s="112" t="s">
        <v>18</v>
      </c>
      <c r="H89" s="113" t="s">
        <v>19</v>
      </c>
      <c r="I89" s="114"/>
      <c r="J89" s="27"/>
    </row>
    <row r="90" spans="1:10" x14ac:dyDescent="0.25">
      <c r="B90" s="23"/>
      <c r="C90" s="115" t="s">
        <v>78</v>
      </c>
      <c r="D90" s="86" t="s">
        <v>43</v>
      </c>
      <c r="E90" s="86">
        <v>6</v>
      </c>
      <c r="F90" s="88" t="s">
        <v>79</v>
      </c>
      <c r="G90" s="86">
        <v>1</v>
      </c>
      <c r="H90" s="116">
        <f t="shared" ref="H90:H98" si="1">E90*G90</f>
        <v>6</v>
      </c>
      <c r="I90" s="24"/>
      <c r="J90" s="27"/>
    </row>
    <row r="91" spans="1:10" x14ac:dyDescent="0.25">
      <c r="B91" s="23"/>
      <c r="C91" s="115" t="s">
        <v>80</v>
      </c>
      <c r="D91" s="86" t="s">
        <v>43</v>
      </c>
      <c r="E91" s="86">
        <v>6</v>
      </c>
      <c r="F91" s="88" t="s">
        <v>81</v>
      </c>
      <c r="G91" s="86">
        <v>3</v>
      </c>
      <c r="H91" s="116">
        <f t="shared" si="1"/>
        <v>18</v>
      </c>
      <c r="I91" s="24"/>
      <c r="J91" s="27"/>
    </row>
    <row r="92" spans="1:10" x14ac:dyDescent="0.25">
      <c r="B92" s="23"/>
      <c r="C92" s="115" t="s">
        <v>82</v>
      </c>
      <c r="D92" s="86" t="s">
        <v>43</v>
      </c>
      <c r="E92" s="86">
        <v>6</v>
      </c>
      <c r="F92" s="88" t="s">
        <v>83</v>
      </c>
      <c r="G92" s="86">
        <v>3</v>
      </c>
      <c r="H92" s="116">
        <f t="shared" si="1"/>
        <v>18</v>
      </c>
      <c r="I92" s="24"/>
      <c r="J92" s="27"/>
    </row>
    <row r="93" spans="1:10" x14ac:dyDescent="0.25">
      <c r="B93" s="23"/>
      <c r="C93" s="115" t="s">
        <v>84</v>
      </c>
      <c r="D93" s="86" t="s">
        <v>43</v>
      </c>
      <c r="E93" s="86">
        <v>3</v>
      </c>
      <c r="F93" s="88" t="s">
        <v>85</v>
      </c>
      <c r="G93" s="86">
        <v>2</v>
      </c>
      <c r="H93" s="116">
        <f t="shared" si="1"/>
        <v>6</v>
      </c>
      <c r="I93" s="24"/>
      <c r="J93" s="27"/>
    </row>
    <row r="94" spans="1:10" x14ac:dyDescent="0.25">
      <c r="B94" s="23"/>
      <c r="C94" s="115" t="s">
        <v>86</v>
      </c>
      <c r="D94" s="86" t="s">
        <v>21</v>
      </c>
      <c r="E94" s="86">
        <v>3</v>
      </c>
      <c r="F94" s="88" t="s">
        <v>87</v>
      </c>
      <c r="G94" s="86">
        <v>4</v>
      </c>
      <c r="H94" s="116">
        <f t="shared" si="1"/>
        <v>12</v>
      </c>
      <c r="I94" s="24"/>
      <c r="J94" s="27"/>
    </row>
    <row r="95" spans="1:10" x14ac:dyDescent="0.25">
      <c r="B95" s="23"/>
      <c r="C95" s="115"/>
      <c r="D95" s="86"/>
      <c r="E95" s="86"/>
      <c r="F95" s="88"/>
      <c r="G95" s="86"/>
      <c r="H95" s="116">
        <f t="shared" si="1"/>
        <v>0</v>
      </c>
      <c r="I95" s="24"/>
      <c r="J95" s="27"/>
    </row>
    <row r="96" spans="1:10" x14ac:dyDescent="0.25">
      <c r="B96" s="23"/>
      <c r="C96" s="115"/>
      <c r="D96" s="86"/>
      <c r="E96" s="86"/>
      <c r="F96" s="88"/>
      <c r="G96" s="86"/>
      <c r="H96" s="116">
        <f t="shared" si="1"/>
        <v>0</v>
      </c>
      <c r="I96" s="24"/>
      <c r="J96" s="27"/>
    </row>
    <row r="97" spans="1:10" x14ac:dyDescent="0.25">
      <c r="B97" s="23"/>
      <c r="C97" s="115"/>
      <c r="D97" s="86"/>
      <c r="E97" s="86"/>
      <c r="F97" s="88"/>
      <c r="G97" s="86"/>
      <c r="H97" s="116">
        <f t="shared" si="1"/>
        <v>0</v>
      </c>
      <c r="I97" s="24"/>
      <c r="J97" s="27"/>
    </row>
    <row r="98" spans="1:10" x14ac:dyDescent="0.25">
      <c r="B98" s="23"/>
      <c r="C98" s="115"/>
      <c r="D98" s="86"/>
      <c r="E98" s="86"/>
      <c r="F98" s="88"/>
      <c r="G98" s="86"/>
      <c r="H98" s="116">
        <f t="shared" si="1"/>
        <v>0</v>
      </c>
      <c r="I98" s="24"/>
      <c r="J98" s="27"/>
    </row>
    <row r="99" spans="1:10" x14ac:dyDescent="0.25">
      <c r="B99" s="23"/>
      <c r="C99" s="64" t="s">
        <v>29</v>
      </c>
      <c r="D99" s="117"/>
      <c r="E99" s="65">
        <f>SUM(E90:E98)</f>
        <v>24</v>
      </c>
      <c r="F99" s="66">
        <f>MAX(F90:F98)</f>
        <v>0</v>
      </c>
      <c r="G99" s="65"/>
      <c r="H99" s="67">
        <f>SUM(H90:H98)</f>
        <v>60</v>
      </c>
      <c r="I99" s="24"/>
      <c r="J99" s="27"/>
    </row>
    <row r="100" spans="1:10" s="15" customFormat="1" ht="24" x14ac:dyDescent="0.25">
      <c r="B100" s="23"/>
      <c r="C100" s="68"/>
      <c r="D100" s="69"/>
      <c r="E100" s="49"/>
      <c r="F100" s="49"/>
      <c r="H100" s="70" t="s">
        <v>30</v>
      </c>
      <c r="I100" s="71">
        <f>H99/E99</f>
        <v>2.5</v>
      </c>
      <c r="J100" s="27"/>
    </row>
    <row r="101" spans="1:10" ht="8.1" customHeight="1" x14ac:dyDescent="0.25">
      <c r="A101" s="118"/>
      <c r="B101" s="119"/>
      <c r="C101" s="120"/>
      <c r="D101" s="121"/>
      <c r="E101" s="121"/>
      <c r="F101" s="121"/>
      <c r="G101" s="121"/>
      <c r="H101" s="121"/>
      <c r="I101" s="120"/>
      <c r="J101" s="122"/>
    </row>
    <row r="102" spans="1:10" ht="15.75" x14ac:dyDescent="0.25">
      <c r="B102" s="23"/>
      <c r="C102" s="8" t="s">
        <v>88</v>
      </c>
      <c r="D102" s="8"/>
      <c r="E102" s="8"/>
      <c r="F102" s="8"/>
      <c r="G102" s="8"/>
      <c r="H102" s="8"/>
      <c r="I102" s="24"/>
      <c r="J102" s="27"/>
    </row>
    <row r="103" spans="1:10" ht="4.5" customHeight="1" x14ac:dyDescent="0.25">
      <c r="B103" s="23"/>
      <c r="C103" s="96"/>
      <c r="D103" s="97"/>
      <c r="E103" s="97"/>
      <c r="F103" s="97"/>
      <c r="G103" s="97"/>
      <c r="H103" s="98"/>
      <c r="I103" s="24"/>
      <c r="J103" s="27"/>
    </row>
    <row r="104" spans="1:10" ht="33.75" customHeight="1" x14ac:dyDescent="0.25">
      <c r="B104" s="23"/>
      <c r="C104" s="2" t="s">
        <v>89</v>
      </c>
      <c r="D104" s="2"/>
      <c r="E104" s="2"/>
      <c r="F104" s="123"/>
      <c r="G104" s="123"/>
      <c r="H104" s="124"/>
      <c r="I104" s="24"/>
      <c r="J104" s="27"/>
    </row>
    <row r="105" spans="1:10" ht="3.75" customHeight="1" x14ac:dyDescent="0.25">
      <c r="B105" s="23"/>
      <c r="C105" s="102"/>
      <c r="D105" s="100"/>
      <c r="E105" s="100"/>
      <c r="F105" s="100"/>
      <c r="G105" s="100"/>
      <c r="H105" s="101"/>
      <c r="I105" s="24"/>
      <c r="J105" s="27"/>
    </row>
    <row r="106" spans="1:10" x14ac:dyDescent="0.25">
      <c r="B106" s="23"/>
      <c r="C106" s="99" t="s">
        <v>73</v>
      </c>
      <c r="D106" s="94"/>
      <c r="E106" s="94"/>
      <c r="F106" s="94"/>
      <c r="G106" s="94"/>
      <c r="H106" s="103"/>
      <c r="I106" s="24"/>
      <c r="J106" s="27"/>
    </row>
    <row r="107" spans="1:10" x14ac:dyDescent="0.25">
      <c r="B107" s="23"/>
      <c r="C107" s="99" t="s">
        <v>74</v>
      </c>
      <c r="D107" s="94"/>
      <c r="E107" s="94"/>
      <c r="F107" s="94"/>
      <c r="G107" s="94"/>
      <c r="H107" s="103"/>
      <c r="I107" s="24"/>
      <c r="J107" s="27"/>
    </row>
    <row r="108" spans="1:10" x14ac:dyDescent="0.25">
      <c r="B108" s="23"/>
      <c r="C108" s="99" t="s">
        <v>75</v>
      </c>
      <c r="D108" s="94"/>
      <c r="E108" s="94"/>
      <c r="F108" s="94"/>
      <c r="G108" s="94"/>
      <c r="H108" s="103"/>
      <c r="I108" s="24"/>
      <c r="J108" s="27"/>
    </row>
    <row r="109" spans="1:10" ht="6.75" customHeight="1" x14ac:dyDescent="0.25">
      <c r="B109" s="23"/>
      <c r="C109" s="125"/>
      <c r="D109" s="36"/>
      <c r="E109" s="36"/>
      <c r="F109" s="36"/>
      <c r="G109" s="36"/>
      <c r="H109" s="126"/>
      <c r="I109" s="24"/>
      <c r="J109" s="27"/>
    </row>
    <row r="110" spans="1:10" ht="13.9" customHeight="1" x14ac:dyDescent="0.25">
      <c r="B110" s="23"/>
      <c r="C110" s="127" t="s">
        <v>76</v>
      </c>
      <c r="D110" s="1" t="s">
        <v>90</v>
      </c>
      <c r="E110" s="1"/>
      <c r="F110" s="1"/>
      <c r="G110" s="1"/>
      <c r="H110" s="1"/>
      <c r="I110" s="24"/>
      <c r="J110" s="27"/>
    </row>
    <row r="111" spans="1:10" x14ac:dyDescent="0.25">
      <c r="B111" s="23"/>
      <c r="C111" s="128" t="s">
        <v>14</v>
      </c>
      <c r="D111" s="129" t="s">
        <v>15</v>
      </c>
      <c r="E111" s="129" t="s">
        <v>16</v>
      </c>
      <c r="F111" s="129" t="s">
        <v>17</v>
      </c>
      <c r="G111" s="129" t="s">
        <v>18</v>
      </c>
      <c r="H111" s="130" t="s">
        <v>19</v>
      </c>
      <c r="I111" s="24"/>
      <c r="J111" s="27"/>
    </row>
    <row r="112" spans="1:10" x14ac:dyDescent="0.25">
      <c r="B112" s="23"/>
      <c r="C112" s="115" t="s">
        <v>91</v>
      </c>
      <c r="D112" s="86" t="s">
        <v>21</v>
      </c>
      <c r="E112" s="86">
        <v>5</v>
      </c>
      <c r="F112" s="88" t="s">
        <v>92</v>
      </c>
      <c r="G112" s="86">
        <v>1</v>
      </c>
      <c r="H112" s="116">
        <f>E112*G112</f>
        <v>5</v>
      </c>
      <c r="I112" s="24"/>
      <c r="J112" s="27"/>
    </row>
    <row r="113" spans="2:10" x14ac:dyDescent="0.25">
      <c r="B113" s="23"/>
      <c r="C113" s="115" t="s">
        <v>93</v>
      </c>
      <c r="D113" s="86" t="s">
        <v>21</v>
      </c>
      <c r="E113" s="86">
        <v>6</v>
      </c>
      <c r="F113" s="88" t="s">
        <v>63</v>
      </c>
      <c r="G113" s="86">
        <v>3</v>
      </c>
      <c r="H113" s="116">
        <f>E113*G113</f>
        <v>18</v>
      </c>
      <c r="I113" s="24"/>
      <c r="J113" s="27"/>
    </row>
    <row r="114" spans="2:10" x14ac:dyDescent="0.25">
      <c r="B114" s="23"/>
      <c r="C114" s="115"/>
      <c r="D114" s="86"/>
      <c r="E114" s="86"/>
      <c r="F114" s="88"/>
      <c r="G114" s="86"/>
      <c r="H114" s="116">
        <f>E114*G114</f>
        <v>0</v>
      </c>
      <c r="I114" s="24"/>
      <c r="J114" s="27"/>
    </row>
    <row r="115" spans="2:10" x14ac:dyDescent="0.25">
      <c r="B115" s="23"/>
      <c r="C115" s="115"/>
      <c r="D115" s="86"/>
      <c r="E115" s="86"/>
      <c r="F115" s="88"/>
      <c r="G115" s="86"/>
      <c r="H115" s="116">
        <f>E115*G115</f>
        <v>0</v>
      </c>
      <c r="I115" s="24"/>
      <c r="J115" s="27"/>
    </row>
    <row r="116" spans="2:10" x14ac:dyDescent="0.25">
      <c r="B116" s="23"/>
      <c r="C116" s="115"/>
      <c r="D116" s="86"/>
      <c r="E116" s="86"/>
      <c r="F116" s="88"/>
      <c r="G116" s="86"/>
      <c r="H116" s="79">
        <f>E116*G116</f>
        <v>0</v>
      </c>
      <c r="I116" s="24"/>
      <c r="J116" s="27"/>
    </row>
    <row r="117" spans="2:10" ht="5.25" customHeight="1" x14ac:dyDescent="0.25">
      <c r="B117" s="23"/>
      <c r="C117" s="131"/>
      <c r="D117" s="132"/>
      <c r="E117" s="132"/>
      <c r="F117" s="133"/>
      <c r="G117" s="132"/>
      <c r="H117" s="134"/>
      <c r="I117" s="24"/>
      <c r="J117" s="27"/>
    </row>
    <row r="118" spans="2:10" ht="13.9" customHeight="1" x14ac:dyDescent="0.25">
      <c r="B118" s="23"/>
      <c r="C118" s="127" t="s">
        <v>76</v>
      </c>
      <c r="D118" s="1" t="s">
        <v>94</v>
      </c>
      <c r="E118" s="1"/>
      <c r="F118" s="1"/>
      <c r="G118" s="1"/>
      <c r="H118" s="1"/>
      <c r="I118" s="24"/>
      <c r="J118" s="27"/>
    </row>
    <row r="119" spans="2:10" x14ac:dyDescent="0.25">
      <c r="B119" s="23"/>
      <c r="C119" s="128" t="s">
        <v>14</v>
      </c>
      <c r="D119" s="129" t="s">
        <v>15</v>
      </c>
      <c r="E119" s="129" t="s">
        <v>16</v>
      </c>
      <c r="F119" s="129" t="s">
        <v>17</v>
      </c>
      <c r="G119" s="129" t="s">
        <v>18</v>
      </c>
      <c r="H119" s="130" t="s">
        <v>19</v>
      </c>
      <c r="I119" s="24"/>
      <c r="J119" s="27"/>
    </row>
    <row r="120" spans="2:10" x14ac:dyDescent="0.25">
      <c r="B120" s="23"/>
      <c r="C120" s="115" t="s">
        <v>95</v>
      </c>
      <c r="D120" s="86" t="s">
        <v>40</v>
      </c>
      <c r="E120" s="86">
        <v>3</v>
      </c>
      <c r="F120" s="88" t="s">
        <v>96</v>
      </c>
      <c r="G120" s="86">
        <v>1</v>
      </c>
      <c r="H120" s="116">
        <f>E120*G120</f>
        <v>3</v>
      </c>
      <c r="I120" s="24"/>
      <c r="J120" s="27"/>
    </row>
    <row r="121" spans="2:10" x14ac:dyDescent="0.25">
      <c r="B121" s="23"/>
      <c r="C121" s="115" t="s">
        <v>97</v>
      </c>
      <c r="D121" s="86" t="s">
        <v>40</v>
      </c>
      <c r="E121" s="86">
        <v>2</v>
      </c>
      <c r="F121" s="88" t="s">
        <v>98</v>
      </c>
      <c r="G121" s="86">
        <v>1</v>
      </c>
      <c r="H121" s="116">
        <f>E121*G121</f>
        <v>2</v>
      </c>
      <c r="I121" s="24"/>
      <c r="J121" s="27"/>
    </row>
    <row r="122" spans="2:10" x14ac:dyDescent="0.25">
      <c r="B122" s="23"/>
      <c r="C122" s="115" t="s">
        <v>99</v>
      </c>
      <c r="D122" s="86" t="s">
        <v>21</v>
      </c>
      <c r="E122" s="86">
        <v>1</v>
      </c>
      <c r="F122" s="88" t="s">
        <v>98</v>
      </c>
      <c r="G122" s="86">
        <v>1</v>
      </c>
      <c r="H122" s="116">
        <f>E122*G122</f>
        <v>1</v>
      </c>
      <c r="I122" s="24"/>
      <c r="J122" s="27"/>
    </row>
    <row r="123" spans="2:10" x14ac:dyDescent="0.25">
      <c r="B123" s="23"/>
      <c r="C123" s="115"/>
      <c r="D123" s="86"/>
      <c r="E123" s="86"/>
      <c r="F123" s="88"/>
      <c r="G123" s="86"/>
      <c r="H123" s="116">
        <f>E123*G123</f>
        <v>0</v>
      </c>
      <c r="I123" s="24"/>
      <c r="J123" s="27"/>
    </row>
    <row r="124" spans="2:10" x14ac:dyDescent="0.25">
      <c r="B124" s="23"/>
      <c r="C124" s="115"/>
      <c r="D124" s="86"/>
      <c r="E124" s="86"/>
      <c r="F124" s="88"/>
      <c r="G124" s="86"/>
      <c r="H124" s="116">
        <f>E124*G124</f>
        <v>0</v>
      </c>
      <c r="I124" s="24"/>
      <c r="J124" s="27"/>
    </row>
    <row r="125" spans="2:10" ht="5.25" customHeight="1" x14ac:dyDescent="0.25">
      <c r="B125" s="23"/>
      <c r="C125" s="131"/>
      <c r="D125" s="132"/>
      <c r="E125" s="132"/>
      <c r="F125" s="133"/>
      <c r="G125" s="132"/>
      <c r="H125" s="134"/>
      <c r="I125" s="24"/>
      <c r="J125" s="27"/>
    </row>
    <row r="126" spans="2:10" ht="13.9" customHeight="1" x14ac:dyDescent="0.25">
      <c r="B126" s="23"/>
      <c r="C126" s="127" t="s">
        <v>76</v>
      </c>
      <c r="D126" s="1" t="s">
        <v>100</v>
      </c>
      <c r="E126" s="1"/>
      <c r="F126" s="1"/>
      <c r="G126" s="1"/>
      <c r="H126" s="1"/>
      <c r="I126" s="24"/>
      <c r="J126" s="27"/>
    </row>
    <row r="127" spans="2:10" x14ac:dyDescent="0.25">
      <c r="B127" s="23"/>
      <c r="C127" s="128" t="s">
        <v>14</v>
      </c>
      <c r="D127" s="129" t="s">
        <v>15</v>
      </c>
      <c r="E127" s="129" t="s">
        <v>16</v>
      </c>
      <c r="F127" s="129" t="s">
        <v>17</v>
      </c>
      <c r="G127" s="129" t="s">
        <v>18</v>
      </c>
      <c r="H127" s="130" t="s">
        <v>19</v>
      </c>
      <c r="I127" s="24"/>
      <c r="J127" s="27"/>
    </row>
    <row r="128" spans="2:10" x14ac:dyDescent="0.25">
      <c r="B128" s="23"/>
      <c r="C128" s="115" t="s">
        <v>101</v>
      </c>
      <c r="D128" s="86" t="s">
        <v>102</v>
      </c>
      <c r="E128" s="86">
        <v>4</v>
      </c>
      <c r="F128" s="88" t="s">
        <v>103</v>
      </c>
      <c r="G128" s="86">
        <v>1</v>
      </c>
      <c r="H128" s="116">
        <f>E128*G128</f>
        <v>4</v>
      </c>
      <c r="I128" s="24"/>
      <c r="J128" s="27"/>
    </row>
    <row r="129" spans="1:10" x14ac:dyDescent="0.25">
      <c r="B129" s="23"/>
      <c r="C129" s="115" t="s">
        <v>101</v>
      </c>
      <c r="D129" s="86" t="s">
        <v>102</v>
      </c>
      <c r="E129" s="86">
        <v>3</v>
      </c>
      <c r="F129" s="88" t="s">
        <v>103</v>
      </c>
      <c r="G129" s="86">
        <v>1</v>
      </c>
      <c r="H129" s="116">
        <f>E129*G129</f>
        <v>3</v>
      </c>
      <c r="I129" s="24"/>
      <c r="J129" s="27"/>
    </row>
    <row r="130" spans="1:10" x14ac:dyDescent="0.25">
      <c r="B130" s="23"/>
      <c r="C130" s="115"/>
      <c r="D130" s="86"/>
      <c r="E130" s="86"/>
      <c r="F130" s="88"/>
      <c r="G130" s="86"/>
      <c r="H130" s="116">
        <f>E130*G130</f>
        <v>0</v>
      </c>
      <c r="I130" s="24"/>
      <c r="J130" s="27"/>
    </row>
    <row r="131" spans="1:10" x14ac:dyDescent="0.25">
      <c r="B131" s="23"/>
      <c r="C131" s="115"/>
      <c r="D131" s="86"/>
      <c r="E131" s="86"/>
      <c r="F131" s="88"/>
      <c r="G131" s="86"/>
      <c r="H131" s="116">
        <f>E131*G131</f>
        <v>0</v>
      </c>
      <c r="I131" s="24"/>
      <c r="J131" s="27"/>
    </row>
    <row r="132" spans="1:10" x14ac:dyDescent="0.25">
      <c r="B132" s="23"/>
      <c r="C132" s="135"/>
      <c r="D132" s="77"/>
      <c r="E132" s="77"/>
      <c r="F132" s="78"/>
      <c r="G132" s="77"/>
      <c r="H132" s="116">
        <f>E132*G132</f>
        <v>0</v>
      </c>
      <c r="I132" s="24"/>
      <c r="J132" s="27"/>
    </row>
    <row r="133" spans="1:10" ht="5.25" customHeight="1" x14ac:dyDescent="0.25">
      <c r="B133" s="23"/>
      <c r="C133" s="131"/>
      <c r="D133" s="132"/>
      <c r="E133" s="132"/>
      <c r="F133" s="133"/>
      <c r="G133" s="132"/>
      <c r="H133" s="134"/>
      <c r="I133" s="24"/>
      <c r="J133" s="27"/>
    </row>
    <row r="134" spans="1:10" x14ac:dyDescent="0.25">
      <c r="B134" s="23"/>
      <c r="C134" s="127" t="s">
        <v>76</v>
      </c>
      <c r="D134" s="1"/>
      <c r="E134" s="1"/>
      <c r="F134" s="1"/>
      <c r="G134" s="1"/>
      <c r="H134" s="1"/>
      <c r="I134" s="24"/>
      <c r="J134" s="27"/>
    </row>
    <row r="135" spans="1:10" x14ac:dyDescent="0.25">
      <c r="B135" s="23"/>
      <c r="C135" s="128" t="s">
        <v>14</v>
      </c>
      <c r="D135" s="129" t="s">
        <v>15</v>
      </c>
      <c r="E135" s="129" t="s">
        <v>16</v>
      </c>
      <c r="F135" s="129" t="s">
        <v>17</v>
      </c>
      <c r="G135" s="129" t="s">
        <v>18</v>
      </c>
      <c r="H135" s="130" t="s">
        <v>19</v>
      </c>
      <c r="I135" s="24"/>
      <c r="J135" s="27"/>
    </row>
    <row r="136" spans="1:10" x14ac:dyDescent="0.25">
      <c r="B136" s="23"/>
      <c r="C136" s="115"/>
      <c r="D136" s="86"/>
      <c r="E136" s="86"/>
      <c r="F136" s="88"/>
      <c r="G136" s="86"/>
      <c r="H136" s="116">
        <f>E136*G136</f>
        <v>0</v>
      </c>
      <c r="I136" s="24"/>
      <c r="J136" s="27"/>
    </row>
    <row r="137" spans="1:10" x14ac:dyDescent="0.25">
      <c r="B137" s="23"/>
      <c r="C137" s="115"/>
      <c r="D137" s="86"/>
      <c r="E137" s="86"/>
      <c r="F137" s="88"/>
      <c r="G137" s="86"/>
      <c r="H137" s="116">
        <f>E137*G137</f>
        <v>0</v>
      </c>
      <c r="I137" s="24"/>
      <c r="J137" s="27"/>
    </row>
    <row r="138" spans="1:10" x14ac:dyDescent="0.25">
      <c r="B138" s="23"/>
      <c r="C138" s="115"/>
      <c r="D138" s="86"/>
      <c r="E138" s="86"/>
      <c r="F138" s="88"/>
      <c r="G138" s="86"/>
      <c r="H138" s="116">
        <f>E138*G138</f>
        <v>0</v>
      </c>
      <c r="I138" s="24"/>
      <c r="J138" s="27"/>
    </row>
    <row r="139" spans="1:10" x14ac:dyDescent="0.25">
      <c r="B139" s="23"/>
      <c r="C139" s="115"/>
      <c r="D139" s="86"/>
      <c r="E139" s="86"/>
      <c r="F139" s="88"/>
      <c r="G139" s="86"/>
      <c r="H139" s="116">
        <f>E139*G139</f>
        <v>0</v>
      </c>
      <c r="I139" s="24"/>
      <c r="J139" s="27"/>
    </row>
    <row r="140" spans="1:10" x14ac:dyDescent="0.25">
      <c r="B140" s="23"/>
      <c r="C140" s="115"/>
      <c r="D140" s="86"/>
      <c r="E140" s="86"/>
      <c r="F140" s="88"/>
      <c r="G140" s="86"/>
      <c r="H140" s="116">
        <f>E140*G140</f>
        <v>0</v>
      </c>
      <c r="I140" s="24"/>
      <c r="J140" s="27"/>
    </row>
    <row r="141" spans="1:10" x14ac:dyDescent="0.25">
      <c r="B141" s="23"/>
      <c r="C141" s="64" t="s">
        <v>29</v>
      </c>
      <c r="D141" s="65"/>
      <c r="E141" s="65">
        <f>SUM(E112:E116,E120:E124,E128:E132,E136:E140)</f>
        <v>24</v>
      </c>
      <c r="F141" s="66">
        <f>MAX(F112:F116,F120:F124,F128:F132,F136:F140)</f>
        <v>0</v>
      </c>
      <c r="G141" s="65"/>
      <c r="H141" s="67">
        <f>SUM(H112:H116,H120:H124,H128:H132,H136:H140)</f>
        <v>36</v>
      </c>
      <c r="I141" s="24"/>
      <c r="J141" s="27"/>
    </row>
    <row r="142" spans="1:10" s="15" customFormat="1" ht="24" x14ac:dyDescent="0.25">
      <c r="B142" s="23"/>
      <c r="C142" s="68"/>
      <c r="D142" s="69"/>
      <c r="E142" s="49"/>
      <c r="F142" s="49"/>
      <c r="H142" s="70" t="s">
        <v>30</v>
      </c>
      <c r="I142" s="71">
        <f>H141/E141</f>
        <v>1.5</v>
      </c>
      <c r="J142" s="27"/>
    </row>
    <row r="143" spans="1:10" s="141" customFormat="1" x14ac:dyDescent="0.25">
      <c r="A143" s="93"/>
      <c r="B143" s="136"/>
      <c r="C143" s="137"/>
      <c r="D143" s="138"/>
      <c r="E143" s="138"/>
      <c r="F143" s="138"/>
      <c r="G143" s="138"/>
      <c r="H143" s="138"/>
      <c r="I143" s="139"/>
      <c r="J143" s="140"/>
    </row>
  </sheetData>
  <sheetProtection sheet="1" objects="1" scenarios="1" selectLockedCells="1"/>
  <protectedRanges>
    <protectedRange sqref="E8:E14" name="Grundinfos_1"/>
  </protectedRanges>
  <mergeCells count="28">
    <mergeCell ref="D118:H118"/>
    <mergeCell ref="D126:H126"/>
    <mergeCell ref="D134:H134"/>
    <mergeCell ref="C79:H79"/>
    <mergeCell ref="D87:H87"/>
    <mergeCell ref="C102:H102"/>
    <mergeCell ref="C104:E104"/>
    <mergeCell ref="D110:H110"/>
    <mergeCell ref="C48:H48"/>
    <mergeCell ref="C53:H53"/>
    <mergeCell ref="C56:H56"/>
    <mergeCell ref="C59:H59"/>
    <mergeCell ref="C62:H62"/>
    <mergeCell ref="C36:H36"/>
    <mergeCell ref="C39:H39"/>
    <mergeCell ref="C42:H42"/>
    <mergeCell ref="C44:H44"/>
    <mergeCell ref="C46:H46"/>
    <mergeCell ref="E13:H13"/>
    <mergeCell ref="C18:H18"/>
    <mergeCell ref="C28:H28"/>
    <mergeCell ref="C30:D30"/>
    <mergeCell ref="C33:H33"/>
    <mergeCell ref="E8:H8"/>
    <mergeCell ref="E9:H9"/>
    <mergeCell ref="E10:H10"/>
    <mergeCell ref="E11:H11"/>
    <mergeCell ref="E12:H12"/>
  </mergeCells>
  <pageMargins left="0.7" right="0.7" top="0.78749999999999998" bottom="0.78749999999999998" header="0.51180555555555496" footer="0.51180555555555496"/>
  <pageSetup paperSize="9" scale="65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8"/>
  <sheetViews>
    <sheetView zoomScaleNormal="100" workbookViewId="0">
      <selection activeCell="H9" sqref="H9"/>
    </sheetView>
  </sheetViews>
  <sheetFormatPr baseColWidth="10" defaultColWidth="9.140625" defaultRowHeight="15" x14ac:dyDescent="0.25"/>
  <cols>
    <col min="1" max="1" width="4.5703125" style="15" customWidth="1"/>
    <col min="2" max="2" width="45" style="15" customWidth="1"/>
    <col min="3" max="3" width="20.42578125" style="15" customWidth="1"/>
    <col min="4" max="1025" width="11.42578125" style="15"/>
  </cols>
  <sheetData>
    <row r="1" spans="2:5" x14ac:dyDescent="0.25">
      <c r="C1" s="16"/>
      <c r="D1" s="16"/>
      <c r="E1" s="16"/>
    </row>
    <row r="2" spans="2:5" x14ac:dyDescent="0.25">
      <c r="C2" s="16"/>
      <c r="D2" s="16"/>
      <c r="E2" s="16"/>
    </row>
    <row r="3" spans="2:5" x14ac:dyDescent="0.25">
      <c r="C3" s="16"/>
      <c r="D3" s="16"/>
      <c r="E3" s="16"/>
    </row>
    <row r="4" spans="2:5" x14ac:dyDescent="0.25">
      <c r="C4" s="16"/>
      <c r="D4" s="16"/>
      <c r="E4" s="16"/>
    </row>
    <row r="5" spans="2:5" x14ac:dyDescent="0.25">
      <c r="C5" s="16"/>
      <c r="D5" s="16"/>
      <c r="E5" s="16"/>
    </row>
    <row r="6" spans="2:5" x14ac:dyDescent="0.25">
      <c r="C6" s="16"/>
      <c r="D6" s="16"/>
      <c r="E6" s="16"/>
    </row>
    <row r="7" spans="2:5" x14ac:dyDescent="0.25">
      <c r="C7" s="16"/>
      <c r="D7" s="16"/>
      <c r="E7" s="16"/>
    </row>
    <row r="8" spans="2:5" ht="27" customHeight="1" x14ac:dyDescent="0.25">
      <c r="B8" s="28"/>
      <c r="C8" s="142" t="s">
        <v>0</v>
      </c>
      <c r="D8" s="150" t="str">
        <f>Prüfungspass!E8</f>
        <v>Weber</v>
      </c>
      <c r="E8" s="150"/>
    </row>
    <row r="9" spans="2:5" ht="27" customHeight="1" x14ac:dyDescent="0.25">
      <c r="B9" s="143" t="s">
        <v>2</v>
      </c>
      <c r="C9" s="144" t="s">
        <v>3</v>
      </c>
      <c r="D9" s="151" t="str">
        <f>Prüfungspass!E9</f>
        <v>Jakob</v>
      </c>
      <c r="E9" s="151"/>
    </row>
    <row r="10" spans="2:5" ht="27" customHeight="1" x14ac:dyDescent="0.25">
      <c r="B10" s="143" t="s">
        <v>7</v>
      </c>
      <c r="C10" s="144" t="s">
        <v>8</v>
      </c>
      <c r="D10" s="152">
        <f>Prüfungspass!E11</f>
        <v>1326729</v>
      </c>
      <c r="E10" s="152"/>
    </row>
    <row r="11" spans="2:5" ht="27" customHeight="1" x14ac:dyDescent="0.25">
      <c r="B11" s="145" t="s">
        <v>9</v>
      </c>
      <c r="C11" s="144" t="s">
        <v>104</v>
      </c>
      <c r="D11" s="153">
        <f>SUM(Prüfungspass!H25,Prüfungspass!H50,Prüfungspass!H65,Prüfungspass!H99,Prüfungspass!H141)</f>
        <v>172</v>
      </c>
      <c r="E11" s="153"/>
    </row>
    <row r="12" spans="2:5" ht="27" customHeight="1" x14ac:dyDescent="0.25">
      <c r="B12" s="32"/>
      <c r="C12" s="144" t="s">
        <v>105</v>
      </c>
      <c r="D12" s="154">
        <f>SUM(Prüfungspass!E141,Prüfungspass!E99,Prüfungspass!E65,Prüfungspass!E50,Prüfungspass!E25)</f>
        <v>90</v>
      </c>
      <c r="E12" s="154"/>
    </row>
    <row r="13" spans="2:5" ht="27" customHeight="1" x14ac:dyDescent="0.25">
      <c r="B13" s="32"/>
      <c r="C13" s="144" t="s">
        <v>106</v>
      </c>
      <c r="D13" s="153" t="str">
        <f>IF(D14&lt;=1.5,"Z","B")</f>
        <v>B</v>
      </c>
      <c r="E13" s="153"/>
    </row>
    <row r="14" spans="2:5" ht="27" customHeight="1" x14ac:dyDescent="0.35">
      <c r="B14" s="30"/>
      <c r="C14" s="144" t="s">
        <v>107</v>
      </c>
      <c r="D14" s="155">
        <f>D11/D12</f>
        <v>1.9111111111111112</v>
      </c>
      <c r="E14" s="155"/>
    </row>
    <row r="15" spans="2:5" ht="27" customHeight="1" x14ac:dyDescent="0.25">
      <c r="B15" s="146"/>
      <c r="C15" s="147" t="s">
        <v>108</v>
      </c>
      <c r="D15" s="156">
        <f>MAX(Prüfungspass!F25,Prüfungspass!F50,Prüfungspass!F65,Prüfungspass!F99,Prüfungspass!F141)</f>
        <v>0</v>
      </c>
      <c r="E15" s="156"/>
    </row>
    <row r="16" spans="2:5" ht="27" customHeight="1" x14ac:dyDescent="0.35">
      <c r="B16" s="30"/>
      <c r="C16" s="147" t="s">
        <v>109</v>
      </c>
      <c r="D16" s="157"/>
      <c r="E16" s="157"/>
    </row>
    <row r="17" spans="2:5" ht="27" customHeight="1" x14ac:dyDescent="0.35">
      <c r="B17" s="30"/>
      <c r="C17" s="147" t="s">
        <v>110</v>
      </c>
      <c r="D17" s="157"/>
      <c r="E17" s="157"/>
    </row>
    <row r="18" spans="2:5" ht="27" customHeight="1" x14ac:dyDescent="0.25">
      <c r="B18" s="148"/>
      <c r="C18" s="149" t="s">
        <v>111</v>
      </c>
      <c r="D18" s="158"/>
      <c r="E18" s="158"/>
    </row>
  </sheetData>
  <sheetProtection sheet="1" objects="1" scenarios="1" selectLockedCells="1" selectUnlockedCells="1"/>
  <protectedRanges>
    <protectedRange sqref="D8:D15" name="Grundinfos"/>
  </protectedRanges>
  <mergeCells count="11">
    <mergeCell ref="D18:E18"/>
    <mergeCell ref="D13:E13"/>
    <mergeCell ref="D14:E14"/>
    <mergeCell ref="D15:E15"/>
    <mergeCell ref="D16:E16"/>
    <mergeCell ref="D17:E17"/>
    <mergeCell ref="D8:E8"/>
    <mergeCell ref="D9:E9"/>
    <mergeCell ref="D10:E10"/>
    <mergeCell ref="D11:E11"/>
    <mergeCell ref="D12:E1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Prüfungspass</vt:lpstr>
      <vt:lpstr>Gesamtnotenberechnung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Constanze Leeb</dc:creator>
  <dc:description/>
  <cp:lastModifiedBy>Weber Jakob</cp:lastModifiedBy>
  <cp:revision>3</cp:revision>
  <cp:lastPrinted>2018-11-13T11:47:55Z</cp:lastPrinted>
  <dcterms:created xsi:type="dcterms:W3CDTF">2018-10-31T10:41:16Z</dcterms:created>
  <dcterms:modified xsi:type="dcterms:W3CDTF">2021-03-31T09:11:09Z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Universitaet Wien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