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CHAO/Documents/UT/YEAR6/analytical_chem/electrochemistry/data/"/>
    </mc:Choice>
  </mc:AlternateContent>
  <bookViews>
    <workbookView xWindow="-33600" yWindow="460" windowWidth="27580" windowHeight="20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B23" i="1"/>
  <c r="B22" i="1"/>
  <c r="B21" i="1"/>
  <c r="B20" i="1"/>
  <c r="F20" i="1"/>
  <c r="I19" i="1"/>
  <c r="H19" i="1"/>
  <c r="G19" i="1"/>
  <c r="F19" i="1"/>
  <c r="G15" i="1"/>
  <c r="J14" i="1"/>
  <c r="I14" i="1"/>
  <c r="H14" i="1"/>
  <c r="G14" i="1"/>
  <c r="A14" i="1"/>
  <c r="C3" i="1"/>
  <c r="E3" i="1"/>
  <c r="C2" i="1"/>
  <c r="E2" i="1"/>
  <c r="D3" i="1"/>
  <c r="D2" i="1"/>
</calcChain>
</file>

<file path=xl/sharedStrings.xml><?xml version="1.0" encoding="utf-8"?>
<sst xmlns="http://schemas.openxmlformats.org/spreadsheetml/2006/main" count="27" uniqueCount="26">
  <si>
    <t>KCl</t>
  </si>
  <si>
    <t>K3Fe(CN)6</t>
  </si>
  <si>
    <t>mols used</t>
  </si>
  <si>
    <t>g used</t>
  </si>
  <si>
    <t>mol / L</t>
  </si>
  <si>
    <t>mol / cm3</t>
  </si>
  <si>
    <t>Scan Rate</t>
  </si>
  <si>
    <t>Scan Rate (V/s)</t>
  </si>
  <si>
    <t>anodic peak current (A)</t>
  </si>
  <si>
    <t>cathodic peak current (A)</t>
  </si>
  <si>
    <t>anodic peak potential (V)</t>
  </si>
  <si>
    <t>cathodic peak potential (V)</t>
  </si>
  <si>
    <t>Theroetical E</t>
  </si>
  <si>
    <t>V</t>
  </si>
  <si>
    <t>Half-Wave Potential</t>
  </si>
  <si>
    <t>Average</t>
  </si>
  <si>
    <t>number of e involved</t>
  </si>
  <si>
    <t xml:space="preserve">average </t>
  </si>
  <si>
    <t xml:space="preserve">rounded </t>
  </si>
  <si>
    <t>sqrt scan rate</t>
  </si>
  <si>
    <t>E</t>
  </si>
  <si>
    <t>E(1/2)</t>
  </si>
  <si>
    <t># e-</t>
  </si>
  <si>
    <t>D (Cottrell)</t>
  </si>
  <si>
    <t>D (RS)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</si>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</sst>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E</a:t>
            </a:r>
            <a:r>
              <a:rPr lang="en-US" baseline="-25000"/>
              <a:t>pc</a:t>
            </a:r>
            <a:r>
              <a:rPr lang="en-US" baseline="0"/>
              <a:t> vs. Sqrt(Scan Rate)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191390316152699"/>
                  <c:y val="0.199429350527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Sheet1!$B$20:$B$23</c:f>
              <c:numCache>
                <c:formatCode>General</c:formatCode>
                <c:ptCount val="4"/>
                <c:pt idx="0">
                  <c:v>0.158113883008419</c:v>
                </c:pt>
                <c:pt idx="1">
                  <c:v>0.223606797749979</c:v>
                </c:pt>
                <c:pt idx="2">
                  <c:v>0.273861278752583</c:v>
                </c:pt>
                <c:pt idx="3">
                  <c:v>0.316227766016838</c:v>
                </c:pt>
              </c:numCache>
            </c:numRef>
          </c:xVal>
          <c:yVal>
            <c:numRef>
              <c:f>Sheet1!$A$20:$A$23</c:f>
              <c:numCache>
                <c:formatCode>0.00E+00</c:formatCode>
                <c:ptCount val="4"/>
                <c:pt idx="0">
                  <c:v>1.4E-5</c:v>
                </c:pt>
                <c:pt idx="1">
                  <c:v>1.974E-5</c:v>
                </c:pt>
                <c:pt idx="2">
                  <c:v>2.437E-5</c:v>
                </c:pt>
                <c:pt idx="3">
                  <c:v>2.812E-5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7848464"/>
        <c:axId val="-1399751376"/>
      </c:scatterChart>
      <c:valAx>
        <c:axId val="-1417848464"/>
        <c:scaling>
          <c:orientation val="minMax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</a:t>
                </a:r>
                <a:r>
                  <a:rPr lang="en-US" baseline="0"/>
                  <a:t>( Scan Rate 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9751376"/>
        <c:crosses val="autoZero"/>
        <c:crossBetween val="midCat"/>
      </c:valAx>
      <c:valAx>
        <c:axId val="-1399751376"/>
        <c:scaling>
          <c:orientation val="minMax"/>
          <c:min val="1.0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E</a:t>
                </a:r>
                <a:r>
                  <a:rPr lang="en-US" baseline="-25000"/>
                  <a:t>pc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784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122409</xdr:colOff>
      <xdr:row>29</xdr:row>
      <xdr:rowOff>137711</xdr:rowOff>
    </xdr:from>
    <xdr:to>
      <xdr:col>8</xdr:col>
      <xdr:colOff>0</xdr:colOff>
      <xdr:row>47</xdr:row>
      <xdr:rowOff>198915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110" workbookViewId="0">
      <selection activeCell="B7" sqref="B7"/>
    </sheetView>
  </sheetViews>
  <sheetFormatPr baseColWidth="10" defaultRowHeight="16" x14ac:dyDescent="0.2"/>
  <cols>
    <col min="1" max="1" width="13.33203125" bestFit="1" customWidth="1"/>
    <col min="2" max="2" width="20.1640625" bestFit="1" customWidth="1"/>
    <col min="3" max="3" width="21.6640625" bestFit="1" customWidth="1"/>
    <col min="4" max="4" width="21.5" bestFit="1" customWidth="1"/>
    <col min="5" max="5" width="23" bestFit="1" customWidth="1"/>
  </cols>
  <sheetData>
    <row r="1" spans="1:13" x14ac:dyDescent="0.2">
      <c r="A1" s="2"/>
      <c r="B1" s="2" t="s">
        <v>3</v>
      </c>
      <c r="C1" t="s">
        <v>2</v>
      </c>
      <c r="D1" t="s">
        <v>4</v>
      </c>
      <c r="E1" t="s">
        <v>5</v>
      </c>
    </row>
    <row r="2" spans="1:13" x14ac:dyDescent="0.2">
      <c r="A2" s="2" t="s">
        <v>0</v>
      </c>
      <c r="B2" s="2">
        <v>3.7263000000000002</v>
      </c>
      <c r="C2">
        <f>B2/329.24</f>
        <v>1.1317883610739887E-2</v>
      </c>
      <c r="D2">
        <f>C2/0.05</f>
        <v>0.22635767221479772</v>
      </c>
      <c r="E2">
        <f>C2/50</f>
        <v>2.2635767221479774E-4</v>
      </c>
    </row>
    <row r="3" spans="1:13" x14ac:dyDescent="0.2">
      <c r="A3" s="1" t="s">
        <v>1</v>
      </c>
      <c r="B3" s="2">
        <v>8.3000000000000004E-2</v>
      </c>
      <c r="C3">
        <f>B3/74.5513</f>
        <v>1.1133273329908399E-3</v>
      </c>
      <c r="D3">
        <f>C3/0.05</f>
        <v>2.2266546659816797E-2</v>
      </c>
      <c r="E3">
        <f>C3/50</f>
        <v>2.2266546659816799E-5</v>
      </c>
    </row>
    <row r="4" spans="1:13" x14ac:dyDescent="0.2">
      <c r="A4" s="2"/>
      <c r="B4" s="2"/>
    </row>
    <row r="6" spans="1:13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13" x14ac:dyDescent="0.2">
      <c r="A7">
        <v>2.5000000000000001E-2</v>
      </c>
      <c r="B7" s="3">
        <v>-1.325E-5</v>
      </c>
      <c r="C7" s="3">
        <v>1.4E-5</v>
      </c>
      <c r="D7" s="3">
        <v>0.28399999999999997</v>
      </c>
      <c r="E7" s="3">
        <v>0.221</v>
      </c>
    </row>
    <row r="8" spans="1:13" x14ac:dyDescent="0.2">
      <c r="A8">
        <v>0.05</v>
      </c>
      <c r="B8" s="3">
        <v>-1.8320000000000001E-5</v>
      </c>
      <c r="C8" s="3">
        <v>1.9740000000000001E-5</v>
      </c>
      <c r="D8">
        <v>0.28599999999999998</v>
      </c>
      <c r="E8" s="3">
        <v>0.221</v>
      </c>
      <c r="L8" t="s">
        <v>20</v>
      </c>
      <c r="M8">
        <v>0.27300000000000002</v>
      </c>
    </row>
    <row r="9" spans="1:13" x14ac:dyDescent="0.2">
      <c r="A9">
        <v>7.4999999999999997E-2</v>
      </c>
      <c r="B9" s="3">
        <v>-2.207E-5</v>
      </c>
      <c r="C9" s="3">
        <v>2.4369999999999999E-5</v>
      </c>
      <c r="D9">
        <v>0.28699999999999998</v>
      </c>
      <c r="E9">
        <v>0.22</v>
      </c>
      <c r="L9" t="s">
        <v>21</v>
      </c>
      <c r="M9">
        <v>0.253</v>
      </c>
    </row>
    <row r="10" spans="1:13" x14ac:dyDescent="0.2">
      <c r="A10">
        <v>0.1</v>
      </c>
      <c r="B10" s="3">
        <v>-2.5239999999999999E-5</v>
      </c>
      <c r="C10" s="3">
        <v>2.8119999999999998E-5</v>
      </c>
      <c r="D10">
        <v>0.28599999999999998</v>
      </c>
      <c r="E10">
        <v>0.22</v>
      </c>
      <c r="L10" t="s">
        <v>22</v>
      </c>
      <c r="M10">
        <v>1</v>
      </c>
    </row>
    <row r="11" spans="1:13" x14ac:dyDescent="0.2">
      <c r="L11" t="s">
        <v>23</v>
      </c>
      <c r="M11" s="3">
        <v>2.5599999999999999E-5</v>
      </c>
    </row>
    <row r="12" spans="1:13" x14ac:dyDescent="0.2">
      <c r="L12" t="s">
        <v>24</v>
      </c>
      <c r="M12" t="s">
        <v>25</v>
      </c>
    </row>
    <row r="13" spans="1:13" x14ac:dyDescent="0.2">
      <c r="A13" t="s">
        <v>12</v>
      </c>
      <c r="F13" t="s">
        <v>6</v>
      </c>
      <c r="G13">
        <v>2.5000000000000001E-2</v>
      </c>
      <c r="H13">
        <v>0.05</v>
      </c>
      <c r="I13">
        <v>7.4999999999999997E-2</v>
      </c>
      <c r="J13">
        <v>0.1</v>
      </c>
    </row>
    <row r="14" spans="1:13" x14ac:dyDescent="0.2">
      <c r="A14">
        <f>0.47-0.197</f>
        <v>0.27299999999999996</v>
      </c>
      <c r="B14" t="s">
        <v>13</v>
      </c>
      <c r="F14" t="s">
        <v>14</v>
      </c>
      <c r="G14">
        <f>(D7+E7)/2</f>
        <v>0.2525</v>
      </c>
      <c r="H14">
        <f>(D8+E8)/2</f>
        <v>0.2535</v>
      </c>
      <c r="I14">
        <f>(D9+E9)/2</f>
        <v>0.2535</v>
      </c>
      <c r="J14">
        <f>(D10+E10)/2</f>
        <v>0.253</v>
      </c>
    </row>
    <row r="15" spans="1:13" x14ac:dyDescent="0.2">
      <c r="F15" t="s">
        <v>15</v>
      </c>
      <c r="G15">
        <f>AVERAGE(G14,H14,I14,J14)</f>
        <v>0.25312500000000004</v>
      </c>
      <c r="H15">
        <f>_xlfn.STDEV.P(G14,H14,I14,J14)</f>
        <v>4.1457809879442536E-4</v>
      </c>
    </row>
    <row r="19" spans="1:9" x14ac:dyDescent="0.2">
      <c r="A19" t="s">
        <v>9</v>
      </c>
      <c r="B19" t="s">
        <v>19</v>
      </c>
      <c r="E19" t="s">
        <v>16</v>
      </c>
      <c r="F19" s="3">
        <f>0.059/(D7-E7)</f>
        <v>0.93650793650793684</v>
      </c>
      <c r="G19" s="3">
        <f>0.059/(D8-E8)</f>
        <v>0.90769230769230802</v>
      </c>
      <c r="H19" s="3">
        <f>0.059/(D9-E9)</f>
        <v>0.88059701492537334</v>
      </c>
      <c r="I19" s="3">
        <f>0.059/(D10-E10)</f>
        <v>0.89393939393939426</v>
      </c>
    </row>
    <row r="20" spans="1:9" x14ac:dyDescent="0.2">
      <c r="A20" s="3">
        <v>1.4E-5</v>
      </c>
      <c r="B20">
        <f>SQRT(A7)</f>
        <v>0.15811388300841897</v>
      </c>
      <c r="E20" t="s">
        <v>17</v>
      </c>
      <c r="F20" s="3">
        <f>AVERAGE(F19,G19,H19,I19)</f>
        <v>0.90468416326625301</v>
      </c>
    </row>
    <row r="21" spans="1:9" x14ac:dyDescent="0.2">
      <c r="A21" s="3">
        <v>1.9740000000000001E-5</v>
      </c>
      <c r="B21">
        <f>SQRT(A8)</f>
        <v>0.22360679774997896</v>
      </c>
      <c r="E21" t="s">
        <v>18</v>
      </c>
      <c r="F21">
        <v>1</v>
      </c>
    </row>
    <row r="22" spans="1:9" x14ac:dyDescent="0.2">
      <c r="A22" s="3">
        <v>2.4369999999999999E-5</v>
      </c>
      <c r="B22">
        <f>SQRT(A9)</f>
        <v>0.27386127875258304</v>
      </c>
    </row>
    <row r="23" spans="1:9" x14ac:dyDescent="0.2">
      <c r="A23" s="3">
        <v>2.8119999999999998E-5</v>
      </c>
      <c r="B23">
        <f>SQRT(A10)</f>
        <v>0.31622776601683794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Chao, Justin J</dc:creator>
  <cp:lastModifiedBy>Chao, Justin J</cp:lastModifiedBy>
  <dcterms:created xsi:type="dcterms:W3CDTF">2016-11-19T21:40:33Z</dcterms:created>
  <dcterms:modified xsi:type="dcterms:W3CDTF">2016-11-22T12:06:45Z</dcterms:modified>
</cp:coreProperties>
</file>